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71424DED-7196-4956-8D9A-E0CD90B859A0}" xr6:coauthVersionLast="40" xr6:coauthVersionMax="40" xr10:uidLastSave="{00000000-0000-0000-0000-000000000000}"/>
  <bookViews>
    <workbookView xWindow="27960" yWindow="1905" windowWidth="17745" windowHeight="11505" xr2:uid="{5E3FDF07-C3B0-4DA4-8C40-229381D47007}"/>
  </bookViews>
  <sheets>
    <sheet name="Raw" sheetId="1" r:id="rId1"/>
    <sheet name="Sheet2" sheetId="3" r:id="rId2"/>
    <sheet name="Sheet1" sheetId="2" r:id="rId3"/>
  </sheets>
  <definedNames>
    <definedName name="_xlnm._FilterDatabase" localSheetId="0" hidden="1">Raw!$A$1:$AV$370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2" i="1"/>
  <c r="AD2" i="1" l="1"/>
  <c r="AD3" i="1"/>
  <c r="B7" i="3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2" i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2" i="1"/>
  <c r="AM2" i="1" s="1"/>
  <c r="T130" i="1"/>
  <c r="T65" i="1"/>
  <c r="T175" i="1"/>
  <c r="T221" i="1"/>
  <c r="T5" i="1"/>
  <c r="T154" i="1"/>
  <c r="T41" i="1"/>
  <c r="T254" i="1"/>
  <c r="T51" i="1"/>
  <c r="T140" i="1"/>
  <c r="T57" i="1"/>
  <c r="T332" i="1"/>
  <c r="T84" i="1"/>
  <c r="T66" i="1"/>
  <c r="T151" i="1"/>
  <c r="T298" i="1"/>
  <c r="T245" i="1"/>
  <c r="T126" i="1"/>
  <c r="T204" i="1"/>
  <c r="T111" i="1"/>
  <c r="T294" i="1"/>
  <c r="T81" i="1"/>
  <c r="T159" i="1"/>
  <c r="T240" i="1"/>
  <c r="T137" i="1"/>
  <c r="T16" i="1"/>
  <c r="T71" i="1"/>
  <c r="T109" i="1"/>
  <c r="T282" i="1"/>
  <c r="T36" i="1"/>
  <c r="T183" i="1"/>
  <c r="T334" i="1"/>
  <c r="T90" i="1"/>
  <c r="T207" i="1"/>
  <c r="T99" i="1"/>
  <c r="T199" i="1"/>
  <c r="T104" i="1"/>
  <c r="T295" i="1"/>
  <c r="T345" i="1"/>
  <c r="T26" i="1"/>
  <c r="T10" i="1"/>
  <c r="T56" i="1"/>
  <c r="T22" i="1"/>
  <c r="T46" i="1"/>
  <c r="T168" i="1"/>
  <c r="T241" i="1"/>
  <c r="T323" i="1"/>
  <c r="T279" i="1"/>
  <c r="T165" i="1"/>
  <c r="T94" i="1"/>
  <c r="T311" i="1"/>
  <c r="T292" i="1"/>
  <c r="T276" i="1"/>
  <c r="T246" i="1"/>
  <c r="T299" i="1"/>
  <c r="T338" i="1"/>
  <c r="T300" i="1"/>
  <c r="T174" i="1"/>
  <c r="T98" i="1"/>
  <c r="T226" i="1"/>
  <c r="T155" i="1"/>
  <c r="T77" i="1"/>
  <c r="T251" i="1"/>
  <c r="T6" i="1"/>
  <c r="T307" i="1"/>
  <c r="T83" i="1"/>
  <c r="T286" i="1"/>
  <c r="T303" i="1"/>
  <c r="T63" i="1"/>
  <c r="T291" i="1"/>
  <c r="T134" i="1"/>
  <c r="T53" i="1"/>
  <c r="T103" i="1"/>
  <c r="T24" i="1"/>
  <c r="T367" i="1"/>
  <c r="T196" i="1"/>
  <c r="T320" i="1"/>
  <c r="T143" i="1"/>
  <c r="T201" i="1"/>
  <c r="T13" i="1"/>
  <c r="T117" i="1"/>
  <c r="T212" i="1"/>
  <c r="T113" i="1"/>
  <c r="T357" i="1"/>
  <c r="T144" i="1"/>
  <c r="T153" i="1"/>
  <c r="T92" i="1"/>
  <c r="T48" i="1"/>
  <c r="T339" i="1"/>
  <c r="T45" i="1"/>
  <c r="T198" i="1"/>
  <c r="T185" i="1"/>
  <c r="T250" i="1"/>
  <c r="T274" i="1"/>
  <c r="T118" i="1"/>
  <c r="T129" i="1"/>
  <c r="T108" i="1"/>
  <c r="T271" i="1"/>
  <c r="T340" i="1"/>
  <c r="T68" i="1"/>
  <c r="T166" i="1"/>
  <c r="T95" i="1"/>
  <c r="T346" i="1"/>
  <c r="T205" i="1"/>
  <c r="T293" i="1"/>
  <c r="T8" i="1"/>
  <c r="T275" i="1"/>
  <c r="T182" i="1"/>
  <c r="T197" i="1"/>
  <c r="T232" i="1"/>
  <c r="T69" i="1"/>
  <c r="T4" i="1"/>
  <c r="T267" i="1"/>
  <c r="T19" i="1"/>
  <c r="T88" i="1"/>
  <c r="T179" i="1"/>
  <c r="T310" i="1"/>
  <c r="T171" i="1"/>
  <c r="T231" i="1"/>
  <c r="T52" i="1"/>
  <c r="T38" i="1"/>
  <c r="T359" i="1"/>
  <c r="T316" i="1"/>
  <c r="T333" i="1"/>
  <c r="T192" i="1"/>
  <c r="T255" i="1"/>
  <c r="T225" i="1"/>
  <c r="T237" i="1"/>
  <c r="T238" i="1"/>
  <c r="T301" i="1"/>
  <c r="T157" i="1"/>
  <c r="T222" i="1"/>
  <c r="T100" i="1"/>
  <c r="T342" i="1"/>
  <c r="T148" i="1"/>
  <c r="T29" i="1"/>
  <c r="T9" i="1"/>
  <c r="T37" i="1"/>
  <c r="T253" i="1"/>
  <c r="T249" i="1"/>
  <c r="T256" i="1"/>
  <c r="T146" i="1"/>
  <c r="T93" i="1"/>
  <c r="T170" i="1"/>
  <c r="T188" i="1"/>
  <c r="T3" i="1"/>
  <c r="T348" i="1"/>
  <c r="T2" i="1"/>
  <c r="T261" i="1"/>
  <c r="T40" i="1"/>
  <c r="T67" i="1"/>
  <c r="T161" i="1"/>
  <c r="T184" i="1"/>
  <c r="T335" i="1"/>
  <c r="T265" i="1"/>
  <c r="T12" i="1"/>
  <c r="T132" i="1"/>
  <c r="T324" i="1"/>
  <c r="T17" i="1"/>
  <c r="T167" i="1"/>
  <c r="T70" i="1"/>
  <c r="T74" i="1"/>
  <c r="T145" i="1"/>
  <c r="T349" i="1"/>
  <c r="T122" i="1"/>
  <c r="T302" i="1"/>
  <c r="T82" i="1"/>
  <c r="T281" i="1"/>
  <c r="T23" i="1"/>
  <c r="T305" i="1"/>
  <c r="T178" i="1"/>
  <c r="T55" i="1"/>
  <c r="T101" i="1"/>
  <c r="T257" i="1"/>
  <c r="T268" i="1"/>
  <c r="T312" i="1"/>
  <c r="T131" i="1"/>
  <c r="T147" i="1"/>
  <c r="T49" i="1"/>
  <c r="T206" i="1"/>
  <c r="T80" i="1"/>
  <c r="T121" i="1"/>
  <c r="T79" i="1"/>
  <c r="T248" i="1"/>
  <c r="T252" i="1"/>
  <c r="T28" i="1"/>
  <c r="T43" i="1"/>
  <c r="T138" i="1"/>
  <c r="T164" i="1"/>
  <c r="T233" i="1"/>
  <c r="T59" i="1"/>
  <c r="T315" i="1"/>
  <c r="T353" i="1"/>
  <c r="T177" i="1"/>
  <c r="T64" i="1"/>
  <c r="T242" i="1"/>
  <c r="T112" i="1"/>
  <c r="T87" i="1"/>
  <c r="T135" i="1"/>
  <c r="T86" i="1"/>
  <c r="T224" i="1"/>
  <c r="T50" i="1"/>
  <c r="T149" i="1"/>
  <c r="T61" i="1"/>
  <c r="T194" i="1"/>
  <c r="T11" i="1"/>
  <c r="T106" i="1"/>
  <c r="T269" i="1"/>
  <c r="T142" i="1"/>
  <c r="T360" i="1"/>
  <c r="T306" i="1"/>
  <c r="T247" i="1"/>
  <c r="T136" i="1"/>
  <c r="T355" i="1"/>
  <c r="T228" i="1"/>
  <c r="T176" i="1"/>
  <c r="T289" i="1"/>
  <c r="T91" i="1"/>
  <c r="T328" i="1"/>
  <c r="T139" i="1"/>
  <c r="T127" i="1"/>
  <c r="T181" i="1"/>
  <c r="T114" i="1"/>
  <c r="T32" i="1"/>
  <c r="T277" i="1"/>
  <c r="T89" i="1"/>
  <c r="T368" i="1"/>
  <c r="T369" i="1"/>
  <c r="T97" i="1"/>
  <c r="T236" i="1"/>
  <c r="T329" i="1"/>
  <c r="T110" i="1"/>
  <c r="T75" i="1"/>
  <c r="T220" i="1"/>
  <c r="T273" i="1"/>
  <c r="T362" i="1"/>
  <c r="T314" i="1"/>
  <c r="T31" i="1"/>
  <c r="T120" i="1"/>
  <c r="T34" i="1"/>
  <c r="T105" i="1"/>
  <c r="T272" i="1"/>
  <c r="T218" i="1"/>
  <c r="T284" i="1"/>
  <c r="T96" i="1"/>
  <c r="T263" i="1"/>
  <c r="T321" i="1"/>
  <c r="T169" i="1"/>
  <c r="T283" i="1"/>
  <c r="T190" i="1"/>
  <c r="T189" i="1"/>
  <c r="T347" i="1"/>
  <c r="T308" i="1"/>
  <c r="T235" i="1"/>
  <c r="T141" i="1"/>
  <c r="T318" i="1"/>
  <c r="T186" i="1"/>
  <c r="T193" i="1"/>
  <c r="T195" i="1"/>
  <c r="T285" i="1"/>
  <c r="T331" i="1"/>
  <c r="T42" i="1"/>
  <c r="T361" i="1"/>
  <c r="T213" i="1"/>
  <c r="T270" i="1"/>
  <c r="T211" i="1"/>
  <c r="T208" i="1"/>
  <c r="T33" i="1"/>
  <c r="T296" i="1"/>
  <c r="T219" i="1"/>
  <c r="T21" i="1"/>
  <c r="T337" i="1"/>
  <c r="T152" i="1"/>
  <c r="T20" i="1"/>
  <c r="T173" i="1"/>
  <c r="T356" i="1"/>
  <c r="T278" i="1"/>
  <c r="T280" i="1"/>
  <c r="T262" i="1"/>
  <c r="T210" i="1"/>
  <c r="T128" i="1"/>
  <c r="T62" i="1"/>
  <c r="T330" i="1"/>
  <c r="T15" i="1"/>
  <c r="T119" i="1"/>
  <c r="T27" i="1"/>
  <c r="T35" i="1"/>
  <c r="T209" i="1"/>
  <c r="T163" i="1"/>
  <c r="T124" i="1"/>
  <c r="T260" i="1"/>
  <c r="T351" i="1"/>
  <c r="T156" i="1"/>
  <c r="T30" i="1"/>
  <c r="T123" i="1"/>
  <c r="T297" i="1"/>
  <c r="T115" i="1"/>
  <c r="T358" i="1"/>
  <c r="T217" i="1"/>
  <c r="T223" i="1"/>
  <c r="T344" i="1"/>
  <c r="T304" i="1"/>
  <c r="T191" i="1"/>
  <c r="T216" i="1"/>
  <c r="T162" i="1"/>
  <c r="T363" i="1"/>
  <c r="T78" i="1"/>
  <c r="T150" i="1"/>
  <c r="T39" i="1"/>
  <c r="T341" i="1"/>
  <c r="T266" i="1"/>
  <c r="T264" i="1"/>
  <c r="T200" i="1"/>
  <c r="T319" i="1"/>
  <c r="T322" i="1"/>
  <c r="T158" i="1"/>
  <c r="T73" i="1"/>
  <c r="T180" i="1"/>
  <c r="T60" i="1"/>
  <c r="T288" i="1"/>
  <c r="T326" i="1"/>
  <c r="T107" i="1"/>
  <c r="T258" i="1"/>
  <c r="T76" i="1"/>
  <c r="T243" i="1"/>
  <c r="T116" i="1"/>
  <c r="T325" i="1"/>
  <c r="T354" i="1"/>
  <c r="T259" i="1"/>
  <c r="T160" i="1"/>
  <c r="T327" i="1"/>
  <c r="T58" i="1"/>
  <c r="T313" i="1"/>
  <c r="T7" i="1"/>
  <c r="T18" i="1"/>
  <c r="T85" i="1"/>
  <c r="T202" i="1"/>
  <c r="T317" i="1"/>
  <c r="T336" i="1"/>
  <c r="T133" i="1"/>
  <c r="T244" i="1"/>
  <c r="T14" i="1"/>
  <c r="T214" i="1"/>
  <c r="T350" i="1"/>
  <c r="T230" i="1"/>
  <c r="T352" i="1"/>
  <c r="T125" i="1"/>
  <c r="T47" i="1"/>
  <c r="T364" i="1"/>
  <c r="T215" i="1"/>
  <c r="T239" i="1"/>
  <c r="T187" i="1"/>
  <c r="T290" i="1"/>
  <c r="T102" i="1"/>
  <c r="T370" i="1"/>
  <c r="T44" i="1"/>
  <c r="T365" i="1"/>
  <c r="T229" i="1"/>
  <c r="T172" i="1"/>
  <c r="T72" i="1"/>
  <c r="T287" i="1"/>
  <c r="T203" i="1"/>
  <c r="T227" i="1"/>
  <c r="T54" i="1"/>
  <c r="T234" i="1"/>
  <c r="T309" i="1"/>
  <c r="T25" i="1"/>
  <c r="T366" i="1"/>
  <c r="T343" i="1"/>
  <c r="W215" i="1"/>
  <c r="W325" i="1"/>
  <c r="AE325" i="1" s="1"/>
  <c r="W73" i="1"/>
  <c r="AE73" i="1" s="1"/>
  <c r="W224" i="1"/>
  <c r="W39" i="1"/>
  <c r="AE39" i="1" s="1"/>
  <c r="W358" i="1"/>
  <c r="AE358" i="1" s="1"/>
  <c r="W119" i="1"/>
  <c r="AE119" i="1" s="1"/>
  <c r="W324" i="1"/>
  <c r="AE324" i="1" s="1"/>
  <c r="W131" i="1"/>
  <c r="AE131" i="1" s="1"/>
  <c r="W296" i="1"/>
  <c r="AE296" i="1" s="1"/>
  <c r="W361" i="1"/>
  <c r="AE361" i="1" s="1"/>
  <c r="W218" i="1"/>
  <c r="AE218" i="1" s="1"/>
  <c r="W360" i="1"/>
  <c r="AE360" i="1" s="1"/>
  <c r="W266" i="1"/>
  <c r="AE266" i="1" s="1"/>
  <c r="W92" i="1"/>
  <c r="AE92" i="1" s="1"/>
  <c r="W53" i="1"/>
  <c r="W302" i="1"/>
  <c r="W222" i="1"/>
  <c r="AE222" i="1" s="1"/>
  <c r="W148" i="1"/>
  <c r="AE148" i="1" s="1"/>
  <c r="W38" i="1"/>
  <c r="AE38" i="1" s="1"/>
  <c r="W359" i="1"/>
  <c r="AE359" i="1" s="1"/>
  <c r="W52" i="1"/>
  <c r="AE52" i="1" s="1"/>
  <c r="W276" i="1"/>
  <c r="AE276" i="1" s="1"/>
  <c r="W338" i="1"/>
  <c r="AE338" i="1" s="1"/>
  <c r="W8" i="1"/>
  <c r="AE8" i="1" s="1"/>
  <c r="W291" i="1"/>
  <c r="AE291" i="1" s="1"/>
  <c r="W339" i="1"/>
  <c r="AE339" i="1" s="1"/>
  <c r="W153" i="1"/>
  <c r="AE153" i="1" s="1"/>
  <c r="W117" i="1"/>
  <c r="AE117" i="1" s="1"/>
  <c r="W165" i="1"/>
  <c r="AE165" i="1" s="1"/>
  <c r="W201" i="1"/>
  <c r="AE201" i="1" s="1"/>
  <c r="W320" i="1"/>
  <c r="AE320" i="1" s="1"/>
  <c r="W134" i="1"/>
  <c r="AE134" i="1" s="1"/>
  <c r="W286" i="1"/>
  <c r="AE286" i="1" s="1"/>
  <c r="W83" i="1"/>
  <c r="AE83" i="1" s="1"/>
  <c r="W6" i="1"/>
  <c r="AE6" i="1" s="1"/>
  <c r="W77" i="1"/>
  <c r="AE77" i="1" s="1"/>
  <c r="W311" i="1"/>
  <c r="AE311" i="1" s="1"/>
  <c r="W168" i="1"/>
  <c r="AE168" i="1" s="1"/>
  <c r="W46" i="1"/>
  <c r="AE46" i="1" s="1"/>
  <c r="W22" i="1"/>
  <c r="AE22" i="1" s="1"/>
  <c r="W26" i="1"/>
  <c r="AE26" i="1" s="1"/>
  <c r="W10" i="1"/>
  <c r="AE10" i="1" s="1"/>
  <c r="W56" i="1"/>
  <c r="AE56" i="1" s="1"/>
  <c r="W345" i="1"/>
  <c r="AE345" i="1" s="1"/>
  <c r="W216" i="1"/>
  <c r="AE216" i="1" s="1"/>
  <c r="W191" i="1"/>
  <c r="AE191" i="1" s="1"/>
  <c r="W20" i="1"/>
  <c r="W118" i="1"/>
  <c r="AE118" i="1" s="1"/>
  <c r="W13" i="1"/>
  <c r="AE13" i="1" s="1"/>
  <c r="W41" i="1"/>
  <c r="AE41" i="1" s="1"/>
  <c r="W151" i="1"/>
  <c r="AE151" i="1" s="1"/>
  <c r="W294" i="1"/>
  <c r="AE294" i="1" s="1"/>
  <c r="W175" i="1"/>
  <c r="AE175" i="1" s="1"/>
  <c r="W137" i="1"/>
  <c r="AE137" i="1" s="1"/>
  <c r="W254" i="1"/>
  <c r="AE254" i="1" s="1"/>
  <c r="W66" i="1"/>
  <c r="W109" i="1"/>
  <c r="AE109" i="1" s="1"/>
  <c r="W84" i="1"/>
  <c r="AE84" i="1" s="1"/>
  <c r="W111" i="1"/>
  <c r="AE111" i="1" s="1"/>
  <c r="W332" i="1"/>
  <c r="AE332" i="1" s="1"/>
  <c r="W183" i="1"/>
  <c r="AE183" i="1" s="1"/>
  <c r="W5" i="1"/>
  <c r="AE5" i="1" s="1"/>
  <c r="W130" i="1"/>
  <c r="AE130" i="1" s="1"/>
  <c r="W221" i="1"/>
  <c r="AE221" i="1" s="1"/>
  <c r="W343" i="1"/>
  <c r="AE343" i="1" s="1"/>
  <c r="W71" i="1"/>
  <c r="AE71" i="1" s="1"/>
  <c r="W298" i="1"/>
  <c r="AE298" i="1" s="1"/>
  <c r="W140" i="1"/>
  <c r="AE140" i="1" s="1"/>
  <c r="W36" i="1"/>
  <c r="AE36" i="1" s="1"/>
  <c r="W282" i="1"/>
  <c r="AE282" i="1" s="1"/>
  <c r="W126" i="1"/>
  <c r="AE126" i="1" s="1"/>
  <c r="W245" i="1"/>
  <c r="AE245" i="1" s="1"/>
  <c r="W204" i="1"/>
  <c r="AE204" i="1" s="1"/>
  <c r="W57" i="1"/>
  <c r="AE57" i="1" s="1"/>
  <c r="W154" i="1"/>
  <c r="AE154" i="1" s="1"/>
  <c r="W240" i="1"/>
  <c r="AE240" i="1" s="1"/>
  <c r="W51" i="1"/>
  <c r="AE51" i="1" s="1"/>
  <c r="W334" i="1"/>
  <c r="AE334" i="1" s="1"/>
  <c r="W16" i="1"/>
  <c r="AE16" i="1" s="1"/>
  <c r="W159" i="1"/>
  <c r="AE159" i="1" s="1"/>
  <c r="W81" i="1"/>
  <c r="AE81" i="1" s="1"/>
  <c r="W90" i="1"/>
  <c r="AE90" i="1" s="1"/>
  <c r="W207" i="1"/>
  <c r="AE207" i="1" s="1"/>
  <c r="W99" i="1"/>
  <c r="AE99" i="1" s="1"/>
  <c r="W199" i="1"/>
  <c r="AE199" i="1" s="1"/>
  <c r="W104" i="1"/>
  <c r="AE104" i="1" s="1"/>
  <c r="W292" i="1"/>
  <c r="AE292" i="1" s="1"/>
  <c r="W246" i="1"/>
  <c r="AE246" i="1" s="1"/>
  <c r="W299" i="1"/>
  <c r="AE299" i="1" s="1"/>
  <c r="W303" i="1"/>
  <c r="AE303" i="1" s="1"/>
  <c r="W367" i="1"/>
  <c r="AE367" i="1" s="1"/>
  <c r="W24" i="1"/>
  <c r="AE24" i="1" s="1"/>
  <c r="W196" i="1"/>
  <c r="AE196" i="1" s="1"/>
  <c r="W143" i="1"/>
  <c r="AE143" i="1" s="1"/>
  <c r="W357" i="1"/>
  <c r="W48" i="1"/>
  <c r="AE48" i="1" s="1"/>
  <c r="W300" i="1"/>
  <c r="AE300" i="1" s="1"/>
  <c r="W198" i="1"/>
  <c r="AE198" i="1" s="1"/>
  <c r="W45" i="1"/>
  <c r="W274" i="1"/>
  <c r="AE274" i="1" s="1"/>
  <c r="W108" i="1"/>
  <c r="AE108" i="1" s="1"/>
  <c r="W241" i="1"/>
  <c r="AE241" i="1" s="1"/>
  <c r="W340" i="1"/>
  <c r="W182" i="1"/>
  <c r="AE182" i="1" s="1"/>
  <c r="W69" i="1"/>
  <c r="AE69" i="1" s="1"/>
  <c r="W19" i="1"/>
  <c r="AE19" i="1" s="1"/>
  <c r="W179" i="1"/>
  <c r="W171" i="1"/>
  <c r="AE171" i="1" s="1"/>
  <c r="W255" i="1"/>
  <c r="AE255" i="1" s="1"/>
  <c r="W301" i="1"/>
  <c r="AE301" i="1" s="1"/>
  <c r="W225" i="1"/>
  <c r="AE225" i="1" s="1"/>
  <c r="W237" i="1"/>
  <c r="AE237" i="1" s="1"/>
  <c r="W100" i="1"/>
  <c r="AE100" i="1" s="1"/>
  <c r="W29" i="1"/>
  <c r="AE29" i="1" s="1"/>
  <c r="W253" i="1"/>
  <c r="AE253" i="1" s="1"/>
  <c r="W256" i="1"/>
  <c r="AE256" i="1" s="1"/>
  <c r="W146" i="1"/>
  <c r="AE146" i="1" s="1"/>
  <c r="W2" i="1"/>
  <c r="AE2" i="1" s="1"/>
  <c r="W261" i="1"/>
  <c r="AE261" i="1" s="1"/>
  <c r="W40" i="1"/>
  <c r="AE40" i="1" s="1"/>
  <c r="W335" i="1"/>
  <c r="AE335" i="1" s="1"/>
  <c r="W132" i="1"/>
  <c r="AE132" i="1" s="1"/>
  <c r="W145" i="1"/>
  <c r="AE145" i="1" s="1"/>
  <c r="W281" i="1"/>
  <c r="AE281" i="1" s="1"/>
  <c r="W23" i="1"/>
  <c r="AE23" i="1" s="1"/>
  <c r="W226" i="1"/>
  <c r="AE226" i="1" s="1"/>
  <c r="W333" i="1"/>
  <c r="W55" i="1"/>
  <c r="W101" i="1"/>
  <c r="AE101" i="1" s="1"/>
  <c r="W257" i="1"/>
  <c r="AE257" i="1" s="1"/>
  <c r="W342" i="1"/>
  <c r="W147" i="1"/>
  <c r="AE147" i="1" s="1"/>
  <c r="W80" i="1"/>
  <c r="AE80" i="1" s="1"/>
  <c r="W248" i="1"/>
  <c r="AE248" i="1" s="1"/>
  <c r="W252" i="1"/>
  <c r="AE252" i="1" s="1"/>
  <c r="W43" i="1"/>
  <c r="AE43" i="1" s="1"/>
  <c r="W164" i="1"/>
  <c r="AE164" i="1" s="1"/>
  <c r="W353" i="1"/>
  <c r="AE353" i="1" s="1"/>
  <c r="W177" i="1"/>
  <c r="AE177" i="1" s="1"/>
  <c r="W87" i="1"/>
  <c r="AE87" i="1" s="1"/>
  <c r="W149" i="1"/>
  <c r="AE149" i="1" s="1"/>
  <c r="W306" i="1"/>
  <c r="AE306" i="1" s="1"/>
  <c r="W176" i="1"/>
  <c r="W139" i="1"/>
  <c r="AE139" i="1" s="1"/>
  <c r="W32" i="1"/>
  <c r="AE32" i="1" s="1"/>
  <c r="W277" i="1"/>
  <c r="AE277" i="1" s="1"/>
  <c r="W206" i="1"/>
  <c r="AE206" i="1" s="1"/>
  <c r="W236" i="1"/>
  <c r="AE236" i="1" s="1"/>
  <c r="W329" i="1"/>
  <c r="AE329" i="1" s="1"/>
  <c r="W75" i="1"/>
  <c r="AE75" i="1" s="1"/>
  <c r="W212" i="1"/>
  <c r="W120" i="1"/>
  <c r="AE120" i="1" s="1"/>
  <c r="W34" i="1"/>
  <c r="AE34" i="1" s="1"/>
  <c r="W272" i="1"/>
  <c r="AE272" i="1" s="1"/>
  <c r="W61" i="1"/>
  <c r="AE61" i="1" s="1"/>
  <c r="W293" i="1"/>
  <c r="AE293" i="1" s="1"/>
  <c r="W121" i="1"/>
  <c r="AE121" i="1" s="1"/>
  <c r="W318" i="1"/>
  <c r="AE318" i="1" s="1"/>
  <c r="W186" i="1"/>
  <c r="AE186" i="1" s="1"/>
  <c r="W178" i="1"/>
  <c r="AE178" i="1" s="1"/>
  <c r="W17" i="1"/>
  <c r="AE17" i="1" s="1"/>
  <c r="W270" i="1"/>
  <c r="AE270" i="1" s="1"/>
  <c r="W208" i="1"/>
  <c r="W337" i="1"/>
  <c r="W152" i="1"/>
  <c r="AE152" i="1" s="1"/>
  <c r="W138" i="1"/>
  <c r="AE138" i="1" s="1"/>
  <c r="W356" i="1"/>
  <c r="W35" i="1"/>
  <c r="AE35" i="1" s="1"/>
  <c r="W124" i="1"/>
  <c r="AE124" i="1" s="1"/>
  <c r="W190" i="1"/>
  <c r="AE190" i="1" s="1"/>
  <c r="W297" i="1"/>
  <c r="W355" i="1"/>
  <c r="AE355" i="1" s="1"/>
  <c r="W217" i="1"/>
  <c r="AE217" i="1" s="1"/>
  <c r="W78" i="1"/>
  <c r="AE78" i="1" s="1"/>
  <c r="W288" i="1"/>
  <c r="W262" i="1"/>
  <c r="AE262" i="1" s="1"/>
  <c r="W354" i="1"/>
  <c r="AE354" i="1" s="1"/>
  <c r="W350" i="1"/>
  <c r="AE350" i="1" s="1"/>
  <c r="W174" i="1"/>
  <c r="AE174" i="1" s="1"/>
  <c r="W63" i="1"/>
  <c r="W267" i="1"/>
  <c r="AE267" i="1" s="1"/>
  <c r="W88" i="1"/>
  <c r="AE88" i="1" s="1"/>
  <c r="W231" i="1"/>
  <c r="AE231" i="1" s="1"/>
  <c r="W157" i="1"/>
  <c r="AE157" i="1" s="1"/>
  <c r="W323" i="1"/>
  <c r="AE323" i="1" s="1"/>
  <c r="W74" i="1"/>
  <c r="AE74" i="1" s="1"/>
  <c r="W305" i="1"/>
  <c r="W28" i="1"/>
  <c r="W112" i="1"/>
  <c r="AE112" i="1" s="1"/>
  <c r="W135" i="1"/>
  <c r="AE135" i="1" s="1"/>
  <c r="W50" i="1"/>
  <c r="AE50" i="1" s="1"/>
  <c r="W11" i="1"/>
  <c r="AE11" i="1" s="1"/>
  <c r="W136" i="1"/>
  <c r="W289" i="1"/>
  <c r="AE289" i="1" s="1"/>
  <c r="W181" i="1"/>
  <c r="AE181" i="1" s="1"/>
  <c r="W89" i="1"/>
  <c r="AE89" i="1" s="1"/>
  <c r="W268" i="1"/>
  <c r="AE268" i="1" s="1"/>
  <c r="W314" i="1"/>
  <c r="AE314" i="1" s="1"/>
  <c r="W31" i="1"/>
  <c r="AE31" i="1" s="1"/>
  <c r="W105" i="1"/>
  <c r="AE105" i="1" s="1"/>
  <c r="W263" i="1"/>
  <c r="AE263" i="1" s="1"/>
  <c r="W283" i="1"/>
  <c r="AE283" i="1" s="1"/>
  <c r="W189" i="1"/>
  <c r="AE189" i="1" s="1"/>
  <c r="W195" i="1"/>
  <c r="W285" i="1"/>
  <c r="AE285" i="1" s="1"/>
  <c r="W331" i="1"/>
  <c r="AE331" i="1" s="1"/>
  <c r="W211" i="1"/>
  <c r="AE211" i="1" s="1"/>
  <c r="W278" i="1"/>
  <c r="AE278" i="1" s="1"/>
  <c r="W128" i="1"/>
  <c r="AE128" i="1" s="1"/>
  <c r="W62" i="1"/>
  <c r="AE62" i="1" s="1"/>
  <c r="W27" i="1"/>
  <c r="AE27" i="1" s="1"/>
  <c r="W304" i="1"/>
  <c r="AE304" i="1" s="1"/>
  <c r="W328" i="1"/>
  <c r="AE328" i="1" s="1"/>
  <c r="W200" i="1"/>
  <c r="AE200" i="1" s="1"/>
  <c r="W180" i="1"/>
  <c r="W258" i="1"/>
  <c r="AE258" i="1" s="1"/>
  <c r="W223" i="1"/>
  <c r="AE223" i="1" s="1"/>
  <c r="W230" i="1"/>
  <c r="AE230" i="1" s="1"/>
  <c r="W227" i="1"/>
  <c r="W295" i="1"/>
  <c r="W307" i="1"/>
  <c r="AE307" i="1" s="1"/>
  <c r="W65" i="1"/>
  <c r="AE65" i="1" s="1"/>
  <c r="W94" i="1"/>
  <c r="AE94" i="1" s="1"/>
  <c r="W155" i="1"/>
  <c r="AE155" i="1" s="1"/>
  <c r="W251" i="1"/>
  <c r="AE251" i="1" s="1"/>
  <c r="W103" i="1"/>
  <c r="AE103" i="1" s="1"/>
  <c r="W279" i="1"/>
  <c r="W144" i="1"/>
  <c r="AE144" i="1" s="1"/>
  <c r="W9" i="1"/>
  <c r="AE9" i="1" s="1"/>
  <c r="W113" i="1"/>
  <c r="AE113" i="1" s="1"/>
  <c r="W250" i="1"/>
  <c r="W242" i="1"/>
  <c r="AE242" i="1" s="1"/>
  <c r="W185" i="1"/>
  <c r="AE185" i="1" s="1"/>
  <c r="W129" i="1"/>
  <c r="AE129" i="1" s="1"/>
  <c r="W68" i="1"/>
  <c r="W346" i="1"/>
  <c r="AE346" i="1" s="1"/>
  <c r="W95" i="1"/>
  <c r="AE95" i="1" s="1"/>
  <c r="W205" i="1"/>
  <c r="AE205" i="1" s="1"/>
  <c r="W122" i="1"/>
  <c r="AE122" i="1" s="1"/>
  <c r="W127" i="1"/>
  <c r="AE127" i="1" s="1"/>
  <c r="W275" i="1"/>
  <c r="AE275" i="1" s="1"/>
  <c r="W232" i="1"/>
  <c r="AE232" i="1" s="1"/>
  <c r="W4" i="1"/>
  <c r="W12" i="1"/>
  <c r="W98" i="1"/>
  <c r="AE98" i="1" s="1"/>
  <c r="W310" i="1"/>
  <c r="AE310" i="1" s="1"/>
  <c r="W363" i="1"/>
  <c r="AE363" i="1" s="1"/>
  <c r="W316" i="1"/>
  <c r="W192" i="1"/>
  <c r="AE192" i="1" s="1"/>
  <c r="W238" i="1"/>
  <c r="AE238" i="1" s="1"/>
  <c r="W82" i="1"/>
  <c r="AE82" i="1" s="1"/>
  <c r="W170" i="1"/>
  <c r="AE170" i="1" s="1"/>
  <c r="W37" i="1"/>
  <c r="AE37" i="1" s="1"/>
  <c r="W312" i="1"/>
  <c r="AE312" i="1" s="1"/>
  <c r="W368" i="1"/>
  <c r="AE368" i="1" s="1"/>
  <c r="W166" i="1"/>
  <c r="AE166" i="1" s="1"/>
  <c r="W93" i="1"/>
  <c r="AE93" i="1" s="1"/>
  <c r="W14" i="1"/>
  <c r="AE14" i="1" s="1"/>
  <c r="W59" i="1"/>
  <c r="AE59" i="1" s="1"/>
  <c r="W188" i="1"/>
  <c r="AE188" i="1" s="1"/>
  <c r="W348" i="1"/>
  <c r="AE348" i="1" s="1"/>
  <c r="W3" i="1"/>
  <c r="AE3" i="1" s="1"/>
  <c r="W67" i="1"/>
  <c r="AE67" i="1" s="1"/>
  <c r="W161" i="1"/>
  <c r="AE161" i="1" s="1"/>
  <c r="W184" i="1"/>
  <c r="AE184" i="1" s="1"/>
  <c r="W369" i="1"/>
  <c r="AE369" i="1" s="1"/>
  <c r="W265" i="1"/>
  <c r="AE265" i="1" s="1"/>
  <c r="W167" i="1"/>
  <c r="AE167" i="1" s="1"/>
  <c r="W70" i="1"/>
  <c r="AE70" i="1" s="1"/>
  <c r="W49" i="1"/>
  <c r="AE49" i="1" s="1"/>
  <c r="W233" i="1"/>
  <c r="AE233" i="1" s="1"/>
  <c r="W273" i="1"/>
  <c r="AE273" i="1" s="1"/>
  <c r="W79" i="1"/>
  <c r="AE79" i="1" s="1"/>
  <c r="W264" i="1"/>
  <c r="AE264" i="1" s="1"/>
  <c r="W123" i="1"/>
  <c r="AE123" i="1" s="1"/>
  <c r="W315" i="1"/>
  <c r="AE315" i="1" s="1"/>
  <c r="W64" i="1"/>
  <c r="AE64" i="1" s="1"/>
  <c r="W197" i="1"/>
  <c r="AE197" i="1" s="1"/>
  <c r="W86" i="1"/>
  <c r="W142" i="1"/>
  <c r="AE142" i="1" s="1"/>
  <c r="W110" i="1"/>
  <c r="AE110" i="1" s="1"/>
  <c r="W194" i="1"/>
  <c r="AE194" i="1" s="1"/>
  <c r="W271" i="1"/>
  <c r="AE271" i="1" s="1"/>
  <c r="W97" i="1"/>
  <c r="AE97" i="1" s="1"/>
  <c r="W106" i="1"/>
  <c r="AE106" i="1" s="1"/>
  <c r="W351" i="1"/>
  <c r="AE351" i="1" s="1"/>
  <c r="W15" i="1"/>
  <c r="AE15" i="1" s="1"/>
  <c r="W247" i="1"/>
  <c r="AE247" i="1" s="1"/>
  <c r="W228" i="1"/>
  <c r="AE228" i="1" s="1"/>
  <c r="W249" i="1"/>
  <c r="AE249" i="1" s="1"/>
  <c r="W220" i="1"/>
  <c r="AE220" i="1" s="1"/>
  <c r="W362" i="1"/>
  <c r="W96" i="1"/>
  <c r="AE96" i="1" s="1"/>
  <c r="W321" i="1"/>
  <c r="AE321" i="1" s="1"/>
  <c r="W169" i="1"/>
  <c r="AE169" i="1" s="1"/>
  <c r="W347" i="1"/>
  <c r="AE347" i="1" s="1"/>
  <c r="W235" i="1"/>
  <c r="AE235" i="1" s="1"/>
  <c r="W141" i="1"/>
  <c r="AE141" i="1" s="1"/>
  <c r="W193" i="1"/>
  <c r="W114" i="1"/>
  <c r="AE114" i="1" s="1"/>
  <c r="W280" i="1"/>
  <c r="AE280" i="1" s="1"/>
  <c r="W42" i="1"/>
  <c r="AE42" i="1" s="1"/>
  <c r="W44" i="1"/>
  <c r="W330" i="1"/>
  <c r="AE330" i="1" s="1"/>
  <c r="W213" i="1"/>
  <c r="AE213" i="1" s="1"/>
  <c r="W33" i="1"/>
  <c r="AE33" i="1" s="1"/>
  <c r="W219" i="1"/>
  <c r="AE219" i="1" s="1"/>
  <c r="W269" i="1"/>
  <c r="AE269" i="1" s="1"/>
  <c r="W21" i="1"/>
  <c r="AE21" i="1" s="1"/>
  <c r="W173" i="1"/>
  <c r="AE173" i="1" s="1"/>
  <c r="W30" i="1"/>
  <c r="AE30" i="1" s="1"/>
  <c r="W210" i="1"/>
  <c r="AE210" i="1" s="1"/>
  <c r="W284" i="1"/>
  <c r="AE284" i="1" s="1"/>
  <c r="W162" i="1"/>
  <c r="AE162" i="1" s="1"/>
  <c r="W209" i="1"/>
  <c r="W163" i="1"/>
  <c r="W287" i="1"/>
  <c r="AE287" i="1" s="1"/>
  <c r="W156" i="1"/>
  <c r="AE156" i="1" s="1"/>
  <c r="W115" i="1"/>
  <c r="AE115" i="1" s="1"/>
  <c r="W344" i="1"/>
  <c r="AE344" i="1" s="1"/>
  <c r="W150" i="1"/>
  <c r="AE150" i="1" s="1"/>
  <c r="W341" i="1"/>
  <c r="W349" i="1"/>
  <c r="W319" i="1"/>
  <c r="W60" i="1"/>
  <c r="AE60" i="1" s="1"/>
  <c r="W308" i="1"/>
  <c r="AE308" i="1" s="1"/>
  <c r="W326" i="1"/>
  <c r="W25" i="1"/>
  <c r="W76" i="1"/>
  <c r="AE76" i="1" s="1"/>
  <c r="W85" i="1"/>
  <c r="AE85" i="1" s="1"/>
  <c r="W243" i="1"/>
  <c r="W116" i="1"/>
  <c r="AE116" i="1" s="1"/>
  <c r="W259" i="1"/>
  <c r="AE259" i="1" s="1"/>
  <c r="W317" i="1"/>
  <c r="AE317" i="1" s="1"/>
  <c r="W160" i="1"/>
  <c r="AE160" i="1" s="1"/>
  <c r="W327" i="1"/>
  <c r="AE327" i="1" s="1"/>
  <c r="W58" i="1"/>
  <c r="AE58" i="1" s="1"/>
  <c r="W313" i="1"/>
  <c r="AE313" i="1" s="1"/>
  <c r="W7" i="1"/>
  <c r="AE7" i="1" s="1"/>
  <c r="W91" i="1"/>
  <c r="W158" i="1"/>
  <c r="AE158" i="1" s="1"/>
  <c r="W18" i="1"/>
  <c r="W202" i="1"/>
  <c r="AE202" i="1" s="1"/>
  <c r="W336" i="1"/>
  <c r="AE336" i="1" s="1"/>
  <c r="W133" i="1"/>
  <c r="AE133" i="1" s="1"/>
  <c r="W260" i="1"/>
  <c r="W244" i="1"/>
  <c r="AE244" i="1" s="1"/>
  <c r="W214" i="1"/>
  <c r="AE214" i="1" s="1"/>
  <c r="W352" i="1"/>
  <c r="AE352" i="1" s="1"/>
  <c r="W125" i="1"/>
  <c r="AE125" i="1" s="1"/>
  <c r="W47" i="1"/>
  <c r="W239" i="1"/>
  <c r="AE239" i="1" s="1"/>
  <c r="W187" i="1"/>
  <c r="AE187" i="1" s="1"/>
  <c r="W322" i="1"/>
  <c r="W290" i="1"/>
  <c r="W370" i="1"/>
  <c r="W203" i="1"/>
  <c r="AE203" i="1" s="1"/>
  <c r="W229" i="1"/>
  <c r="W365" i="1"/>
  <c r="AE365" i="1" s="1"/>
  <c r="W172" i="1"/>
  <c r="AE172" i="1" s="1"/>
  <c r="W72" i="1"/>
  <c r="AE72" i="1" s="1"/>
  <c r="W309" i="1"/>
  <c r="AE309" i="1" s="1"/>
  <c r="W107" i="1"/>
  <c r="W54" i="1"/>
  <c r="AE54" i="1" s="1"/>
  <c r="W234" i="1"/>
  <c r="AE234" i="1" s="1"/>
  <c r="W366" i="1"/>
  <c r="W364" i="1"/>
  <c r="W102" i="1"/>
  <c r="AE102" i="1" s="1"/>
  <c r="AE66" i="1"/>
  <c r="AE295" i="1"/>
  <c r="AE63" i="1"/>
  <c r="AE316" i="1"/>
  <c r="AE12" i="1"/>
  <c r="AE55" i="1"/>
  <c r="AE28" i="1"/>
  <c r="AE136" i="1"/>
  <c r="AE362" i="1"/>
  <c r="AE195" i="1"/>
  <c r="AE337" i="1"/>
  <c r="AE319" i="1"/>
  <c r="AE91" i="1"/>
  <c r="AE370" i="1"/>
  <c r="AE25" i="1"/>
  <c r="AE215" i="1"/>
  <c r="AE302" i="1"/>
  <c r="F248" i="1"/>
  <c r="F133" i="1"/>
  <c r="F164" i="1"/>
  <c r="F262" i="1"/>
  <c r="F229" i="1"/>
  <c r="F333" i="1"/>
  <c r="F196" i="1"/>
  <c r="F182" i="1"/>
  <c r="F253" i="1"/>
  <c r="F105" i="1"/>
  <c r="F108" i="1"/>
  <c r="F78" i="1"/>
  <c r="F342" i="1"/>
  <c r="F304" i="1"/>
  <c r="F89" i="1"/>
  <c r="F332" i="1"/>
  <c r="F303" i="1"/>
  <c r="F111" i="1"/>
  <c r="F124" i="1"/>
  <c r="F237" i="1"/>
  <c r="F132" i="1"/>
  <c r="F101" i="1"/>
  <c r="F208" i="1"/>
  <c r="F246" i="1"/>
  <c r="F20" i="1"/>
  <c r="F147" i="1"/>
  <c r="F24" i="1"/>
  <c r="F256" i="1"/>
  <c r="F84" i="1"/>
  <c r="F292" i="1"/>
  <c r="F49" i="1"/>
  <c r="F225" i="1"/>
  <c r="F109" i="1"/>
  <c r="F189" i="1"/>
  <c r="F136" i="1"/>
  <c r="F284" i="1"/>
  <c r="F214" i="1"/>
  <c r="F363" i="1"/>
  <c r="F277" i="1"/>
  <c r="F355" i="1"/>
  <c r="F281" i="1"/>
  <c r="F152" i="1"/>
  <c r="F66" i="1"/>
  <c r="F368" i="1"/>
  <c r="F138" i="1"/>
  <c r="F356" i="1"/>
  <c r="F100" i="1"/>
  <c r="F254" i="1"/>
  <c r="F112" i="1"/>
  <c r="F31" i="1"/>
  <c r="F186" i="1"/>
  <c r="F13" i="1"/>
  <c r="F329" i="1"/>
  <c r="F191" i="1"/>
  <c r="F273" i="1"/>
  <c r="F27" i="1"/>
  <c r="F230" i="1"/>
  <c r="F72" i="1"/>
  <c r="F17" i="1"/>
  <c r="F180" i="1"/>
  <c r="F32" i="1"/>
  <c r="F135" i="1"/>
  <c r="F14" i="1"/>
  <c r="F264" i="1"/>
  <c r="F236" i="1"/>
  <c r="F87" i="1"/>
  <c r="F139" i="1"/>
  <c r="F128" i="1"/>
  <c r="F176" i="1"/>
  <c r="F367" i="1"/>
  <c r="F98" i="1"/>
  <c r="F285" i="1"/>
  <c r="F350" i="1"/>
  <c r="F181" i="1"/>
  <c r="F171" i="1"/>
  <c r="F259" i="1"/>
  <c r="F228" i="1"/>
  <c r="F309" i="1"/>
  <c r="F123" i="1"/>
  <c r="F288" i="1"/>
  <c r="F301" i="1"/>
  <c r="F331" i="1"/>
  <c r="F62" i="1"/>
  <c r="F74" i="1"/>
  <c r="F11" i="1"/>
  <c r="F75" i="1"/>
  <c r="F289" i="1"/>
  <c r="F223" i="1"/>
  <c r="F200" i="1"/>
  <c r="F257" i="1"/>
  <c r="F88" i="1"/>
  <c r="F63" i="1"/>
  <c r="F118" i="1"/>
  <c r="F280" i="1"/>
  <c r="F59" i="1"/>
  <c r="F174" i="1"/>
  <c r="F330" i="1"/>
  <c r="F97" i="1"/>
  <c r="F268" i="1"/>
  <c r="F40" i="1"/>
  <c r="F351" i="1"/>
  <c r="F231" i="1"/>
  <c r="F158" i="1"/>
  <c r="F369" i="1"/>
  <c r="F335" i="1"/>
  <c r="F3" i="1"/>
  <c r="F95" i="1"/>
  <c r="F15" i="1"/>
  <c r="F197" i="1"/>
  <c r="F203" i="1"/>
  <c r="F141" i="1"/>
  <c r="F127" i="1"/>
  <c r="F314" i="1"/>
  <c r="F323" i="1"/>
  <c r="F261" i="1"/>
  <c r="F366" i="1"/>
  <c r="F305" i="1"/>
  <c r="F315" i="1"/>
  <c r="F234" i="1"/>
  <c r="F313" i="1"/>
  <c r="F157" i="1"/>
  <c r="F274" i="1"/>
  <c r="F170" i="1"/>
  <c r="F134" i="1"/>
  <c r="F179" i="1"/>
  <c r="F28" i="1"/>
  <c r="F249" i="1"/>
  <c r="F137" i="1"/>
  <c r="F113" i="1"/>
  <c r="F312" i="1"/>
  <c r="F129" i="1"/>
  <c r="F198" i="1"/>
  <c r="F202" i="1"/>
  <c r="F260" i="1"/>
  <c r="F308" i="1"/>
  <c r="F12" i="1"/>
  <c r="F266" i="1"/>
  <c r="F311" i="1"/>
  <c r="F42" i="1"/>
  <c r="F76" i="1"/>
  <c r="F110" i="1"/>
  <c r="F353" i="1"/>
  <c r="F93" i="1"/>
  <c r="F86" i="1"/>
  <c r="F156" i="1"/>
  <c r="F175" i="1"/>
  <c r="F317" i="1"/>
  <c r="F365" i="1"/>
  <c r="F346" i="1"/>
  <c r="F269" i="1"/>
  <c r="F238" i="1"/>
  <c r="F94" i="1"/>
  <c r="F125" i="1"/>
  <c r="F275" i="1"/>
  <c r="F185" i="1"/>
  <c r="F4" i="1"/>
  <c r="F247" i="1"/>
  <c r="F115" i="1"/>
  <c r="F209" i="1"/>
  <c r="F210" i="1"/>
  <c r="F106" i="1"/>
  <c r="F294" i="1"/>
  <c r="F265" i="1"/>
  <c r="F310" i="1"/>
  <c r="F155" i="1"/>
  <c r="F219" i="1"/>
  <c r="F54" i="1"/>
  <c r="F150" i="1"/>
  <c r="F38" i="1"/>
  <c r="F222" i="1"/>
  <c r="F96" i="1"/>
  <c r="F60" i="1"/>
  <c r="F362" i="1"/>
  <c r="F21" i="1"/>
  <c r="F300" i="1"/>
  <c r="F172" i="1"/>
  <c r="F322" i="1"/>
  <c r="F151" i="1"/>
  <c r="F41" i="1"/>
  <c r="F103" i="1"/>
  <c r="F65" i="1"/>
  <c r="F358" i="1"/>
  <c r="F348" i="1"/>
  <c r="F114" i="1"/>
  <c r="F233" i="1"/>
  <c r="F213" i="1"/>
  <c r="F131" i="1"/>
  <c r="F161" i="1"/>
  <c r="F340" i="1"/>
  <c r="F64" i="1"/>
  <c r="F144" i="1"/>
  <c r="F297" i="1"/>
  <c r="F272" i="1"/>
  <c r="F29" i="1"/>
  <c r="F190" i="1"/>
  <c r="F318" i="1"/>
  <c r="F306" i="1"/>
  <c r="F278" i="1"/>
  <c r="F82" i="1"/>
  <c r="F120" i="1"/>
  <c r="F183" i="1"/>
  <c r="F43" i="1"/>
  <c r="F226" i="1"/>
  <c r="F25" i="1"/>
  <c r="F61" i="1"/>
  <c r="F241" i="1"/>
  <c r="F206" i="1"/>
  <c r="F30" i="1"/>
  <c r="F50" i="1"/>
  <c r="F364" i="1"/>
  <c r="F212" i="1"/>
  <c r="F178" i="1"/>
  <c r="F370" i="1"/>
  <c r="F211" i="1"/>
  <c r="F328" i="1"/>
  <c r="F263" i="1"/>
  <c r="F142" i="1"/>
  <c r="F341" i="1"/>
  <c r="F143" i="1"/>
  <c r="F293" i="1"/>
  <c r="F195" i="1"/>
  <c r="F35" i="1"/>
  <c r="F2" i="1"/>
  <c r="F177" i="1"/>
  <c r="F145" i="1"/>
  <c r="F23" i="1"/>
  <c r="F354" i="1"/>
  <c r="F121" i="1"/>
  <c r="F44" i="1"/>
  <c r="F217" i="1"/>
  <c r="F283" i="1"/>
  <c r="F267" i="1"/>
  <c r="F45" i="1"/>
  <c r="F19" i="1"/>
  <c r="F252" i="1"/>
  <c r="F149" i="1"/>
  <c r="F299" i="1"/>
  <c r="F357" i="1"/>
  <c r="F80" i="1"/>
  <c r="F146" i="1"/>
  <c r="F9" i="1"/>
  <c r="F5" i="1"/>
  <c r="F55" i="1"/>
  <c r="F48" i="1"/>
  <c r="F250" i="1"/>
  <c r="F349" i="1"/>
  <c r="F130" i="1"/>
  <c r="F34" i="1"/>
  <c r="F287" i="1"/>
  <c r="F227" i="1"/>
  <c r="F242" i="1"/>
  <c r="F319" i="1"/>
  <c r="F221" i="1"/>
  <c r="F85" i="1"/>
  <c r="F255" i="1"/>
  <c r="F343" i="1"/>
  <c r="F71" i="1"/>
  <c r="F298" i="1"/>
  <c r="F140" i="1"/>
  <c r="F36" i="1"/>
  <c r="F282" i="1"/>
  <c r="F126" i="1"/>
  <c r="F245" i="1"/>
  <c r="F204" i="1"/>
  <c r="F57" i="1"/>
  <c r="F154" i="1"/>
  <c r="F240" i="1"/>
  <c r="F270" i="1"/>
  <c r="F337" i="1"/>
  <c r="F69" i="1"/>
  <c r="F51" i="1"/>
  <c r="F334" i="1"/>
  <c r="F16" i="1"/>
  <c r="F159" i="1"/>
  <c r="F162" i="1"/>
  <c r="F81" i="1"/>
  <c r="F290" i="1"/>
  <c r="F327" i="1"/>
  <c r="F243" i="1"/>
  <c r="F321" i="1"/>
  <c r="F192" i="1"/>
  <c r="F316" i="1"/>
  <c r="F295" i="1"/>
  <c r="F90" i="1"/>
  <c r="F8" i="1"/>
  <c r="F102" i="1"/>
  <c r="F58" i="1"/>
  <c r="F163" i="1"/>
  <c r="F79" i="1"/>
  <c r="F122" i="1"/>
  <c r="F207" i="1"/>
  <c r="F99" i="1"/>
  <c r="F26" i="1"/>
  <c r="F10" i="1"/>
  <c r="F46" i="1"/>
  <c r="F83" i="1"/>
  <c r="F320" i="1"/>
  <c r="F153" i="1"/>
  <c r="F68" i="1"/>
  <c r="F205" i="1"/>
  <c r="F37" i="1"/>
  <c r="F107" i="1"/>
  <c r="F187" i="1"/>
  <c r="F239" i="1"/>
  <c r="F47" i="1"/>
  <c r="F352" i="1"/>
  <c r="F244" i="1"/>
  <c r="F336" i="1"/>
  <c r="F18" i="1"/>
  <c r="F91" i="1"/>
  <c r="F7" i="1"/>
  <c r="F160" i="1"/>
  <c r="F116" i="1"/>
  <c r="F173" i="1"/>
  <c r="F33" i="1"/>
  <c r="F235" i="1"/>
  <c r="F347" i="1"/>
  <c r="F220" i="1"/>
  <c r="F194" i="1"/>
  <c r="F184" i="1"/>
  <c r="F67" i="1"/>
  <c r="F232" i="1"/>
  <c r="F251" i="1"/>
  <c r="F199" i="1"/>
  <c r="F345" i="1"/>
  <c r="F56" i="1"/>
  <c r="F22" i="1"/>
  <c r="F168" i="1"/>
  <c r="F6" i="1"/>
  <c r="F286" i="1"/>
  <c r="F53" i="1"/>
  <c r="F201" i="1"/>
  <c r="F165" i="1"/>
  <c r="F117" i="1"/>
  <c r="F339" i="1"/>
  <c r="F291" i="1"/>
  <c r="F338" i="1"/>
  <c r="F276" i="1"/>
  <c r="F52" i="1"/>
  <c r="F148" i="1"/>
  <c r="F302" i="1"/>
  <c r="F92" i="1"/>
  <c r="F360" i="1"/>
  <c r="F218" i="1"/>
  <c r="F361" i="1"/>
  <c r="F296" i="1"/>
  <c r="F324" i="1"/>
  <c r="F119" i="1"/>
  <c r="F216" i="1"/>
  <c r="F39" i="1"/>
  <c r="F73" i="1"/>
  <c r="F224" i="1"/>
  <c r="F325" i="1"/>
  <c r="F215" i="1"/>
  <c r="F258" i="1"/>
  <c r="F326" i="1"/>
  <c r="F344" i="1"/>
  <c r="F193" i="1"/>
  <c r="F169" i="1"/>
  <c r="F271" i="1"/>
  <c r="F167" i="1"/>
  <c r="F70" i="1"/>
  <c r="F188" i="1"/>
  <c r="F166" i="1"/>
  <c r="F279" i="1"/>
  <c r="F104" i="1"/>
  <c r="F77" i="1"/>
  <c r="F359" i="1"/>
  <c r="F307" i="1"/>
  <c r="AV64" i="1"/>
  <c r="AV340" i="1"/>
  <c r="AV161" i="1"/>
  <c r="AV131" i="1"/>
  <c r="AV213" i="1"/>
  <c r="AV233" i="1"/>
  <c r="AV114" i="1"/>
  <c r="AV348" i="1"/>
  <c r="AV358" i="1"/>
  <c r="AV65" i="1"/>
  <c r="AV103" i="1"/>
  <c r="AV41" i="1"/>
  <c r="AV151" i="1"/>
  <c r="AV322" i="1"/>
  <c r="AV172" i="1"/>
  <c r="AV300" i="1"/>
  <c r="AV21" i="1"/>
  <c r="AV362" i="1"/>
  <c r="AV60" i="1"/>
  <c r="AV96" i="1"/>
  <c r="AV222" i="1"/>
  <c r="AV38" i="1"/>
  <c r="AV150" i="1"/>
  <c r="AV54" i="1"/>
  <c r="AV219" i="1"/>
  <c r="AV155" i="1"/>
  <c r="AV310" i="1"/>
  <c r="AV265" i="1"/>
  <c r="AV294" i="1"/>
  <c r="AV106" i="1"/>
  <c r="AV210" i="1"/>
  <c r="AV209" i="1"/>
  <c r="AV115" i="1"/>
  <c r="AV247" i="1"/>
  <c r="AV4" i="1"/>
  <c r="AV185" i="1"/>
  <c r="AV275" i="1"/>
  <c r="AV125" i="1"/>
  <c r="AV94" i="1"/>
  <c r="AV238" i="1"/>
  <c r="AV269" i="1"/>
  <c r="AV346" i="1"/>
  <c r="AV365" i="1"/>
  <c r="AV317" i="1"/>
  <c r="AV175" i="1"/>
  <c r="AV156" i="1"/>
  <c r="AV86" i="1"/>
  <c r="AV93" i="1"/>
  <c r="AV353" i="1"/>
  <c r="AV110" i="1"/>
  <c r="AV76" i="1"/>
  <c r="AV42" i="1"/>
  <c r="AV311" i="1"/>
  <c r="AV266" i="1"/>
  <c r="AV12" i="1"/>
  <c r="AV308" i="1"/>
  <c r="AV260" i="1"/>
  <c r="AV202" i="1"/>
  <c r="AV198" i="1"/>
  <c r="AV129" i="1"/>
  <c r="AV312" i="1"/>
  <c r="AV113" i="1"/>
  <c r="AV137" i="1"/>
  <c r="AV249" i="1"/>
  <c r="AV28" i="1"/>
  <c r="AV179" i="1"/>
  <c r="AV134" i="1"/>
  <c r="AV170" i="1"/>
  <c r="AV274" i="1"/>
  <c r="AV157" i="1"/>
  <c r="AV313" i="1"/>
  <c r="AV234" i="1"/>
  <c r="AV315" i="1"/>
  <c r="AV305" i="1"/>
  <c r="AV366" i="1"/>
  <c r="AV261" i="1"/>
  <c r="AV323" i="1"/>
  <c r="AV314" i="1"/>
  <c r="AV127" i="1"/>
  <c r="AV141" i="1"/>
  <c r="AV203" i="1"/>
  <c r="AV197" i="1"/>
  <c r="AV15" i="1"/>
  <c r="AV95" i="1"/>
  <c r="AV3" i="1"/>
  <c r="AV335" i="1"/>
  <c r="AV369" i="1"/>
  <c r="AV158" i="1"/>
  <c r="AV231" i="1"/>
  <c r="AV351" i="1"/>
  <c r="AV40" i="1"/>
  <c r="AV268" i="1"/>
  <c r="AV97" i="1"/>
  <c r="AV330" i="1"/>
  <c r="AV174" i="1"/>
  <c r="AV59" i="1"/>
  <c r="AV280" i="1"/>
  <c r="AV118" i="1"/>
  <c r="AV63" i="1"/>
  <c r="AV88" i="1"/>
  <c r="AV257" i="1"/>
  <c r="AV200" i="1"/>
  <c r="AV223" i="1"/>
  <c r="AV289" i="1"/>
  <c r="AV75" i="1"/>
  <c r="AV11" i="1"/>
  <c r="AV74" i="1"/>
  <c r="AV62" i="1"/>
  <c r="AV331" i="1"/>
  <c r="AV301" i="1"/>
  <c r="AV288" i="1"/>
  <c r="AV123" i="1"/>
  <c r="AV309" i="1"/>
  <c r="AV228" i="1"/>
  <c r="AV259" i="1"/>
  <c r="AV171" i="1"/>
  <c r="AV181" i="1"/>
  <c r="AV350" i="1"/>
  <c r="AV285" i="1"/>
  <c r="AV98" i="1"/>
  <c r="AV367" i="1"/>
  <c r="AV176" i="1"/>
  <c r="AV128" i="1"/>
  <c r="AV139" i="1"/>
  <c r="AV87" i="1"/>
  <c r="AV236" i="1"/>
  <c r="AV264" i="1"/>
  <c r="AV14" i="1"/>
  <c r="AV135" i="1"/>
  <c r="AV32" i="1"/>
  <c r="AV180" i="1"/>
  <c r="AV17" i="1"/>
  <c r="AV72" i="1"/>
  <c r="AV230" i="1"/>
  <c r="AV27" i="1"/>
  <c r="AV273" i="1"/>
  <c r="AV191" i="1"/>
  <c r="AV329" i="1"/>
  <c r="AV13" i="1"/>
  <c r="AV186" i="1"/>
  <c r="AV31" i="1"/>
  <c r="AV112" i="1"/>
  <c r="AV254" i="1"/>
  <c r="AV100" i="1"/>
  <c r="AV356" i="1"/>
  <c r="AV138" i="1"/>
  <c r="AV368" i="1"/>
  <c r="AV66" i="1"/>
  <c r="AV152" i="1"/>
  <c r="AV281" i="1"/>
  <c r="AV355" i="1"/>
  <c r="AV277" i="1"/>
  <c r="AV363" i="1"/>
  <c r="AV214" i="1"/>
  <c r="AV284" i="1"/>
  <c r="AV136" i="1"/>
  <c r="AV189" i="1"/>
  <c r="AV109" i="1"/>
  <c r="AV225" i="1"/>
  <c r="AV49" i="1"/>
  <c r="AV292" i="1"/>
  <c r="AV84" i="1"/>
  <c r="AV256" i="1"/>
  <c r="AV24" i="1"/>
  <c r="AV147" i="1"/>
  <c r="AV20" i="1"/>
  <c r="AV246" i="1"/>
  <c r="AV208" i="1"/>
  <c r="AV101" i="1"/>
  <c r="AV132" i="1"/>
  <c r="AV237" i="1"/>
  <c r="AV124" i="1"/>
  <c r="AV111" i="1"/>
  <c r="AV303" i="1"/>
  <c r="AV332" i="1"/>
  <c r="AV89" i="1"/>
  <c r="AV304" i="1"/>
  <c r="AV342" i="1"/>
  <c r="AV78" i="1"/>
  <c r="AV108" i="1"/>
  <c r="AV105" i="1"/>
  <c r="AV253" i="1"/>
  <c r="AV182" i="1"/>
  <c r="AV196" i="1"/>
  <c r="AV333" i="1"/>
  <c r="AV229" i="1"/>
  <c r="AV262" i="1"/>
  <c r="AV164" i="1"/>
  <c r="AV133" i="1"/>
  <c r="AV248" i="1"/>
  <c r="AV307" i="1"/>
  <c r="AV297" i="1"/>
  <c r="AV272" i="1"/>
  <c r="AV29" i="1"/>
  <c r="AV190" i="1"/>
  <c r="AV318" i="1"/>
  <c r="AV306" i="1"/>
  <c r="AV278" i="1"/>
  <c r="AV82" i="1"/>
  <c r="AV120" i="1"/>
  <c r="AV183" i="1"/>
  <c r="AV43" i="1"/>
  <c r="AV226" i="1"/>
  <c r="AV25" i="1"/>
  <c r="AV61" i="1"/>
  <c r="AV241" i="1"/>
  <c r="AV206" i="1"/>
  <c r="AV30" i="1"/>
  <c r="AV50" i="1"/>
  <c r="AV364" i="1"/>
  <c r="AV212" i="1"/>
  <c r="AV178" i="1"/>
  <c r="AV370" i="1"/>
  <c r="AV211" i="1"/>
  <c r="AV328" i="1"/>
  <c r="AV263" i="1"/>
  <c r="AV142" i="1"/>
  <c r="AV341" i="1"/>
  <c r="AV143" i="1"/>
  <c r="AV293" i="1"/>
  <c r="AV195" i="1"/>
  <c r="AV35" i="1"/>
  <c r="AV2" i="1"/>
  <c r="AV177" i="1"/>
  <c r="AV145" i="1"/>
  <c r="AV23" i="1"/>
  <c r="AV354" i="1"/>
  <c r="AV121" i="1"/>
  <c r="AV44" i="1"/>
  <c r="AV217" i="1"/>
  <c r="AV283" i="1"/>
  <c r="AV267" i="1"/>
  <c r="AV45" i="1"/>
  <c r="AV19" i="1"/>
  <c r="AV252" i="1"/>
  <c r="AV149" i="1"/>
  <c r="AV299" i="1"/>
  <c r="AV357" i="1"/>
  <c r="AV80" i="1"/>
  <c r="AV146" i="1"/>
  <c r="AV9" i="1"/>
  <c r="AV5" i="1"/>
  <c r="AV55" i="1"/>
  <c r="AV48" i="1"/>
  <c r="AV250" i="1"/>
  <c r="AV349" i="1"/>
  <c r="AV130" i="1"/>
  <c r="AV34" i="1"/>
  <c r="AV287" i="1"/>
  <c r="AV227" i="1"/>
  <c r="AV242" i="1"/>
  <c r="AV319" i="1"/>
  <c r="AV221" i="1"/>
  <c r="AV85" i="1"/>
  <c r="AV255" i="1"/>
  <c r="AV343" i="1"/>
  <c r="AV71" i="1"/>
  <c r="AV298" i="1"/>
  <c r="AV140" i="1"/>
  <c r="AV36" i="1"/>
  <c r="AV282" i="1"/>
  <c r="AV126" i="1"/>
  <c r="AV245" i="1"/>
  <c r="AV204" i="1"/>
  <c r="AV57" i="1"/>
  <c r="AV154" i="1"/>
  <c r="AV240" i="1"/>
  <c r="AV270" i="1"/>
  <c r="AV337" i="1"/>
  <c r="AV69" i="1"/>
  <c r="AV51" i="1"/>
  <c r="AV334" i="1"/>
  <c r="AV16" i="1"/>
  <c r="AV159" i="1"/>
  <c r="AV162" i="1"/>
  <c r="AV81" i="1"/>
  <c r="AV290" i="1"/>
  <c r="AV327" i="1"/>
  <c r="AV243" i="1"/>
  <c r="AV321" i="1"/>
  <c r="AV192" i="1"/>
  <c r="AV316" i="1"/>
  <c r="AV295" i="1"/>
  <c r="AV90" i="1"/>
  <c r="AV8" i="1"/>
  <c r="AV102" i="1"/>
  <c r="AV58" i="1"/>
  <c r="AV163" i="1"/>
  <c r="AV79" i="1"/>
  <c r="AV122" i="1"/>
  <c r="AV207" i="1"/>
  <c r="AV99" i="1"/>
  <c r="AV26" i="1"/>
  <c r="AV10" i="1"/>
  <c r="AV46" i="1"/>
  <c r="AV83" i="1"/>
  <c r="AV320" i="1"/>
  <c r="AV153" i="1"/>
  <c r="AV68" i="1"/>
  <c r="AV205" i="1"/>
  <c r="AV37" i="1"/>
  <c r="AV107" i="1"/>
  <c r="AV187" i="1"/>
  <c r="AV239" i="1"/>
  <c r="AV47" i="1"/>
  <c r="AV352" i="1"/>
  <c r="AV244" i="1"/>
  <c r="AV336" i="1"/>
  <c r="AV18" i="1"/>
  <c r="AV91" i="1"/>
  <c r="AV7" i="1"/>
  <c r="AV160" i="1"/>
  <c r="AV116" i="1"/>
  <c r="AV173" i="1"/>
  <c r="AV33" i="1"/>
  <c r="AV235" i="1"/>
  <c r="AV347" i="1"/>
  <c r="AV220" i="1"/>
  <c r="AV194" i="1"/>
  <c r="AV184" i="1"/>
  <c r="AV67" i="1"/>
  <c r="AV232" i="1"/>
  <c r="AV251" i="1"/>
  <c r="AV199" i="1"/>
  <c r="AV345" i="1"/>
  <c r="AV56" i="1"/>
  <c r="AV22" i="1"/>
  <c r="AV168" i="1"/>
  <c r="AV6" i="1"/>
  <c r="AV286" i="1"/>
  <c r="AV53" i="1"/>
  <c r="AV201" i="1"/>
  <c r="AV165" i="1"/>
  <c r="AV117" i="1"/>
  <c r="AV339" i="1"/>
  <c r="AV291" i="1"/>
  <c r="AV338" i="1"/>
  <c r="AV276" i="1"/>
  <c r="AV52" i="1"/>
  <c r="AV148" i="1"/>
  <c r="AV302" i="1"/>
  <c r="AV92" i="1"/>
  <c r="AV360" i="1"/>
  <c r="AV218" i="1"/>
  <c r="AV361" i="1"/>
  <c r="AV296" i="1"/>
  <c r="AV324" i="1"/>
  <c r="AV119" i="1"/>
  <c r="AV216" i="1"/>
  <c r="AV39" i="1"/>
  <c r="AV73" i="1"/>
  <c r="AV224" i="1"/>
  <c r="AV325" i="1"/>
  <c r="AV215" i="1"/>
  <c r="AV258" i="1"/>
  <c r="AV326" i="1"/>
  <c r="AV344" i="1"/>
  <c r="AV193" i="1"/>
  <c r="AV169" i="1"/>
  <c r="AV271" i="1"/>
  <c r="AV167" i="1"/>
  <c r="AV70" i="1"/>
  <c r="AV188" i="1"/>
  <c r="AV166" i="1"/>
  <c r="AV279" i="1"/>
  <c r="AV104" i="1"/>
  <c r="AV77" i="1"/>
  <c r="AV359" i="1"/>
  <c r="AV144" i="1"/>
  <c r="AT64" i="1"/>
  <c r="AW64" i="1" s="1"/>
  <c r="AG64" i="1" s="1"/>
  <c r="AT340" i="1"/>
  <c r="AW340" i="1" s="1"/>
  <c r="AG340" i="1" s="1"/>
  <c r="AT161" i="1"/>
  <c r="AW161" i="1" s="1"/>
  <c r="AG161" i="1" s="1"/>
  <c r="AT131" i="1"/>
  <c r="AW131" i="1" s="1"/>
  <c r="AG131" i="1" s="1"/>
  <c r="AT213" i="1"/>
  <c r="AW213" i="1" s="1"/>
  <c r="AG213" i="1" s="1"/>
  <c r="AT233" i="1"/>
  <c r="AW233" i="1" s="1"/>
  <c r="AG233" i="1" s="1"/>
  <c r="AT114" i="1"/>
  <c r="AW114" i="1" s="1"/>
  <c r="AG114" i="1" s="1"/>
  <c r="AT348" i="1"/>
  <c r="AW348" i="1" s="1"/>
  <c r="AG348" i="1" s="1"/>
  <c r="AT358" i="1"/>
  <c r="AW358" i="1" s="1"/>
  <c r="AG358" i="1" s="1"/>
  <c r="AT65" i="1"/>
  <c r="AW65" i="1" s="1"/>
  <c r="AG65" i="1" s="1"/>
  <c r="AT103" i="1"/>
  <c r="AW103" i="1" s="1"/>
  <c r="AG103" i="1" s="1"/>
  <c r="AT41" i="1"/>
  <c r="AW41" i="1" s="1"/>
  <c r="AG41" i="1" s="1"/>
  <c r="AT151" i="1"/>
  <c r="AW151" i="1" s="1"/>
  <c r="AG151" i="1" s="1"/>
  <c r="AT322" i="1"/>
  <c r="AW322" i="1" s="1"/>
  <c r="AG322" i="1" s="1"/>
  <c r="AT172" i="1"/>
  <c r="AW172" i="1" s="1"/>
  <c r="AG172" i="1" s="1"/>
  <c r="AT300" i="1"/>
  <c r="AW300" i="1" s="1"/>
  <c r="AG300" i="1" s="1"/>
  <c r="AT21" i="1"/>
  <c r="AW21" i="1" s="1"/>
  <c r="AG21" i="1" s="1"/>
  <c r="AT362" i="1"/>
  <c r="AW362" i="1" s="1"/>
  <c r="AG362" i="1" s="1"/>
  <c r="AT60" i="1"/>
  <c r="AW60" i="1" s="1"/>
  <c r="AG60" i="1" s="1"/>
  <c r="AT96" i="1"/>
  <c r="AW96" i="1" s="1"/>
  <c r="AG96" i="1" s="1"/>
  <c r="AT222" i="1"/>
  <c r="AW222" i="1" s="1"/>
  <c r="AG222" i="1" s="1"/>
  <c r="AT38" i="1"/>
  <c r="AW38" i="1" s="1"/>
  <c r="AG38" i="1" s="1"/>
  <c r="AT150" i="1"/>
  <c r="AW150" i="1" s="1"/>
  <c r="AG150" i="1" s="1"/>
  <c r="AT54" i="1"/>
  <c r="AW54" i="1" s="1"/>
  <c r="AG54" i="1" s="1"/>
  <c r="AT219" i="1"/>
  <c r="AW219" i="1" s="1"/>
  <c r="AG219" i="1" s="1"/>
  <c r="AT155" i="1"/>
  <c r="AW155" i="1" s="1"/>
  <c r="AG155" i="1" s="1"/>
  <c r="AT310" i="1"/>
  <c r="AW310" i="1" s="1"/>
  <c r="AG310" i="1" s="1"/>
  <c r="AT265" i="1"/>
  <c r="AW265" i="1" s="1"/>
  <c r="AG265" i="1" s="1"/>
  <c r="AT294" i="1"/>
  <c r="AW294" i="1" s="1"/>
  <c r="AG294" i="1" s="1"/>
  <c r="AT106" i="1"/>
  <c r="AW106" i="1" s="1"/>
  <c r="AG106" i="1" s="1"/>
  <c r="AT210" i="1"/>
  <c r="AW210" i="1" s="1"/>
  <c r="AG210" i="1" s="1"/>
  <c r="AT209" i="1"/>
  <c r="AW209" i="1" s="1"/>
  <c r="AG209" i="1" s="1"/>
  <c r="AT115" i="1"/>
  <c r="AW115" i="1" s="1"/>
  <c r="AG115" i="1" s="1"/>
  <c r="AT247" i="1"/>
  <c r="AW247" i="1" s="1"/>
  <c r="AG247" i="1" s="1"/>
  <c r="AT4" i="1"/>
  <c r="AW4" i="1" s="1"/>
  <c r="AG4" i="1" s="1"/>
  <c r="AT185" i="1"/>
  <c r="AW185" i="1" s="1"/>
  <c r="AG185" i="1" s="1"/>
  <c r="AT275" i="1"/>
  <c r="AW275" i="1" s="1"/>
  <c r="AG275" i="1" s="1"/>
  <c r="AT125" i="1"/>
  <c r="AW125" i="1" s="1"/>
  <c r="AG125" i="1" s="1"/>
  <c r="AT94" i="1"/>
  <c r="AW94" i="1" s="1"/>
  <c r="AG94" i="1" s="1"/>
  <c r="AT238" i="1"/>
  <c r="AW238" i="1" s="1"/>
  <c r="AG238" i="1" s="1"/>
  <c r="AT269" i="1"/>
  <c r="AW269" i="1" s="1"/>
  <c r="AG269" i="1" s="1"/>
  <c r="AT346" i="1"/>
  <c r="AW346" i="1" s="1"/>
  <c r="AG346" i="1" s="1"/>
  <c r="AT365" i="1"/>
  <c r="AW365" i="1" s="1"/>
  <c r="AG365" i="1" s="1"/>
  <c r="AT317" i="1"/>
  <c r="AW317" i="1" s="1"/>
  <c r="AG317" i="1" s="1"/>
  <c r="AT175" i="1"/>
  <c r="AW175" i="1" s="1"/>
  <c r="AG175" i="1" s="1"/>
  <c r="AT156" i="1"/>
  <c r="AW156" i="1" s="1"/>
  <c r="AG156" i="1" s="1"/>
  <c r="AT86" i="1"/>
  <c r="AW86" i="1" s="1"/>
  <c r="AG86" i="1" s="1"/>
  <c r="AT93" i="1"/>
  <c r="AW93" i="1" s="1"/>
  <c r="AG93" i="1" s="1"/>
  <c r="AT353" i="1"/>
  <c r="AW353" i="1" s="1"/>
  <c r="AG353" i="1" s="1"/>
  <c r="AT110" i="1"/>
  <c r="AW110" i="1" s="1"/>
  <c r="AG110" i="1" s="1"/>
  <c r="AT76" i="1"/>
  <c r="AW76" i="1" s="1"/>
  <c r="AG76" i="1" s="1"/>
  <c r="AT42" i="1"/>
  <c r="AW42" i="1" s="1"/>
  <c r="AG42" i="1" s="1"/>
  <c r="AT311" i="1"/>
  <c r="AW311" i="1" s="1"/>
  <c r="AG311" i="1" s="1"/>
  <c r="AT266" i="1"/>
  <c r="AW266" i="1" s="1"/>
  <c r="AG266" i="1" s="1"/>
  <c r="AT12" i="1"/>
  <c r="AW12" i="1" s="1"/>
  <c r="AG12" i="1" s="1"/>
  <c r="AT308" i="1"/>
  <c r="AW308" i="1" s="1"/>
  <c r="AG308" i="1" s="1"/>
  <c r="AT260" i="1"/>
  <c r="AW260" i="1" s="1"/>
  <c r="AG260" i="1" s="1"/>
  <c r="AT202" i="1"/>
  <c r="AW202" i="1" s="1"/>
  <c r="AG202" i="1" s="1"/>
  <c r="AT198" i="1"/>
  <c r="AW198" i="1" s="1"/>
  <c r="AG198" i="1" s="1"/>
  <c r="AT129" i="1"/>
  <c r="AW129" i="1" s="1"/>
  <c r="AG129" i="1" s="1"/>
  <c r="AT312" i="1"/>
  <c r="AW312" i="1" s="1"/>
  <c r="AG312" i="1" s="1"/>
  <c r="AT113" i="1"/>
  <c r="AW113" i="1" s="1"/>
  <c r="AG113" i="1" s="1"/>
  <c r="AT137" i="1"/>
  <c r="AW137" i="1" s="1"/>
  <c r="AG137" i="1" s="1"/>
  <c r="AT249" i="1"/>
  <c r="AW249" i="1" s="1"/>
  <c r="AG249" i="1" s="1"/>
  <c r="AT28" i="1"/>
  <c r="AW28" i="1" s="1"/>
  <c r="AG28" i="1" s="1"/>
  <c r="AT179" i="1"/>
  <c r="AW179" i="1" s="1"/>
  <c r="AG179" i="1" s="1"/>
  <c r="AT134" i="1"/>
  <c r="AW134" i="1" s="1"/>
  <c r="AG134" i="1" s="1"/>
  <c r="AT170" i="1"/>
  <c r="AW170" i="1" s="1"/>
  <c r="AG170" i="1" s="1"/>
  <c r="AT274" i="1"/>
  <c r="AW274" i="1" s="1"/>
  <c r="AG274" i="1" s="1"/>
  <c r="AT157" i="1"/>
  <c r="AW157" i="1" s="1"/>
  <c r="AG157" i="1" s="1"/>
  <c r="AT313" i="1"/>
  <c r="AW313" i="1" s="1"/>
  <c r="AG313" i="1" s="1"/>
  <c r="AT234" i="1"/>
  <c r="AW234" i="1" s="1"/>
  <c r="AG234" i="1" s="1"/>
  <c r="AT315" i="1"/>
  <c r="AW315" i="1" s="1"/>
  <c r="AG315" i="1" s="1"/>
  <c r="AT305" i="1"/>
  <c r="AW305" i="1" s="1"/>
  <c r="AG305" i="1" s="1"/>
  <c r="AT366" i="1"/>
  <c r="AW366" i="1" s="1"/>
  <c r="AG366" i="1" s="1"/>
  <c r="AT261" i="1"/>
  <c r="AW261" i="1" s="1"/>
  <c r="AG261" i="1" s="1"/>
  <c r="AT323" i="1"/>
  <c r="AW323" i="1" s="1"/>
  <c r="AG323" i="1" s="1"/>
  <c r="AT314" i="1"/>
  <c r="AW314" i="1" s="1"/>
  <c r="AG314" i="1" s="1"/>
  <c r="AT127" i="1"/>
  <c r="AW127" i="1" s="1"/>
  <c r="AG127" i="1" s="1"/>
  <c r="AT141" i="1"/>
  <c r="AW141" i="1" s="1"/>
  <c r="AG141" i="1" s="1"/>
  <c r="AT203" i="1"/>
  <c r="AW203" i="1" s="1"/>
  <c r="AG203" i="1" s="1"/>
  <c r="AT197" i="1"/>
  <c r="AW197" i="1" s="1"/>
  <c r="AG197" i="1" s="1"/>
  <c r="AT15" i="1"/>
  <c r="AW15" i="1" s="1"/>
  <c r="AG15" i="1" s="1"/>
  <c r="AT95" i="1"/>
  <c r="AW95" i="1" s="1"/>
  <c r="AG95" i="1" s="1"/>
  <c r="AT3" i="1"/>
  <c r="AW3" i="1" s="1"/>
  <c r="AG3" i="1" s="1"/>
  <c r="AT335" i="1"/>
  <c r="AW335" i="1" s="1"/>
  <c r="AG335" i="1" s="1"/>
  <c r="AT369" i="1"/>
  <c r="AW369" i="1" s="1"/>
  <c r="AG369" i="1" s="1"/>
  <c r="AT158" i="1"/>
  <c r="AW158" i="1" s="1"/>
  <c r="AG158" i="1" s="1"/>
  <c r="AT231" i="1"/>
  <c r="AW231" i="1" s="1"/>
  <c r="AG231" i="1" s="1"/>
  <c r="AT351" i="1"/>
  <c r="AW351" i="1" s="1"/>
  <c r="AG351" i="1" s="1"/>
  <c r="AT40" i="1"/>
  <c r="AW40" i="1" s="1"/>
  <c r="AG40" i="1" s="1"/>
  <c r="AT268" i="1"/>
  <c r="AW268" i="1" s="1"/>
  <c r="AG268" i="1" s="1"/>
  <c r="AT97" i="1"/>
  <c r="AW97" i="1" s="1"/>
  <c r="AG97" i="1" s="1"/>
  <c r="AT330" i="1"/>
  <c r="AW330" i="1" s="1"/>
  <c r="AG330" i="1" s="1"/>
  <c r="AT174" i="1"/>
  <c r="AW174" i="1" s="1"/>
  <c r="AG174" i="1" s="1"/>
  <c r="AT59" i="1"/>
  <c r="AW59" i="1" s="1"/>
  <c r="AG59" i="1" s="1"/>
  <c r="AT280" i="1"/>
  <c r="AW280" i="1" s="1"/>
  <c r="AG280" i="1" s="1"/>
  <c r="AT118" i="1"/>
  <c r="AW118" i="1" s="1"/>
  <c r="AG118" i="1" s="1"/>
  <c r="AT63" i="1"/>
  <c r="AW63" i="1" s="1"/>
  <c r="AG63" i="1" s="1"/>
  <c r="AT88" i="1"/>
  <c r="AW88" i="1" s="1"/>
  <c r="AG88" i="1" s="1"/>
  <c r="AT257" i="1"/>
  <c r="AW257" i="1" s="1"/>
  <c r="AG257" i="1" s="1"/>
  <c r="AT200" i="1"/>
  <c r="AW200" i="1" s="1"/>
  <c r="AG200" i="1" s="1"/>
  <c r="AT223" i="1"/>
  <c r="AW223" i="1" s="1"/>
  <c r="AG223" i="1" s="1"/>
  <c r="AT289" i="1"/>
  <c r="AW289" i="1" s="1"/>
  <c r="AG289" i="1" s="1"/>
  <c r="AT75" i="1"/>
  <c r="AW75" i="1" s="1"/>
  <c r="AG75" i="1" s="1"/>
  <c r="AT11" i="1"/>
  <c r="AW11" i="1" s="1"/>
  <c r="AG11" i="1" s="1"/>
  <c r="AT74" i="1"/>
  <c r="AW74" i="1" s="1"/>
  <c r="AG74" i="1" s="1"/>
  <c r="AT62" i="1"/>
  <c r="AW62" i="1" s="1"/>
  <c r="AG62" i="1" s="1"/>
  <c r="AT331" i="1"/>
  <c r="AW331" i="1" s="1"/>
  <c r="AG331" i="1" s="1"/>
  <c r="AT301" i="1"/>
  <c r="AW301" i="1" s="1"/>
  <c r="AG301" i="1" s="1"/>
  <c r="AT288" i="1"/>
  <c r="AW288" i="1" s="1"/>
  <c r="AG288" i="1" s="1"/>
  <c r="AT123" i="1"/>
  <c r="AW123" i="1" s="1"/>
  <c r="AG123" i="1" s="1"/>
  <c r="AT309" i="1"/>
  <c r="AW309" i="1" s="1"/>
  <c r="AG309" i="1" s="1"/>
  <c r="AT228" i="1"/>
  <c r="AW228" i="1" s="1"/>
  <c r="AG228" i="1" s="1"/>
  <c r="AT259" i="1"/>
  <c r="AW259" i="1" s="1"/>
  <c r="AG259" i="1" s="1"/>
  <c r="AT171" i="1"/>
  <c r="AW171" i="1" s="1"/>
  <c r="AG171" i="1" s="1"/>
  <c r="AT181" i="1"/>
  <c r="AW181" i="1" s="1"/>
  <c r="AG181" i="1" s="1"/>
  <c r="AT350" i="1"/>
  <c r="AW350" i="1" s="1"/>
  <c r="AG350" i="1" s="1"/>
  <c r="AT285" i="1"/>
  <c r="AW285" i="1" s="1"/>
  <c r="AG285" i="1" s="1"/>
  <c r="AT98" i="1"/>
  <c r="AW98" i="1" s="1"/>
  <c r="AG98" i="1" s="1"/>
  <c r="AT367" i="1"/>
  <c r="AW367" i="1" s="1"/>
  <c r="AG367" i="1" s="1"/>
  <c r="AT176" i="1"/>
  <c r="AW176" i="1" s="1"/>
  <c r="AG176" i="1" s="1"/>
  <c r="AT128" i="1"/>
  <c r="AW128" i="1" s="1"/>
  <c r="AG128" i="1" s="1"/>
  <c r="AT139" i="1"/>
  <c r="AW139" i="1" s="1"/>
  <c r="AG139" i="1" s="1"/>
  <c r="AT87" i="1"/>
  <c r="AW87" i="1" s="1"/>
  <c r="AG87" i="1" s="1"/>
  <c r="AT236" i="1"/>
  <c r="AW236" i="1" s="1"/>
  <c r="AG236" i="1" s="1"/>
  <c r="AT264" i="1"/>
  <c r="AW264" i="1" s="1"/>
  <c r="AG264" i="1" s="1"/>
  <c r="AT14" i="1"/>
  <c r="AW14" i="1" s="1"/>
  <c r="AG14" i="1" s="1"/>
  <c r="AT135" i="1"/>
  <c r="AW135" i="1" s="1"/>
  <c r="AG135" i="1" s="1"/>
  <c r="AT32" i="1"/>
  <c r="AW32" i="1" s="1"/>
  <c r="AG32" i="1" s="1"/>
  <c r="AT180" i="1"/>
  <c r="AW180" i="1" s="1"/>
  <c r="AG180" i="1" s="1"/>
  <c r="AT17" i="1"/>
  <c r="AW17" i="1" s="1"/>
  <c r="AG17" i="1" s="1"/>
  <c r="AT72" i="1"/>
  <c r="AW72" i="1" s="1"/>
  <c r="AG72" i="1" s="1"/>
  <c r="AT230" i="1"/>
  <c r="AW230" i="1" s="1"/>
  <c r="AG230" i="1" s="1"/>
  <c r="AT27" i="1"/>
  <c r="AW27" i="1" s="1"/>
  <c r="AG27" i="1" s="1"/>
  <c r="AT273" i="1"/>
  <c r="AW273" i="1" s="1"/>
  <c r="AG273" i="1" s="1"/>
  <c r="AT191" i="1"/>
  <c r="AW191" i="1" s="1"/>
  <c r="AG191" i="1" s="1"/>
  <c r="AT329" i="1"/>
  <c r="AW329" i="1" s="1"/>
  <c r="AG329" i="1" s="1"/>
  <c r="AT13" i="1"/>
  <c r="AW13" i="1" s="1"/>
  <c r="AG13" i="1" s="1"/>
  <c r="AT186" i="1"/>
  <c r="AW186" i="1" s="1"/>
  <c r="AG186" i="1" s="1"/>
  <c r="AT31" i="1"/>
  <c r="AW31" i="1" s="1"/>
  <c r="AG31" i="1" s="1"/>
  <c r="AT112" i="1"/>
  <c r="AW112" i="1" s="1"/>
  <c r="AG112" i="1" s="1"/>
  <c r="AT254" i="1"/>
  <c r="AW254" i="1" s="1"/>
  <c r="AG254" i="1" s="1"/>
  <c r="AT100" i="1"/>
  <c r="AW100" i="1" s="1"/>
  <c r="AG100" i="1" s="1"/>
  <c r="AT356" i="1"/>
  <c r="AW356" i="1" s="1"/>
  <c r="AG356" i="1" s="1"/>
  <c r="AT138" i="1"/>
  <c r="AW138" i="1" s="1"/>
  <c r="AG138" i="1" s="1"/>
  <c r="AT368" i="1"/>
  <c r="AW368" i="1" s="1"/>
  <c r="AG368" i="1" s="1"/>
  <c r="AT66" i="1"/>
  <c r="AW66" i="1" s="1"/>
  <c r="AG66" i="1" s="1"/>
  <c r="AT152" i="1"/>
  <c r="AW152" i="1" s="1"/>
  <c r="AG152" i="1" s="1"/>
  <c r="AT281" i="1"/>
  <c r="AW281" i="1" s="1"/>
  <c r="AG281" i="1" s="1"/>
  <c r="AT355" i="1"/>
  <c r="AW355" i="1" s="1"/>
  <c r="AG355" i="1" s="1"/>
  <c r="AT277" i="1"/>
  <c r="AW277" i="1" s="1"/>
  <c r="AG277" i="1" s="1"/>
  <c r="AT363" i="1"/>
  <c r="AW363" i="1" s="1"/>
  <c r="AG363" i="1" s="1"/>
  <c r="AT214" i="1"/>
  <c r="AW214" i="1" s="1"/>
  <c r="AG214" i="1" s="1"/>
  <c r="AT284" i="1"/>
  <c r="AW284" i="1" s="1"/>
  <c r="AG284" i="1" s="1"/>
  <c r="AT136" i="1"/>
  <c r="AW136" i="1" s="1"/>
  <c r="AG136" i="1" s="1"/>
  <c r="AT189" i="1"/>
  <c r="AW189" i="1" s="1"/>
  <c r="AG189" i="1" s="1"/>
  <c r="AT109" i="1"/>
  <c r="AW109" i="1" s="1"/>
  <c r="AG109" i="1" s="1"/>
  <c r="AT225" i="1"/>
  <c r="AW225" i="1" s="1"/>
  <c r="AG225" i="1" s="1"/>
  <c r="AT49" i="1"/>
  <c r="AW49" i="1" s="1"/>
  <c r="AG49" i="1" s="1"/>
  <c r="AT292" i="1"/>
  <c r="AW292" i="1" s="1"/>
  <c r="AG292" i="1" s="1"/>
  <c r="AT84" i="1"/>
  <c r="AW84" i="1" s="1"/>
  <c r="AG84" i="1" s="1"/>
  <c r="AT256" i="1"/>
  <c r="AW256" i="1" s="1"/>
  <c r="AG256" i="1" s="1"/>
  <c r="AT24" i="1"/>
  <c r="AW24" i="1" s="1"/>
  <c r="AG24" i="1" s="1"/>
  <c r="AT147" i="1"/>
  <c r="AW147" i="1" s="1"/>
  <c r="AG147" i="1" s="1"/>
  <c r="AT20" i="1"/>
  <c r="AW20" i="1" s="1"/>
  <c r="AG20" i="1" s="1"/>
  <c r="AT246" i="1"/>
  <c r="AW246" i="1" s="1"/>
  <c r="AG246" i="1" s="1"/>
  <c r="AT208" i="1"/>
  <c r="AW208" i="1" s="1"/>
  <c r="AG208" i="1" s="1"/>
  <c r="AT101" i="1"/>
  <c r="AW101" i="1" s="1"/>
  <c r="AG101" i="1" s="1"/>
  <c r="AT132" i="1"/>
  <c r="AW132" i="1" s="1"/>
  <c r="AG132" i="1" s="1"/>
  <c r="AT237" i="1"/>
  <c r="AW237" i="1" s="1"/>
  <c r="AG237" i="1" s="1"/>
  <c r="AT124" i="1"/>
  <c r="AW124" i="1" s="1"/>
  <c r="AG124" i="1" s="1"/>
  <c r="AT111" i="1"/>
  <c r="AW111" i="1" s="1"/>
  <c r="AG111" i="1" s="1"/>
  <c r="AT303" i="1"/>
  <c r="AW303" i="1" s="1"/>
  <c r="AG303" i="1" s="1"/>
  <c r="AT332" i="1"/>
  <c r="AW332" i="1" s="1"/>
  <c r="AG332" i="1" s="1"/>
  <c r="AT89" i="1"/>
  <c r="AW89" i="1" s="1"/>
  <c r="AG89" i="1" s="1"/>
  <c r="AT304" i="1"/>
  <c r="AW304" i="1" s="1"/>
  <c r="AG304" i="1" s="1"/>
  <c r="AT342" i="1"/>
  <c r="AW342" i="1" s="1"/>
  <c r="AG342" i="1" s="1"/>
  <c r="AT78" i="1"/>
  <c r="AW78" i="1" s="1"/>
  <c r="AG78" i="1" s="1"/>
  <c r="AT108" i="1"/>
  <c r="AW108" i="1" s="1"/>
  <c r="AG108" i="1" s="1"/>
  <c r="AT105" i="1"/>
  <c r="AW105" i="1" s="1"/>
  <c r="AG105" i="1" s="1"/>
  <c r="AT253" i="1"/>
  <c r="AW253" i="1" s="1"/>
  <c r="AG253" i="1" s="1"/>
  <c r="AT182" i="1"/>
  <c r="AW182" i="1" s="1"/>
  <c r="AG182" i="1" s="1"/>
  <c r="AT196" i="1"/>
  <c r="AW196" i="1" s="1"/>
  <c r="AG196" i="1" s="1"/>
  <c r="AT333" i="1"/>
  <c r="AW333" i="1" s="1"/>
  <c r="AG333" i="1" s="1"/>
  <c r="AT229" i="1"/>
  <c r="AW229" i="1" s="1"/>
  <c r="AG229" i="1" s="1"/>
  <c r="AT262" i="1"/>
  <c r="AW262" i="1" s="1"/>
  <c r="AG262" i="1" s="1"/>
  <c r="AT164" i="1"/>
  <c r="AW164" i="1" s="1"/>
  <c r="AG164" i="1" s="1"/>
  <c r="AT133" i="1"/>
  <c r="AW133" i="1" s="1"/>
  <c r="AG133" i="1" s="1"/>
  <c r="AT248" i="1"/>
  <c r="AW248" i="1" s="1"/>
  <c r="AG248" i="1" s="1"/>
  <c r="AT307" i="1"/>
  <c r="AW307" i="1" s="1"/>
  <c r="AG307" i="1" s="1"/>
  <c r="AT297" i="1"/>
  <c r="AW297" i="1" s="1"/>
  <c r="AG297" i="1" s="1"/>
  <c r="AT272" i="1"/>
  <c r="AW272" i="1" s="1"/>
  <c r="AG272" i="1" s="1"/>
  <c r="AT29" i="1"/>
  <c r="AW29" i="1" s="1"/>
  <c r="AG29" i="1" s="1"/>
  <c r="AT190" i="1"/>
  <c r="AW190" i="1" s="1"/>
  <c r="AG190" i="1" s="1"/>
  <c r="AT318" i="1"/>
  <c r="AW318" i="1" s="1"/>
  <c r="AG318" i="1" s="1"/>
  <c r="AT306" i="1"/>
  <c r="AW306" i="1" s="1"/>
  <c r="AG306" i="1" s="1"/>
  <c r="AT278" i="1"/>
  <c r="AW278" i="1" s="1"/>
  <c r="AG278" i="1" s="1"/>
  <c r="AT82" i="1"/>
  <c r="AW82" i="1" s="1"/>
  <c r="AG82" i="1" s="1"/>
  <c r="AT120" i="1"/>
  <c r="AW120" i="1" s="1"/>
  <c r="AG120" i="1" s="1"/>
  <c r="AT183" i="1"/>
  <c r="AW183" i="1" s="1"/>
  <c r="AG183" i="1" s="1"/>
  <c r="AT43" i="1"/>
  <c r="AW43" i="1" s="1"/>
  <c r="AG43" i="1" s="1"/>
  <c r="AT226" i="1"/>
  <c r="AW226" i="1" s="1"/>
  <c r="AG226" i="1" s="1"/>
  <c r="AT25" i="1"/>
  <c r="AW25" i="1" s="1"/>
  <c r="AG25" i="1" s="1"/>
  <c r="AT61" i="1"/>
  <c r="AW61" i="1" s="1"/>
  <c r="AG61" i="1" s="1"/>
  <c r="AT241" i="1"/>
  <c r="AW241" i="1" s="1"/>
  <c r="AG241" i="1" s="1"/>
  <c r="AT206" i="1"/>
  <c r="AW206" i="1" s="1"/>
  <c r="AG206" i="1" s="1"/>
  <c r="AT30" i="1"/>
  <c r="AW30" i="1" s="1"/>
  <c r="AG30" i="1" s="1"/>
  <c r="AT50" i="1"/>
  <c r="AW50" i="1" s="1"/>
  <c r="AG50" i="1" s="1"/>
  <c r="AT364" i="1"/>
  <c r="AW364" i="1" s="1"/>
  <c r="AG364" i="1" s="1"/>
  <c r="AT212" i="1"/>
  <c r="AW212" i="1" s="1"/>
  <c r="AG212" i="1" s="1"/>
  <c r="AT178" i="1"/>
  <c r="AW178" i="1" s="1"/>
  <c r="AG178" i="1" s="1"/>
  <c r="AT370" i="1"/>
  <c r="AW370" i="1" s="1"/>
  <c r="AG370" i="1" s="1"/>
  <c r="AT211" i="1"/>
  <c r="AW211" i="1" s="1"/>
  <c r="AG211" i="1" s="1"/>
  <c r="AT328" i="1"/>
  <c r="AW328" i="1" s="1"/>
  <c r="AG328" i="1" s="1"/>
  <c r="AT263" i="1"/>
  <c r="AW263" i="1" s="1"/>
  <c r="AG263" i="1" s="1"/>
  <c r="AT142" i="1"/>
  <c r="AW142" i="1" s="1"/>
  <c r="AG142" i="1" s="1"/>
  <c r="AT341" i="1"/>
  <c r="AW341" i="1" s="1"/>
  <c r="AG341" i="1" s="1"/>
  <c r="AT143" i="1"/>
  <c r="AW143" i="1" s="1"/>
  <c r="AG143" i="1" s="1"/>
  <c r="AT293" i="1"/>
  <c r="AW293" i="1" s="1"/>
  <c r="AG293" i="1" s="1"/>
  <c r="AT195" i="1"/>
  <c r="AW195" i="1" s="1"/>
  <c r="AG195" i="1" s="1"/>
  <c r="AT35" i="1"/>
  <c r="AW35" i="1" s="1"/>
  <c r="AG35" i="1" s="1"/>
  <c r="AT2" i="1"/>
  <c r="AW2" i="1" s="1"/>
  <c r="AG2" i="1" s="1"/>
  <c r="AT177" i="1"/>
  <c r="AW177" i="1" s="1"/>
  <c r="AG177" i="1" s="1"/>
  <c r="AT145" i="1"/>
  <c r="AW145" i="1" s="1"/>
  <c r="AG145" i="1" s="1"/>
  <c r="AT23" i="1"/>
  <c r="AW23" i="1" s="1"/>
  <c r="AG23" i="1" s="1"/>
  <c r="AT354" i="1"/>
  <c r="AW354" i="1" s="1"/>
  <c r="AG354" i="1" s="1"/>
  <c r="AT121" i="1"/>
  <c r="AW121" i="1" s="1"/>
  <c r="AG121" i="1" s="1"/>
  <c r="AT44" i="1"/>
  <c r="AW44" i="1" s="1"/>
  <c r="AG44" i="1" s="1"/>
  <c r="AT217" i="1"/>
  <c r="AW217" i="1" s="1"/>
  <c r="AG217" i="1" s="1"/>
  <c r="AT283" i="1"/>
  <c r="AW283" i="1" s="1"/>
  <c r="AG283" i="1" s="1"/>
  <c r="AT267" i="1"/>
  <c r="AW267" i="1" s="1"/>
  <c r="AG267" i="1" s="1"/>
  <c r="AT45" i="1"/>
  <c r="AW45" i="1" s="1"/>
  <c r="AG45" i="1" s="1"/>
  <c r="AT19" i="1"/>
  <c r="AW19" i="1" s="1"/>
  <c r="AG19" i="1" s="1"/>
  <c r="AT252" i="1"/>
  <c r="AW252" i="1" s="1"/>
  <c r="AG252" i="1" s="1"/>
  <c r="AT149" i="1"/>
  <c r="AW149" i="1" s="1"/>
  <c r="AG149" i="1" s="1"/>
  <c r="AT299" i="1"/>
  <c r="AW299" i="1" s="1"/>
  <c r="AG299" i="1" s="1"/>
  <c r="AT357" i="1"/>
  <c r="AW357" i="1" s="1"/>
  <c r="AG357" i="1" s="1"/>
  <c r="AT80" i="1"/>
  <c r="AW80" i="1" s="1"/>
  <c r="AG80" i="1" s="1"/>
  <c r="AT146" i="1"/>
  <c r="AW146" i="1" s="1"/>
  <c r="AG146" i="1" s="1"/>
  <c r="AT9" i="1"/>
  <c r="AW9" i="1" s="1"/>
  <c r="AG9" i="1" s="1"/>
  <c r="AT5" i="1"/>
  <c r="AW5" i="1" s="1"/>
  <c r="AG5" i="1" s="1"/>
  <c r="AT55" i="1"/>
  <c r="AW55" i="1" s="1"/>
  <c r="AG55" i="1" s="1"/>
  <c r="AT48" i="1"/>
  <c r="AW48" i="1" s="1"/>
  <c r="AG48" i="1" s="1"/>
  <c r="AT250" i="1"/>
  <c r="AW250" i="1" s="1"/>
  <c r="AG250" i="1" s="1"/>
  <c r="AT349" i="1"/>
  <c r="AW349" i="1" s="1"/>
  <c r="AG349" i="1" s="1"/>
  <c r="AT130" i="1"/>
  <c r="AW130" i="1" s="1"/>
  <c r="AG130" i="1" s="1"/>
  <c r="AT34" i="1"/>
  <c r="AW34" i="1" s="1"/>
  <c r="AG34" i="1" s="1"/>
  <c r="AT287" i="1"/>
  <c r="AW287" i="1" s="1"/>
  <c r="AG287" i="1" s="1"/>
  <c r="AT227" i="1"/>
  <c r="AW227" i="1" s="1"/>
  <c r="AG227" i="1" s="1"/>
  <c r="AT242" i="1"/>
  <c r="AW242" i="1" s="1"/>
  <c r="AG242" i="1" s="1"/>
  <c r="AT319" i="1"/>
  <c r="AW319" i="1" s="1"/>
  <c r="AG319" i="1" s="1"/>
  <c r="AT221" i="1"/>
  <c r="AW221" i="1" s="1"/>
  <c r="AG221" i="1" s="1"/>
  <c r="AT85" i="1"/>
  <c r="AW85" i="1" s="1"/>
  <c r="AG85" i="1" s="1"/>
  <c r="AT255" i="1"/>
  <c r="AW255" i="1" s="1"/>
  <c r="AG255" i="1" s="1"/>
  <c r="AT343" i="1"/>
  <c r="AW343" i="1" s="1"/>
  <c r="AG343" i="1" s="1"/>
  <c r="AT71" i="1"/>
  <c r="AW71" i="1" s="1"/>
  <c r="AG71" i="1" s="1"/>
  <c r="AT298" i="1"/>
  <c r="AW298" i="1" s="1"/>
  <c r="AG298" i="1" s="1"/>
  <c r="AT140" i="1"/>
  <c r="AW140" i="1" s="1"/>
  <c r="AG140" i="1" s="1"/>
  <c r="AT36" i="1"/>
  <c r="AW36" i="1" s="1"/>
  <c r="AG36" i="1" s="1"/>
  <c r="AT282" i="1"/>
  <c r="AW282" i="1" s="1"/>
  <c r="AG282" i="1" s="1"/>
  <c r="AT126" i="1"/>
  <c r="AW126" i="1" s="1"/>
  <c r="AG126" i="1" s="1"/>
  <c r="AT245" i="1"/>
  <c r="AW245" i="1" s="1"/>
  <c r="AG245" i="1" s="1"/>
  <c r="AT204" i="1"/>
  <c r="AW204" i="1" s="1"/>
  <c r="AG204" i="1" s="1"/>
  <c r="AT57" i="1"/>
  <c r="AW57" i="1" s="1"/>
  <c r="AG57" i="1" s="1"/>
  <c r="AT154" i="1"/>
  <c r="AW154" i="1" s="1"/>
  <c r="AG154" i="1" s="1"/>
  <c r="AT240" i="1"/>
  <c r="AW240" i="1" s="1"/>
  <c r="AG240" i="1" s="1"/>
  <c r="AT270" i="1"/>
  <c r="AW270" i="1" s="1"/>
  <c r="AG270" i="1" s="1"/>
  <c r="AT337" i="1"/>
  <c r="AW337" i="1" s="1"/>
  <c r="AG337" i="1" s="1"/>
  <c r="AT69" i="1"/>
  <c r="AW69" i="1" s="1"/>
  <c r="AG69" i="1" s="1"/>
  <c r="AT51" i="1"/>
  <c r="AW51" i="1" s="1"/>
  <c r="AG51" i="1" s="1"/>
  <c r="AT334" i="1"/>
  <c r="AW334" i="1" s="1"/>
  <c r="AG334" i="1" s="1"/>
  <c r="AT16" i="1"/>
  <c r="AW16" i="1" s="1"/>
  <c r="AG16" i="1" s="1"/>
  <c r="AT159" i="1"/>
  <c r="AW159" i="1" s="1"/>
  <c r="AG159" i="1" s="1"/>
  <c r="AT162" i="1"/>
  <c r="AW162" i="1" s="1"/>
  <c r="AG162" i="1" s="1"/>
  <c r="AT81" i="1"/>
  <c r="AW81" i="1" s="1"/>
  <c r="AG81" i="1" s="1"/>
  <c r="AT290" i="1"/>
  <c r="AW290" i="1" s="1"/>
  <c r="AG290" i="1" s="1"/>
  <c r="AT327" i="1"/>
  <c r="AW327" i="1" s="1"/>
  <c r="AG327" i="1" s="1"/>
  <c r="AT243" i="1"/>
  <c r="AW243" i="1" s="1"/>
  <c r="AG243" i="1" s="1"/>
  <c r="AT321" i="1"/>
  <c r="AW321" i="1" s="1"/>
  <c r="AG321" i="1" s="1"/>
  <c r="AT192" i="1"/>
  <c r="AW192" i="1" s="1"/>
  <c r="AG192" i="1" s="1"/>
  <c r="AT316" i="1"/>
  <c r="AW316" i="1" s="1"/>
  <c r="AG316" i="1" s="1"/>
  <c r="AT295" i="1"/>
  <c r="AW295" i="1" s="1"/>
  <c r="AG295" i="1" s="1"/>
  <c r="AT90" i="1"/>
  <c r="AW90" i="1" s="1"/>
  <c r="AG90" i="1" s="1"/>
  <c r="AT8" i="1"/>
  <c r="AW8" i="1" s="1"/>
  <c r="AG8" i="1" s="1"/>
  <c r="AT102" i="1"/>
  <c r="AW102" i="1" s="1"/>
  <c r="AG102" i="1" s="1"/>
  <c r="AT58" i="1"/>
  <c r="AW58" i="1" s="1"/>
  <c r="AG58" i="1" s="1"/>
  <c r="AT163" i="1"/>
  <c r="AW163" i="1" s="1"/>
  <c r="AG163" i="1" s="1"/>
  <c r="AT79" i="1"/>
  <c r="AW79" i="1" s="1"/>
  <c r="AG79" i="1" s="1"/>
  <c r="AT122" i="1"/>
  <c r="AW122" i="1" s="1"/>
  <c r="AG122" i="1" s="1"/>
  <c r="AT207" i="1"/>
  <c r="AW207" i="1" s="1"/>
  <c r="AG207" i="1" s="1"/>
  <c r="AT99" i="1"/>
  <c r="AW99" i="1" s="1"/>
  <c r="AG99" i="1" s="1"/>
  <c r="AT26" i="1"/>
  <c r="AW26" i="1" s="1"/>
  <c r="AG26" i="1" s="1"/>
  <c r="AT10" i="1"/>
  <c r="AW10" i="1" s="1"/>
  <c r="AG10" i="1" s="1"/>
  <c r="AT46" i="1"/>
  <c r="AW46" i="1" s="1"/>
  <c r="AG46" i="1" s="1"/>
  <c r="AT83" i="1"/>
  <c r="AW83" i="1" s="1"/>
  <c r="AG83" i="1" s="1"/>
  <c r="AT320" i="1"/>
  <c r="AW320" i="1" s="1"/>
  <c r="AG320" i="1" s="1"/>
  <c r="AT153" i="1"/>
  <c r="AW153" i="1" s="1"/>
  <c r="AG153" i="1" s="1"/>
  <c r="AT68" i="1"/>
  <c r="AW68" i="1" s="1"/>
  <c r="AG68" i="1" s="1"/>
  <c r="AT205" i="1"/>
  <c r="AW205" i="1" s="1"/>
  <c r="AG205" i="1" s="1"/>
  <c r="AT37" i="1"/>
  <c r="AW37" i="1" s="1"/>
  <c r="AG37" i="1" s="1"/>
  <c r="AT107" i="1"/>
  <c r="AW107" i="1" s="1"/>
  <c r="AG107" i="1" s="1"/>
  <c r="AT187" i="1"/>
  <c r="AW187" i="1" s="1"/>
  <c r="AG187" i="1" s="1"/>
  <c r="AT239" i="1"/>
  <c r="AW239" i="1" s="1"/>
  <c r="AG239" i="1" s="1"/>
  <c r="AT47" i="1"/>
  <c r="AW47" i="1" s="1"/>
  <c r="AG47" i="1" s="1"/>
  <c r="AT352" i="1"/>
  <c r="AW352" i="1" s="1"/>
  <c r="AG352" i="1" s="1"/>
  <c r="AT244" i="1"/>
  <c r="AW244" i="1" s="1"/>
  <c r="AG244" i="1" s="1"/>
  <c r="AT336" i="1"/>
  <c r="AW336" i="1" s="1"/>
  <c r="AG336" i="1" s="1"/>
  <c r="AT18" i="1"/>
  <c r="AW18" i="1" s="1"/>
  <c r="AG18" i="1" s="1"/>
  <c r="AT91" i="1"/>
  <c r="AW91" i="1" s="1"/>
  <c r="AG91" i="1" s="1"/>
  <c r="AT7" i="1"/>
  <c r="AW7" i="1" s="1"/>
  <c r="AG7" i="1" s="1"/>
  <c r="AT160" i="1"/>
  <c r="AW160" i="1" s="1"/>
  <c r="AG160" i="1" s="1"/>
  <c r="AT116" i="1"/>
  <c r="AW116" i="1" s="1"/>
  <c r="AG116" i="1" s="1"/>
  <c r="AT173" i="1"/>
  <c r="AW173" i="1" s="1"/>
  <c r="AG173" i="1" s="1"/>
  <c r="AT33" i="1"/>
  <c r="AW33" i="1" s="1"/>
  <c r="AG33" i="1" s="1"/>
  <c r="AT235" i="1"/>
  <c r="AW235" i="1" s="1"/>
  <c r="AG235" i="1" s="1"/>
  <c r="AT347" i="1"/>
  <c r="AW347" i="1" s="1"/>
  <c r="AG347" i="1" s="1"/>
  <c r="AT220" i="1"/>
  <c r="AW220" i="1" s="1"/>
  <c r="AG220" i="1" s="1"/>
  <c r="AT194" i="1"/>
  <c r="AW194" i="1" s="1"/>
  <c r="AG194" i="1" s="1"/>
  <c r="AT184" i="1"/>
  <c r="AW184" i="1" s="1"/>
  <c r="AG184" i="1" s="1"/>
  <c r="AT67" i="1"/>
  <c r="AW67" i="1" s="1"/>
  <c r="AG67" i="1" s="1"/>
  <c r="AT232" i="1"/>
  <c r="AW232" i="1" s="1"/>
  <c r="AG232" i="1" s="1"/>
  <c r="AT251" i="1"/>
  <c r="AW251" i="1" s="1"/>
  <c r="AG251" i="1" s="1"/>
  <c r="AT199" i="1"/>
  <c r="AW199" i="1" s="1"/>
  <c r="AG199" i="1" s="1"/>
  <c r="AT345" i="1"/>
  <c r="AW345" i="1" s="1"/>
  <c r="AG345" i="1" s="1"/>
  <c r="AT56" i="1"/>
  <c r="AW56" i="1" s="1"/>
  <c r="AG56" i="1" s="1"/>
  <c r="AT22" i="1"/>
  <c r="AW22" i="1" s="1"/>
  <c r="AG22" i="1" s="1"/>
  <c r="AT168" i="1"/>
  <c r="AW168" i="1" s="1"/>
  <c r="AG168" i="1" s="1"/>
  <c r="AT6" i="1"/>
  <c r="AW6" i="1" s="1"/>
  <c r="AG6" i="1" s="1"/>
  <c r="AT286" i="1"/>
  <c r="AW286" i="1" s="1"/>
  <c r="AG286" i="1" s="1"/>
  <c r="AT53" i="1"/>
  <c r="AW53" i="1" s="1"/>
  <c r="AG53" i="1" s="1"/>
  <c r="AT201" i="1"/>
  <c r="AW201" i="1" s="1"/>
  <c r="AG201" i="1" s="1"/>
  <c r="AT165" i="1"/>
  <c r="AW165" i="1" s="1"/>
  <c r="AG165" i="1" s="1"/>
  <c r="AT117" i="1"/>
  <c r="AW117" i="1" s="1"/>
  <c r="AG117" i="1" s="1"/>
  <c r="AT339" i="1"/>
  <c r="AW339" i="1" s="1"/>
  <c r="AG339" i="1" s="1"/>
  <c r="AT291" i="1"/>
  <c r="AW291" i="1" s="1"/>
  <c r="AG291" i="1" s="1"/>
  <c r="AT338" i="1"/>
  <c r="AW338" i="1" s="1"/>
  <c r="AG338" i="1" s="1"/>
  <c r="AT276" i="1"/>
  <c r="AW276" i="1" s="1"/>
  <c r="AG276" i="1" s="1"/>
  <c r="AT52" i="1"/>
  <c r="AW52" i="1" s="1"/>
  <c r="AG52" i="1" s="1"/>
  <c r="AT148" i="1"/>
  <c r="AW148" i="1" s="1"/>
  <c r="AG148" i="1" s="1"/>
  <c r="AT302" i="1"/>
  <c r="AW302" i="1" s="1"/>
  <c r="AG302" i="1" s="1"/>
  <c r="AT92" i="1"/>
  <c r="AW92" i="1" s="1"/>
  <c r="AG92" i="1" s="1"/>
  <c r="AT360" i="1"/>
  <c r="AW360" i="1" s="1"/>
  <c r="AG360" i="1" s="1"/>
  <c r="AT218" i="1"/>
  <c r="AW218" i="1" s="1"/>
  <c r="AG218" i="1" s="1"/>
  <c r="AT361" i="1"/>
  <c r="AW361" i="1" s="1"/>
  <c r="AG361" i="1" s="1"/>
  <c r="AT296" i="1"/>
  <c r="AW296" i="1" s="1"/>
  <c r="AG296" i="1" s="1"/>
  <c r="AT324" i="1"/>
  <c r="AW324" i="1" s="1"/>
  <c r="AG324" i="1" s="1"/>
  <c r="AT119" i="1"/>
  <c r="AW119" i="1" s="1"/>
  <c r="AG119" i="1" s="1"/>
  <c r="AT216" i="1"/>
  <c r="AW216" i="1" s="1"/>
  <c r="AG216" i="1" s="1"/>
  <c r="AT39" i="1"/>
  <c r="AW39" i="1" s="1"/>
  <c r="AG39" i="1" s="1"/>
  <c r="AT73" i="1"/>
  <c r="AW73" i="1" s="1"/>
  <c r="AG73" i="1" s="1"/>
  <c r="AT224" i="1"/>
  <c r="AW224" i="1" s="1"/>
  <c r="AG224" i="1" s="1"/>
  <c r="AT325" i="1"/>
  <c r="AW325" i="1" s="1"/>
  <c r="AG325" i="1" s="1"/>
  <c r="AT215" i="1"/>
  <c r="AW215" i="1" s="1"/>
  <c r="AG215" i="1" s="1"/>
  <c r="AT258" i="1"/>
  <c r="AW258" i="1" s="1"/>
  <c r="AG258" i="1" s="1"/>
  <c r="AT326" i="1"/>
  <c r="AW326" i="1" s="1"/>
  <c r="AG326" i="1" s="1"/>
  <c r="AT344" i="1"/>
  <c r="AW344" i="1" s="1"/>
  <c r="AG344" i="1" s="1"/>
  <c r="AT193" i="1"/>
  <c r="AW193" i="1" s="1"/>
  <c r="AG193" i="1" s="1"/>
  <c r="AT169" i="1"/>
  <c r="AW169" i="1" s="1"/>
  <c r="AG169" i="1" s="1"/>
  <c r="AT271" i="1"/>
  <c r="AW271" i="1" s="1"/>
  <c r="AG271" i="1" s="1"/>
  <c r="AT167" i="1"/>
  <c r="AW167" i="1" s="1"/>
  <c r="AG167" i="1" s="1"/>
  <c r="AT70" i="1"/>
  <c r="AW70" i="1" s="1"/>
  <c r="AG70" i="1" s="1"/>
  <c r="AT188" i="1"/>
  <c r="AW188" i="1" s="1"/>
  <c r="AG188" i="1" s="1"/>
  <c r="AT166" i="1"/>
  <c r="AW166" i="1" s="1"/>
  <c r="AG166" i="1" s="1"/>
  <c r="AT279" i="1"/>
  <c r="AW279" i="1" s="1"/>
  <c r="AG279" i="1" s="1"/>
  <c r="AT104" i="1"/>
  <c r="AW104" i="1" s="1"/>
  <c r="AG104" i="1" s="1"/>
  <c r="AT77" i="1"/>
  <c r="AW77" i="1" s="1"/>
  <c r="AG77" i="1" s="1"/>
  <c r="AT359" i="1"/>
  <c r="AW359" i="1" s="1"/>
  <c r="AG359" i="1" s="1"/>
  <c r="AT144" i="1"/>
  <c r="AW144" i="1" s="1"/>
  <c r="AG144" i="1" s="1"/>
  <c r="AQ64" i="1"/>
  <c r="AQ340" i="1"/>
  <c r="AQ161" i="1"/>
  <c r="AQ131" i="1"/>
  <c r="AQ213" i="1"/>
  <c r="AQ233" i="1"/>
  <c r="AQ114" i="1"/>
  <c r="AQ348" i="1"/>
  <c r="AQ358" i="1"/>
  <c r="AQ65" i="1"/>
  <c r="AQ103" i="1"/>
  <c r="AQ41" i="1"/>
  <c r="AQ151" i="1"/>
  <c r="AQ322" i="1"/>
  <c r="AQ172" i="1"/>
  <c r="AQ300" i="1"/>
  <c r="AQ21" i="1"/>
  <c r="AQ362" i="1"/>
  <c r="AQ60" i="1"/>
  <c r="AQ96" i="1"/>
  <c r="AQ222" i="1"/>
  <c r="AQ38" i="1"/>
  <c r="AQ150" i="1"/>
  <c r="AQ54" i="1"/>
  <c r="AQ219" i="1"/>
  <c r="AQ155" i="1"/>
  <c r="AQ310" i="1"/>
  <c r="AQ265" i="1"/>
  <c r="AQ294" i="1"/>
  <c r="AQ106" i="1"/>
  <c r="AQ210" i="1"/>
  <c r="AQ209" i="1"/>
  <c r="AQ115" i="1"/>
  <c r="AQ247" i="1"/>
  <c r="AQ4" i="1"/>
  <c r="AQ185" i="1"/>
  <c r="AQ275" i="1"/>
  <c r="AQ125" i="1"/>
  <c r="AQ94" i="1"/>
  <c r="AQ238" i="1"/>
  <c r="AQ269" i="1"/>
  <c r="AQ346" i="1"/>
  <c r="AQ365" i="1"/>
  <c r="AQ317" i="1"/>
  <c r="AQ175" i="1"/>
  <c r="AQ156" i="1"/>
  <c r="AQ86" i="1"/>
  <c r="AQ93" i="1"/>
  <c r="AQ353" i="1"/>
  <c r="AQ110" i="1"/>
  <c r="AQ76" i="1"/>
  <c r="AQ42" i="1"/>
  <c r="AQ311" i="1"/>
  <c r="AQ266" i="1"/>
  <c r="AQ12" i="1"/>
  <c r="AQ308" i="1"/>
  <c r="AQ260" i="1"/>
  <c r="AQ202" i="1"/>
  <c r="AQ198" i="1"/>
  <c r="AQ129" i="1"/>
  <c r="AQ312" i="1"/>
  <c r="AQ113" i="1"/>
  <c r="AQ137" i="1"/>
  <c r="AQ249" i="1"/>
  <c r="AQ28" i="1"/>
  <c r="AQ179" i="1"/>
  <c r="AQ134" i="1"/>
  <c r="AQ170" i="1"/>
  <c r="AQ274" i="1"/>
  <c r="AQ157" i="1"/>
  <c r="AQ313" i="1"/>
  <c r="AQ234" i="1"/>
  <c r="AQ315" i="1"/>
  <c r="AQ305" i="1"/>
  <c r="AQ366" i="1"/>
  <c r="AQ261" i="1"/>
  <c r="AQ323" i="1"/>
  <c r="AQ314" i="1"/>
  <c r="AQ127" i="1"/>
  <c r="AQ141" i="1"/>
  <c r="AQ203" i="1"/>
  <c r="AQ197" i="1"/>
  <c r="AQ15" i="1"/>
  <c r="AQ95" i="1"/>
  <c r="AQ3" i="1"/>
  <c r="AQ335" i="1"/>
  <c r="AQ369" i="1"/>
  <c r="AQ158" i="1"/>
  <c r="AQ231" i="1"/>
  <c r="AQ351" i="1"/>
  <c r="AQ40" i="1"/>
  <c r="AQ268" i="1"/>
  <c r="AQ97" i="1"/>
  <c r="AQ330" i="1"/>
  <c r="AQ174" i="1"/>
  <c r="AQ59" i="1"/>
  <c r="AQ280" i="1"/>
  <c r="AQ118" i="1"/>
  <c r="AQ63" i="1"/>
  <c r="AQ88" i="1"/>
  <c r="AQ257" i="1"/>
  <c r="AQ200" i="1"/>
  <c r="AQ223" i="1"/>
  <c r="AQ289" i="1"/>
  <c r="AQ75" i="1"/>
  <c r="AQ11" i="1"/>
  <c r="AQ74" i="1"/>
  <c r="AQ62" i="1"/>
  <c r="AQ331" i="1"/>
  <c r="AQ301" i="1"/>
  <c r="AQ288" i="1"/>
  <c r="AQ123" i="1"/>
  <c r="AQ309" i="1"/>
  <c r="AQ228" i="1"/>
  <c r="AQ259" i="1"/>
  <c r="AQ171" i="1"/>
  <c r="AQ181" i="1"/>
  <c r="AQ350" i="1"/>
  <c r="AQ285" i="1"/>
  <c r="AQ98" i="1"/>
  <c r="AQ367" i="1"/>
  <c r="AQ176" i="1"/>
  <c r="AQ128" i="1"/>
  <c r="AQ139" i="1"/>
  <c r="AQ87" i="1"/>
  <c r="AQ236" i="1"/>
  <c r="AQ264" i="1"/>
  <c r="AQ14" i="1"/>
  <c r="AQ135" i="1"/>
  <c r="AQ32" i="1"/>
  <c r="AQ180" i="1"/>
  <c r="AQ17" i="1"/>
  <c r="AQ72" i="1"/>
  <c r="AQ230" i="1"/>
  <c r="AQ27" i="1"/>
  <c r="AQ273" i="1"/>
  <c r="AQ191" i="1"/>
  <c r="AQ329" i="1"/>
  <c r="AQ13" i="1"/>
  <c r="AQ186" i="1"/>
  <c r="AQ31" i="1"/>
  <c r="AQ112" i="1"/>
  <c r="AQ254" i="1"/>
  <c r="AQ100" i="1"/>
  <c r="AQ356" i="1"/>
  <c r="AQ138" i="1"/>
  <c r="AQ368" i="1"/>
  <c r="AQ66" i="1"/>
  <c r="AQ152" i="1"/>
  <c r="AQ281" i="1"/>
  <c r="AQ355" i="1"/>
  <c r="AQ277" i="1"/>
  <c r="AQ363" i="1"/>
  <c r="AQ214" i="1"/>
  <c r="AQ284" i="1"/>
  <c r="AQ136" i="1"/>
  <c r="AQ189" i="1"/>
  <c r="AQ109" i="1"/>
  <c r="AQ225" i="1"/>
  <c r="AQ49" i="1"/>
  <c r="AQ292" i="1"/>
  <c r="AQ84" i="1"/>
  <c r="AQ256" i="1"/>
  <c r="AQ24" i="1"/>
  <c r="AQ147" i="1"/>
  <c r="AQ20" i="1"/>
  <c r="AQ246" i="1"/>
  <c r="AQ208" i="1"/>
  <c r="AQ101" i="1"/>
  <c r="AQ132" i="1"/>
  <c r="AQ237" i="1"/>
  <c r="AQ124" i="1"/>
  <c r="AQ111" i="1"/>
  <c r="AQ303" i="1"/>
  <c r="AQ332" i="1"/>
  <c r="AQ89" i="1"/>
  <c r="AQ304" i="1"/>
  <c r="AQ342" i="1"/>
  <c r="AQ78" i="1"/>
  <c r="AQ108" i="1"/>
  <c r="AQ105" i="1"/>
  <c r="AQ253" i="1"/>
  <c r="AQ182" i="1"/>
  <c r="AQ196" i="1"/>
  <c r="AQ333" i="1"/>
  <c r="AQ229" i="1"/>
  <c r="AQ262" i="1"/>
  <c r="AQ164" i="1"/>
  <c r="AQ133" i="1"/>
  <c r="AQ248" i="1"/>
  <c r="AQ307" i="1"/>
  <c r="AQ297" i="1"/>
  <c r="AQ272" i="1"/>
  <c r="AQ29" i="1"/>
  <c r="AQ190" i="1"/>
  <c r="AQ318" i="1"/>
  <c r="AQ306" i="1"/>
  <c r="AQ278" i="1"/>
  <c r="AQ82" i="1"/>
  <c r="AQ120" i="1"/>
  <c r="AQ183" i="1"/>
  <c r="AQ43" i="1"/>
  <c r="AQ226" i="1"/>
  <c r="AQ25" i="1"/>
  <c r="AQ61" i="1"/>
  <c r="AQ241" i="1"/>
  <c r="AQ206" i="1"/>
  <c r="AQ30" i="1"/>
  <c r="AQ50" i="1"/>
  <c r="AQ364" i="1"/>
  <c r="AQ212" i="1"/>
  <c r="AQ178" i="1"/>
  <c r="AQ370" i="1"/>
  <c r="AQ211" i="1"/>
  <c r="AQ328" i="1"/>
  <c r="AQ263" i="1"/>
  <c r="AQ142" i="1"/>
  <c r="AQ341" i="1"/>
  <c r="AQ143" i="1"/>
  <c r="AQ293" i="1"/>
  <c r="AQ195" i="1"/>
  <c r="AQ35" i="1"/>
  <c r="AQ2" i="1"/>
  <c r="AQ177" i="1"/>
  <c r="AQ145" i="1"/>
  <c r="AQ23" i="1"/>
  <c r="AQ354" i="1"/>
  <c r="AQ121" i="1"/>
  <c r="AQ44" i="1"/>
  <c r="AQ217" i="1"/>
  <c r="AQ283" i="1"/>
  <c r="AQ267" i="1"/>
  <c r="AQ45" i="1"/>
  <c r="AQ19" i="1"/>
  <c r="AQ252" i="1"/>
  <c r="AQ149" i="1"/>
  <c r="AQ299" i="1"/>
  <c r="AQ357" i="1"/>
  <c r="AQ80" i="1"/>
  <c r="AQ146" i="1"/>
  <c r="AQ9" i="1"/>
  <c r="AQ5" i="1"/>
  <c r="AQ55" i="1"/>
  <c r="AQ48" i="1"/>
  <c r="AQ250" i="1"/>
  <c r="AQ349" i="1"/>
  <c r="AQ130" i="1"/>
  <c r="AQ34" i="1"/>
  <c r="AQ287" i="1"/>
  <c r="AQ227" i="1"/>
  <c r="AQ242" i="1"/>
  <c r="AQ319" i="1"/>
  <c r="AQ221" i="1"/>
  <c r="AQ85" i="1"/>
  <c r="AQ255" i="1"/>
  <c r="AQ343" i="1"/>
  <c r="AQ71" i="1"/>
  <c r="AQ298" i="1"/>
  <c r="AQ140" i="1"/>
  <c r="AQ36" i="1"/>
  <c r="AQ282" i="1"/>
  <c r="AQ126" i="1"/>
  <c r="AQ245" i="1"/>
  <c r="AQ204" i="1"/>
  <c r="AQ57" i="1"/>
  <c r="AQ154" i="1"/>
  <c r="AQ240" i="1"/>
  <c r="AQ270" i="1"/>
  <c r="AQ337" i="1"/>
  <c r="AQ69" i="1"/>
  <c r="AQ51" i="1"/>
  <c r="AQ334" i="1"/>
  <c r="AQ16" i="1"/>
  <c r="AQ159" i="1"/>
  <c r="AQ162" i="1"/>
  <c r="AQ81" i="1"/>
  <c r="AQ290" i="1"/>
  <c r="AQ327" i="1"/>
  <c r="AQ243" i="1"/>
  <c r="AQ321" i="1"/>
  <c r="AQ192" i="1"/>
  <c r="AQ316" i="1"/>
  <c r="AQ295" i="1"/>
  <c r="AQ90" i="1"/>
  <c r="AQ8" i="1"/>
  <c r="AQ102" i="1"/>
  <c r="AQ58" i="1"/>
  <c r="AQ163" i="1"/>
  <c r="AQ79" i="1"/>
  <c r="AQ122" i="1"/>
  <c r="AQ207" i="1"/>
  <c r="AQ99" i="1"/>
  <c r="AQ26" i="1"/>
  <c r="AQ10" i="1"/>
  <c r="AQ46" i="1"/>
  <c r="AQ83" i="1"/>
  <c r="AQ320" i="1"/>
  <c r="AQ153" i="1"/>
  <c r="AQ68" i="1"/>
  <c r="AQ205" i="1"/>
  <c r="AQ37" i="1"/>
  <c r="AQ107" i="1"/>
  <c r="AQ187" i="1"/>
  <c r="AQ239" i="1"/>
  <c r="AQ47" i="1"/>
  <c r="AQ352" i="1"/>
  <c r="AQ244" i="1"/>
  <c r="AQ336" i="1"/>
  <c r="AQ18" i="1"/>
  <c r="AQ91" i="1"/>
  <c r="AQ7" i="1"/>
  <c r="AQ160" i="1"/>
  <c r="AQ116" i="1"/>
  <c r="AQ173" i="1"/>
  <c r="AQ33" i="1"/>
  <c r="AQ235" i="1"/>
  <c r="AQ347" i="1"/>
  <c r="AQ220" i="1"/>
  <c r="AQ194" i="1"/>
  <c r="AQ184" i="1"/>
  <c r="AQ67" i="1"/>
  <c r="AQ232" i="1"/>
  <c r="AQ251" i="1"/>
  <c r="AQ199" i="1"/>
  <c r="AQ345" i="1"/>
  <c r="AQ56" i="1"/>
  <c r="AQ22" i="1"/>
  <c r="AQ168" i="1"/>
  <c r="AQ6" i="1"/>
  <c r="AQ286" i="1"/>
  <c r="AQ53" i="1"/>
  <c r="AQ201" i="1"/>
  <c r="AQ165" i="1"/>
  <c r="AQ117" i="1"/>
  <c r="AQ339" i="1"/>
  <c r="AQ291" i="1"/>
  <c r="AQ338" i="1"/>
  <c r="AQ276" i="1"/>
  <c r="AQ52" i="1"/>
  <c r="AQ148" i="1"/>
  <c r="AQ302" i="1"/>
  <c r="AQ92" i="1"/>
  <c r="AQ360" i="1"/>
  <c r="AQ218" i="1"/>
  <c r="AQ361" i="1"/>
  <c r="AQ296" i="1"/>
  <c r="AQ324" i="1"/>
  <c r="AQ119" i="1"/>
  <c r="AQ216" i="1"/>
  <c r="AQ39" i="1"/>
  <c r="AQ73" i="1"/>
  <c r="AQ224" i="1"/>
  <c r="AQ325" i="1"/>
  <c r="AQ215" i="1"/>
  <c r="AQ258" i="1"/>
  <c r="AQ326" i="1"/>
  <c r="AQ344" i="1"/>
  <c r="AQ193" i="1"/>
  <c r="AQ169" i="1"/>
  <c r="AQ271" i="1"/>
  <c r="AQ167" i="1"/>
  <c r="AQ70" i="1"/>
  <c r="AQ188" i="1"/>
  <c r="AQ166" i="1"/>
  <c r="AQ279" i="1"/>
  <c r="AQ104" i="1"/>
  <c r="AQ77" i="1"/>
  <c r="AQ359" i="1"/>
  <c r="AQ144" i="1"/>
  <c r="AO64" i="1"/>
  <c r="AO340" i="1"/>
  <c r="AO161" i="1"/>
  <c r="AO131" i="1"/>
  <c r="AO213" i="1"/>
  <c r="AO233" i="1"/>
  <c r="AO114" i="1"/>
  <c r="AO348" i="1"/>
  <c r="AO358" i="1"/>
  <c r="AO65" i="1"/>
  <c r="AO103" i="1"/>
  <c r="AO41" i="1"/>
  <c r="AO151" i="1"/>
  <c r="AO322" i="1"/>
  <c r="AO172" i="1"/>
  <c r="AO300" i="1"/>
  <c r="AO21" i="1"/>
  <c r="AO362" i="1"/>
  <c r="AO60" i="1"/>
  <c r="AO96" i="1"/>
  <c r="AO222" i="1"/>
  <c r="AO38" i="1"/>
  <c r="AO150" i="1"/>
  <c r="AO54" i="1"/>
  <c r="AO219" i="1"/>
  <c r="AO155" i="1"/>
  <c r="AO310" i="1"/>
  <c r="AO265" i="1"/>
  <c r="AO294" i="1"/>
  <c r="AO106" i="1"/>
  <c r="AO210" i="1"/>
  <c r="AO209" i="1"/>
  <c r="AO115" i="1"/>
  <c r="AO247" i="1"/>
  <c r="AO4" i="1"/>
  <c r="AO185" i="1"/>
  <c r="AO275" i="1"/>
  <c r="AO125" i="1"/>
  <c r="AO94" i="1"/>
  <c r="AO238" i="1"/>
  <c r="AO269" i="1"/>
  <c r="AO346" i="1"/>
  <c r="AO365" i="1"/>
  <c r="AO317" i="1"/>
  <c r="AO175" i="1"/>
  <c r="AO156" i="1"/>
  <c r="AO86" i="1"/>
  <c r="AO93" i="1"/>
  <c r="AO353" i="1"/>
  <c r="AO110" i="1"/>
  <c r="AO76" i="1"/>
  <c r="AO42" i="1"/>
  <c r="AO311" i="1"/>
  <c r="AO266" i="1"/>
  <c r="AO12" i="1"/>
  <c r="AO308" i="1"/>
  <c r="AO260" i="1"/>
  <c r="AO202" i="1"/>
  <c r="AO198" i="1"/>
  <c r="AO129" i="1"/>
  <c r="AO312" i="1"/>
  <c r="AO113" i="1"/>
  <c r="AO137" i="1"/>
  <c r="AO249" i="1"/>
  <c r="AO28" i="1"/>
  <c r="AO179" i="1"/>
  <c r="AO134" i="1"/>
  <c r="AO170" i="1"/>
  <c r="AO274" i="1"/>
  <c r="AO157" i="1"/>
  <c r="AO313" i="1"/>
  <c r="AO234" i="1"/>
  <c r="AO315" i="1"/>
  <c r="AO305" i="1"/>
  <c r="AO366" i="1"/>
  <c r="AO261" i="1"/>
  <c r="AO323" i="1"/>
  <c r="AO314" i="1"/>
  <c r="AO127" i="1"/>
  <c r="AO141" i="1"/>
  <c r="AO203" i="1"/>
  <c r="AO197" i="1"/>
  <c r="AO15" i="1"/>
  <c r="AO95" i="1"/>
  <c r="AO3" i="1"/>
  <c r="AO335" i="1"/>
  <c r="AO369" i="1"/>
  <c r="AO158" i="1"/>
  <c r="AO231" i="1"/>
  <c r="AO351" i="1"/>
  <c r="AO40" i="1"/>
  <c r="AO268" i="1"/>
  <c r="AO97" i="1"/>
  <c r="AO330" i="1"/>
  <c r="AO174" i="1"/>
  <c r="AO59" i="1"/>
  <c r="AO280" i="1"/>
  <c r="AO118" i="1"/>
  <c r="AO63" i="1"/>
  <c r="AO88" i="1"/>
  <c r="AO257" i="1"/>
  <c r="AO200" i="1"/>
  <c r="AO223" i="1"/>
  <c r="AO289" i="1"/>
  <c r="AO75" i="1"/>
  <c r="AO11" i="1"/>
  <c r="AO74" i="1"/>
  <c r="AO62" i="1"/>
  <c r="AO331" i="1"/>
  <c r="AO301" i="1"/>
  <c r="AO288" i="1"/>
  <c r="AO123" i="1"/>
  <c r="AO309" i="1"/>
  <c r="AO228" i="1"/>
  <c r="AO259" i="1"/>
  <c r="AO171" i="1"/>
  <c r="AO181" i="1"/>
  <c r="AO350" i="1"/>
  <c r="AO285" i="1"/>
  <c r="AO98" i="1"/>
  <c r="AO367" i="1"/>
  <c r="AO176" i="1"/>
  <c r="AO128" i="1"/>
  <c r="AO139" i="1"/>
  <c r="AO87" i="1"/>
  <c r="AO236" i="1"/>
  <c r="AO264" i="1"/>
  <c r="AO14" i="1"/>
  <c r="AO135" i="1"/>
  <c r="AO32" i="1"/>
  <c r="AO180" i="1"/>
  <c r="AO17" i="1"/>
  <c r="AO72" i="1"/>
  <c r="AO230" i="1"/>
  <c r="AO27" i="1"/>
  <c r="AO273" i="1"/>
  <c r="AO191" i="1"/>
  <c r="AO329" i="1"/>
  <c r="AO13" i="1"/>
  <c r="AO186" i="1"/>
  <c r="AO31" i="1"/>
  <c r="AO112" i="1"/>
  <c r="AO254" i="1"/>
  <c r="AO100" i="1"/>
  <c r="AO356" i="1"/>
  <c r="AO138" i="1"/>
  <c r="AO368" i="1"/>
  <c r="AO66" i="1"/>
  <c r="AO152" i="1"/>
  <c r="AO281" i="1"/>
  <c r="AO355" i="1"/>
  <c r="AO277" i="1"/>
  <c r="AO363" i="1"/>
  <c r="AO214" i="1"/>
  <c r="AO284" i="1"/>
  <c r="AO136" i="1"/>
  <c r="AO189" i="1"/>
  <c r="AO109" i="1"/>
  <c r="AO225" i="1"/>
  <c r="AO49" i="1"/>
  <c r="AO292" i="1"/>
  <c r="AO84" i="1"/>
  <c r="AO256" i="1"/>
  <c r="AO24" i="1"/>
  <c r="AO147" i="1"/>
  <c r="AO20" i="1"/>
  <c r="AO246" i="1"/>
  <c r="AO208" i="1"/>
  <c r="AO101" i="1"/>
  <c r="AO132" i="1"/>
  <c r="AO237" i="1"/>
  <c r="AO124" i="1"/>
  <c r="AO111" i="1"/>
  <c r="AO303" i="1"/>
  <c r="AO332" i="1"/>
  <c r="AO89" i="1"/>
  <c r="AO304" i="1"/>
  <c r="AO342" i="1"/>
  <c r="AO78" i="1"/>
  <c r="AO108" i="1"/>
  <c r="AO105" i="1"/>
  <c r="AO253" i="1"/>
  <c r="AO182" i="1"/>
  <c r="AO196" i="1"/>
  <c r="AO333" i="1"/>
  <c r="AO229" i="1"/>
  <c r="AO262" i="1"/>
  <c r="AO164" i="1"/>
  <c r="AO133" i="1"/>
  <c r="AO248" i="1"/>
  <c r="AO307" i="1"/>
  <c r="AO297" i="1"/>
  <c r="AO272" i="1"/>
  <c r="AO29" i="1"/>
  <c r="AO190" i="1"/>
  <c r="AO318" i="1"/>
  <c r="AO306" i="1"/>
  <c r="AO278" i="1"/>
  <c r="AO82" i="1"/>
  <c r="AO120" i="1"/>
  <c r="AO183" i="1"/>
  <c r="AO43" i="1"/>
  <c r="AO226" i="1"/>
  <c r="AO25" i="1"/>
  <c r="AO61" i="1"/>
  <c r="AO241" i="1"/>
  <c r="AO206" i="1"/>
  <c r="AO30" i="1"/>
  <c r="AO50" i="1"/>
  <c r="AO364" i="1"/>
  <c r="AO212" i="1"/>
  <c r="AO178" i="1"/>
  <c r="AO370" i="1"/>
  <c r="AO211" i="1"/>
  <c r="AO328" i="1"/>
  <c r="AO263" i="1"/>
  <c r="AO142" i="1"/>
  <c r="AO341" i="1"/>
  <c r="AO143" i="1"/>
  <c r="AO293" i="1"/>
  <c r="AO195" i="1"/>
  <c r="AO35" i="1"/>
  <c r="AO2" i="1"/>
  <c r="AO177" i="1"/>
  <c r="AO145" i="1"/>
  <c r="AO23" i="1"/>
  <c r="AO354" i="1"/>
  <c r="AO121" i="1"/>
  <c r="AO44" i="1"/>
  <c r="AO217" i="1"/>
  <c r="AO283" i="1"/>
  <c r="AO267" i="1"/>
  <c r="AO45" i="1"/>
  <c r="AO19" i="1"/>
  <c r="AO252" i="1"/>
  <c r="AO149" i="1"/>
  <c r="AO299" i="1"/>
  <c r="AO357" i="1"/>
  <c r="AO80" i="1"/>
  <c r="AO146" i="1"/>
  <c r="AO9" i="1"/>
  <c r="AO5" i="1"/>
  <c r="AO55" i="1"/>
  <c r="AO48" i="1"/>
  <c r="AO250" i="1"/>
  <c r="AO349" i="1"/>
  <c r="AO130" i="1"/>
  <c r="AO34" i="1"/>
  <c r="AO287" i="1"/>
  <c r="AO227" i="1"/>
  <c r="AO242" i="1"/>
  <c r="AO319" i="1"/>
  <c r="AO221" i="1"/>
  <c r="AO85" i="1"/>
  <c r="AO255" i="1"/>
  <c r="AO343" i="1"/>
  <c r="AO71" i="1"/>
  <c r="AO298" i="1"/>
  <c r="AO140" i="1"/>
  <c r="AO36" i="1"/>
  <c r="AO282" i="1"/>
  <c r="AO126" i="1"/>
  <c r="AO245" i="1"/>
  <c r="AO204" i="1"/>
  <c r="AO57" i="1"/>
  <c r="AO154" i="1"/>
  <c r="AO240" i="1"/>
  <c r="AO270" i="1"/>
  <c r="AO337" i="1"/>
  <c r="AO69" i="1"/>
  <c r="AO51" i="1"/>
  <c r="AO334" i="1"/>
  <c r="AO16" i="1"/>
  <c r="AO159" i="1"/>
  <c r="AO162" i="1"/>
  <c r="AO81" i="1"/>
  <c r="AO290" i="1"/>
  <c r="AO327" i="1"/>
  <c r="AO243" i="1"/>
  <c r="AO321" i="1"/>
  <c r="AO192" i="1"/>
  <c r="AO316" i="1"/>
  <c r="AO295" i="1"/>
  <c r="AO90" i="1"/>
  <c r="AO8" i="1"/>
  <c r="AO102" i="1"/>
  <c r="AO58" i="1"/>
  <c r="AO163" i="1"/>
  <c r="AO79" i="1"/>
  <c r="AO122" i="1"/>
  <c r="AO207" i="1"/>
  <c r="AO99" i="1"/>
  <c r="AO26" i="1"/>
  <c r="AO10" i="1"/>
  <c r="AO46" i="1"/>
  <c r="AO83" i="1"/>
  <c r="AO320" i="1"/>
  <c r="AO153" i="1"/>
  <c r="AO68" i="1"/>
  <c r="AO205" i="1"/>
  <c r="AO37" i="1"/>
  <c r="AO107" i="1"/>
  <c r="AO187" i="1"/>
  <c r="AO239" i="1"/>
  <c r="AO47" i="1"/>
  <c r="AO352" i="1"/>
  <c r="AO244" i="1"/>
  <c r="AO336" i="1"/>
  <c r="AO18" i="1"/>
  <c r="AO91" i="1"/>
  <c r="AO7" i="1"/>
  <c r="AO160" i="1"/>
  <c r="AO116" i="1"/>
  <c r="AO173" i="1"/>
  <c r="AO33" i="1"/>
  <c r="AO235" i="1"/>
  <c r="AO347" i="1"/>
  <c r="AO220" i="1"/>
  <c r="AO194" i="1"/>
  <c r="AO184" i="1"/>
  <c r="AO67" i="1"/>
  <c r="AO232" i="1"/>
  <c r="AO251" i="1"/>
  <c r="AO199" i="1"/>
  <c r="AO345" i="1"/>
  <c r="AO56" i="1"/>
  <c r="AO22" i="1"/>
  <c r="AO168" i="1"/>
  <c r="AO6" i="1"/>
  <c r="AO286" i="1"/>
  <c r="AO53" i="1"/>
  <c r="AO201" i="1"/>
  <c r="AO165" i="1"/>
  <c r="AO117" i="1"/>
  <c r="AO339" i="1"/>
  <c r="AO291" i="1"/>
  <c r="AO338" i="1"/>
  <c r="AO276" i="1"/>
  <c r="AO52" i="1"/>
  <c r="AO148" i="1"/>
  <c r="AO302" i="1"/>
  <c r="AO92" i="1"/>
  <c r="AO360" i="1"/>
  <c r="AO218" i="1"/>
  <c r="AO361" i="1"/>
  <c r="AO296" i="1"/>
  <c r="AO324" i="1"/>
  <c r="AO119" i="1"/>
  <c r="AO216" i="1"/>
  <c r="AO39" i="1"/>
  <c r="AO73" i="1"/>
  <c r="AO224" i="1"/>
  <c r="AO325" i="1"/>
  <c r="AO215" i="1"/>
  <c r="AO258" i="1"/>
  <c r="AO326" i="1"/>
  <c r="AO344" i="1"/>
  <c r="AO193" i="1"/>
  <c r="AO169" i="1"/>
  <c r="AO271" i="1"/>
  <c r="AO167" i="1"/>
  <c r="AO70" i="1"/>
  <c r="AO188" i="1"/>
  <c r="AO166" i="1"/>
  <c r="AO279" i="1"/>
  <c r="AO104" i="1"/>
  <c r="AO77" i="1"/>
  <c r="AO359" i="1"/>
  <c r="AO144" i="1"/>
  <c r="AK64" i="1"/>
  <c r="AK340" i="1"/>
  <c r="AK161" i="1"/>
  <c r="AK131" i="1"/>
  <c r="AK213" i="1"/>
  <c r="AK233" i="1"/>
  <c r="AK114" i="1"/>
  <c r="AK348" i="1"/>
  <c r="AK358" i="1"/>
  <c r="AK65" i="1"/>
  <c r="AK103" i="1"/>
  <c r="AK41" i="1"/>
  <c r="AK151" i="1"/>
  <c r="AK322" i="1"/>
  <c r="AK172" i="1"/>
  <c r="AK300" i="1"/>
  <c r="AK21" i="1"/>
  <c r="AK362" i="1"/>
  <c r="AK60" i="1"/>
  <c r="AK96" i="1"/>
  <c r="AK222" i="1"/>
  <c r="AK38" i="1"/>
  <c r="AK150" i="1"/>
  <c r="AK54" i="1"/>
  <c r="AK219" i="1"/>
  <c r="AK155" i="1"/>
  <c r="AK310" i="1"/>
  <c r="AK265" i="1"/>
  <c r="AK294" i="1"/>
  <c r="AK106" i="1"/>
  <c r="AK210" i="1"/>
  <c r="AK209" i="1"/>
  <c r="AK115" i="1"/>
  <c r="AK247" i="1"/>
  <c r="AK4" i="1"/>
  <c r="AK185" i="1"/>
  <c r="AK275" i="1"/>
  <c r="AK125" i="1"/>
  <c r="AK94" i="1"/>
  <c r="AK238" i="1"/>
  <c r="AK269" i="1"/>
  <c r="AK346" i="1"/>
  <c r="AK365" i="1"/>
  <c r="AK317" i="1"/>
  <c r="AK175" i="1"/>
  <c r="AK156" i="1"/>
  <c r="AK86" i="1"/>
  <c r="AK93" i="1"/>
  <c r="AK353" i="1"/>
  <c r="AK110" i="1"/>
  <c r="AK76" i="1"/>
  <c r="AK42" i="1"/>
  <c r="AK311" i="1"/>
  <c r="AK266" i="1"/>
  <c r="AK12" i="1"/>
  <c r="AK308" i="1"/>
  <c r="AK260" i="1"/>
  <c r="AK202" i="1"/>
  <c r="AK198" i="1"/>
  <c r="AK129" i="1"/>
  <c r="AK312" i="1"/>
  <c r="AK113" i="1"/>
  <c r="AK137" i="1"/>
  <c r="AK249" i="1"/>
  <c r="AK28" i="1"/>
  <c r="AK179" i="1"/>
  <c r="AK134" i="1"/>
  <c r="AK170" i="1"/>
  <c r="AK274" i="1"/>
  <c r="AK157" i="1"/>
  <c r="AK313" i="1"/>
  <c r="AK234" i="1"/>
  <c r="AK315" i="1"/>
  <c r="AK305" i="1"/>
  <c r="AK366" i="1"/>
  <c r="AK261" i="1"/>
  <c r="AK323" i="1"/>
  <c r="AK314" i="1"/>
  <c r="AK127" i="1"/>
  <c r="AK141" i="1"/>
  <c r="AK203" i="1"/>
  <c r="AK197" i="1"/>
  <c r="AK15" i="1"/>
  <c r="AK95" i="1"/>
  <c r="AK3" i="1"/>
  <c r="AK335" i="1"/>
  <c r="AK369" i="1"/>
  <c r="AK158" i="1"/>
  <c r="AK231" i="1"/>
  <c r="AK351" i="1"/>
  <c r="AK40" i="1"/>
  <c r="AK268" i="1"/>
  <c r="AK97" i="1"/>
  <c r="AK330" i="1"/>
  <c r="AK174" i="1"/>
  <c r="AK59" i="1"/>
  <c r="AK280" i="1"/>
  <c r="AK118" i="1"/>
  <c r="AK63" i="1"/>
  <c r="AK88" i="1"/>
  <c r="AK257" i="1"/>
  <c r="AK200" i="1"/>
  <c r="AK223" i="1"/>
  <c r="AK289" i="1"/>
  <c r="AK75" i="1"/>
  <c r="AK11" i="1"/>
  <c r="AK74" i="1"/>
  <c r="AK62" i="1"/>
  <c r="AK331" i="1"/>
  <c r="AK301" i="1"/>
  <c r="AK288" i="1"/>
  <c r="AK123" i="1"/>
  <c r="AK309" i="1"/>
  <c r="AK228" i="1"/>
  <c r="AK259" i="1"/>
  <c r="AK171" i="1"/>
  <c r="AK181" i="1"/>
  <c r="AK350" i="1"/>
  <c r="AK285" i="1"/>
  <c r="AK98" i="1"/>
  <c r="AK367" i="1"/>
  <c r="AK176" i="1"/>
  <c r="AK128" i="1"/>
  <c r="AK139" i="1"/>
  <c r="AK87" i="1"/>
  <c r="AK236" i="1"/>
  <c r="AK264" i="1"/>
  <c r="AK14" i="1"/>
  <c r="AK135" i="1"/>
  <c r="AK32" i="1"/>
  <c r="AK180" i="1"/>
  <c r="AK17" i="1"/>
  <c r="AK72" i="1"/>
  <c r="AK230" i="1"/>
  <c r="AK27" i="1"/>
  <c r="AK273" i="1"/>
  <c r="AK191" i="1"/>
  <c r="AK329" i="1"/>
  <c r="AK13" i="1"/>
  <c r="AK186" i="1"/>
  <c r="AK31" i="1"/>
  <c r="AK112" i="1"/>
  <c r="AK254" i="1"/>
  <c r="AK100" i="1"/>
  <c r="AK356" i="1"/>
  <c r="AK138" i="1"/>
  <c r="AK368" i="1"/>
  <c r="AK66" i="1"/>
  <c r="AK152" i="1"/>
  <c r="AK281" i="1"/>
  <c r="AK355" i="1"/>
  <c r="AK277" i="1"/>
  <c r="AK363" i="1"/>
  <c r="AK214" i="1"/>
  <c r="AK284" i="1"/>
  <c r="AK136" i="1"/>
  <c r="AK189" i="1"/>
  <c r="AK109" i="1"/>
  <c r="AK225" i="1"/>
  <c r="AK49" i="1"/>
  <c r="AK292" i="1"/>
  <c r="AK84" i="1"/>
  <c r="AK256" i="1"/>
  <c r="AK24" i="1"/>
  <c r="AK147" i="1"/>
  <c r="AK20" i="1"/>
  <c r="AK246" i="1"/>
  <c r="AK208" i="1"/>
  <c r="AK101" i="1"/>
  <c r="AK132" i="1"/>
  <c r="AK237" i="1"/>
  <c r="AK124" i="1"/>
  <c r="AK111" i="1"/>
  <c r="AK303" i="1"/>
  <c r="AK332" i="1"/>
  <c r="AK89" i="1"/>
  <c r="AK304" i="1"/>
  <c r="AK342" i="1"/>
  <c r="AK78" i="1"/>
  <c r="AK108" i="1"/>
  <c r="AK105" i="1"/>
  <c r="AK253" i="1"/>
  <c r="AK182" i="1"/>
  <c r="AK196" i="1"/>
  <c r="AK333" i="1"/>
  <c r="AK229" i="1"/>
  <c r="AK262" i="1"/>
  <c r="AK164" i="1"/>
  <c r="AK133" i="1"/>
  <c r="AK248" i="1"/>
  <c r="AK307" i="1"/>
  <c r="AK297" i="1"/>
  <c r="AK272" i="1"/>
  <c r="AK29" i="1"/>
  <c r="AK190" i="1"/>
  <c r="AK318" i="1"/>
  <c r="AK306" i="1"/>
  <c r="AK278" i="1"/>
  <c r="AK82" i="1"/>
  <c r="AK120" i="1"/>
  <c r="AK183" i="1"/>
  <c r="AK43" i="1"/>
  <c r="AK226" i="1"/>
  <c r="AK25" i="1"/>
  <c r="AK61" i="1"/>
  <c r="AK241" i="1"/>
  <c r="AK206" i="1"/>
  <c r="AK30" i="1"/>
  <c r="AK50" i="1"/>
  <c r="AK364" i="1"/>
  <c r="AK212" i="1"/>
  <c r="AK178" i="1"/>
  <c r="AK370" i="1"/>
  <c r="AK211" i="1"/>
  <c r="AK328" i="1"/>
  <c r="AK263" i="1"/>
  <c r="AK142" i="1"/>
  <c r="AK341" i="1"/>
  <c r="AK143" i="1"/>
  <c r="AK293" i="1"/>
  <c r="AK195" i="1"/>
  <c r="AK35" i="1"/>
  <c r="AK2" i="1"/>
  <c r="AK177" i="1"/>
  <c r="AK145" i="1"/>
  <c r="AK23" i="1"/>
  <c r="AK354" i="1"/>
  <c r="AK121" i="1"/>
  <c r="AK44" i="1"/>
  <c r="AK217" i="1"/>
  <c r="AK283" i="1"/>
  <c r="AK267" i="1"/>
  <c r="AK45" i="1"/>
  <c r="AK19" i="1"/>
  <c r="AK252" i="1"/>
  <c r="AK149" i="1"/>
  <c r="AK299" i="1"/>
  <c r="AK357" i="1"/>
  <c r="AK80" i="1"/>
  <c r="AK146" i="1"/>
  <c r="AK9" i="1"/>
  <c r="AK5" i="1"/>
  <c r="AK55" i="1"/>
  <c r="AK48" i="1"/>
  <c r="AK250" i="1"/>
  <c r="AK349" i="1"/>
  <c r="AK130" i="1"/>
  <c r="AK34" i="1"/>
  <c r="AK287" i="1"/>
  <c r="AK227" i="1"/>
  <c r="AK242" i="1"/>
  <c r="AK319" i="1"/>
  <c r="AK221" i="1"/>
  <c r="AK85" i="1"/>
  <c r="AK255" i="1"/>
  <c r="AK343" i="1"/>
  <c r="AK71" i="1"/>
  <c r="AK298" i="1"/>
  <c r="AK140" i="1"/>
  <c r="AK36" i="1"/>
  <c r="AK282" i="1"/>
  <c r="AK126" i="1"/>
  <c r="AK245" i="1"/>
  <c r="AK204" i="1"/>
  <c r="AK57" i="1"/>
  <c r="AK154" i="1"/>
  <c r="AK240" i="1"/>
  <c r="AK270" i="1"/>
  <c r="AK337" i="1"/>
  <c r="AK69" i="1"/>
  <c r="AK51" i="1"/>
  <c r="AK334" i="1"/>
  <c r="AK16" i="1"/>
  <c r="AK159" i="1"/>
  <c r="AK162" i="1"/>
  <c r="AK81" i="1"/>
  <c r="AK290" i="1"/>
  <c r="AK327" i="1"/>
  <c r="AK243" i="1"/>
  <c r="AK321" i="1"/>
  <c r="AK192" i="1"/>
  <c r="AK316" i="1"/>
  <c r="AK295" i="1"/>
  <c r="AK90" i="1"/>
  <c r="AK8" i="1"/>
  <c r="AK102" i="1"/>
  <c r="AK58" i="1"/>
  <c r="AK163" i="1"/>
  <c r="AK79" i="1"/>
  <c r="AK122" i="1"/>
  <c r="AK207" i="1"/>
  <c r="AK99" i="1"/>
  <c r="AK26" i="1"/>
  <c r="AK10" i="1"/>
  <c r="AK46" i="1"/>
  <c r="AK83" i="1"/>
  <c r="AK320" i="1"/>
  <c r="AK153" i="1"/>
  <c r="AK68" i="1"/>
  <c r="AK205" i="1"/>
  <c r="AK37" i="1"/>
  <c r="AK107" i="1"/>
  <c r="AK187" i="1"/>
  <c r="AK239" i="1"/>
  <c r="AK47" i="1"/>
  <c r="AK352" i="1"/>
  <c r="AK244" i="1"/>
  <c r="AK336" i="1"/>
  <c r="AK18" i="1"/>
  <c r="AK91" i="1"/>
  <c r="AK7" i="1"/>
  <c r="AK160" i="1"/>
  <c r="AK116" i="1"/>
  <c r="AK173" i="1"/>
  <c r="AK33" i="1"/>
  <c r="AK235" i="1"/>
  <c r="AK347" i="1"/>
  <c r="AK220" i="1"/>
  <c r="AK194" i="1"/>
  <c r="AK184" i="1"/>
  <c r="AK67" i="1"/>
  <c r="AK232" i="1"/>
  <c r="AK251" i="1"/>
  <c r="AK199" i="1"/>
  <c r="AK345" i="1"/>
  <c r="AK56" i="1"/>
  <c r="AK22" i="1"/>
  <c r="AK168" i="1"/>
  <c r="AK6" i="1"/>
  <c r="AK286" i="1"/>
  <c r="AK53" i="1"/>
  <c r="AK201" i="1"/>
  <c r="AK165" i="1"/>
  <c r="AK117" i="1"/>
  <c r="AK339" i="1"/>
  <c r="AK291" i="1"/>
  <c r="AK338" i="1"/>
  <c r="AK276" i="1"/>
  <c r="AK52" i="1"/>
  <c r="AK148" i="1"/>
  <c r="AK302" i="1"/>
  <c r="AK92" i="1"/>
  <c r="AK360" i="1"/>
  <c r="AK218" i="1"/>
  <c r="AK361" i="1"/>
  <c r="AK296" i="1"/>
  <c r="AK324" i="1"/>
  <c r="AK119" i="1"/>
  <c r="AK216" i="1"/>
  <c r="AK39" i="1"/>
  <c r="AK73" i="1"/>
  <c r="AK224" i="1"/>
  <c r="AK325" i="1"/>
  <c r="AK215" i="1"/>
  <c r="AK258" i="1"/>
  <c r="AK326" i="1"/>
  <c r="AK344" i="1"/>
  <c r="AK193" i="1"/>
  <c r="AK169" i="1"/>
  <c r="AK271" i="1"/>
  <c r="AK167" i="1"/>
  <c r="AK70" i="1"/>
  <c r="AK188" i="1"/>
  <c r="AK166" i="1"/>
  <c r="AK279" i="1"/>
  <c r="AK104" i="1"/>
  <c r="AK77" i="1"/>
  <c r="AK359" i="1"/>
  <c r="AK144" i="1"/>
  <c r="AE366" i="1" l="1"/>
  <c r="AE229" i="1"/>
  <c r="AE322" i="1"/>
  <c r="AE260" i="1"/>
  <c r="AE18" i="1"/>
  <c r="AE163" i="1"/>
  <c r="AE341" i="1"/>
  <c r="AE364" i="1"/>
  <c r="AE107" i="1"/>
  <c r="AE290" i="1"/>
  <c r="AE47" i="1"/>
  <c r="AE243" i="1"/>
  <c r="AE326" i="1"/>
  <c r="AE349" i="1"/>
  <c r="AE209" i="1"/>
  <c r="AE44" i="1"/>
  <c r="AE193" i="1"/>
  <c r="AE86" i="1"/>
  <c r="AE4" i="1"/>
  <c r="AE68" i="1"/>
  <c r="AE250" i="1"/>
  <c r="AE279" i="1"/>
  <c r="AE227" i="1"/>
  <c r="AE180" i="1"/>
  <c r="AE305" i="1"/>
  <c r="AE288" i="1"/>
  <c r="AE297" i="1"/>
  <c r="AE356" i="1"/>
  <c r="AE208" i="1"/>
  <c r="AE212" i="1"/>
  <c r="AE176" i="1"/>
  <c r="AE342" i="1"/>
  <c r="AE333" i="1"/>
  <c r="AE179" i="1"/>
  <c r="AE340" i="1"/>
  <c r="AE45" i="1"/>
  <c r="AE357" i="1"/>
  <c r="AE20" i="1"/>
  <c r="AE53" i="1"/>
  <c r="AE224" i="1"/>
  <c r="AR229" i="1"/>
  <c r="AF229" i="1" s="1"/>
  <c r="AR203" i="1"/>
  <c r="AF203" i="1" s="1"/>
  <c r="AR230" i="1"/>
  <c r="AF230" i="1" s="1"/>
  <c r="AR223" i="1"/>
  <c r="AF223" i="1" s="1"/>
  <c r="AR180" i="1"/>
  <c r="AF180" i="1" s="1"/>
  <c r="AR328" i="1"/>
  <c r="AF328" i="1" s="1"/>
  <c r="AR351" i="1"/>
  <c r="AF351" i="1" s="1"/>
  <c r="AR104" i="1"/>
  <c r="AF104" i="1" s="1"/>
  <c r="AR193" i="1"/>
  <c r="AF193" i="1" s="1"/>
  <c r="AR296" i="1"/>
  <c r="AF296" i="1" s="1"/>
  <c r="AR117" i="1"/>
  <c r="AF117" i="1" s="1"/>
  <c r="AR56" i="1"/>
  <c r="AF56" i="1" s="1"/>
  <c r="AR173" i="1"/>
  <c r="AF173" i="1" s="1"/>
  <c r="AR107" i="1"/>
  <c r="AF107" i="1" s="1"/>
  <c r="AR122" i="1"/>
  <c r="AF122" i="1" s="1"/>
  <c r="AR327" i="1"/>
  <c r="AF327" i="1" s="1"/>
  <c r="AR154" i="1"/>
  <c r="AF154" i="1" s="1"/>
  <c r="AR5" i="1"/>
  <c r="AF5" i="1" s="1"/>
  <c r="AR217" i="1"/>
  <c r="AF217" i="1" s="1"/>
  <c r="AR341" i="1"/>
  <c r="AF341" i="1" s="1"/>
  <c r="AR43" i="1"/>
  <c r="AF43" i="1" s="1"/>
  <c r="AR29" i="1"/>
  <c r="AF29" i="1" s="1"/>
  <c r="AR342" i="1"/>
  <c r="AF342" i="1" s="1"/>
  <c r="AR20" i="1"/>
  <c r="AF20" i="1" s="1"/>
  <c r="AR84" i="1"/>
  <c r="AF84" i="1" s="1"/>
  <c r="AR281" i="1"/>
  <c r="AF281" i="1" s="1"/>
  <c r="AR112" i="1"/>
  <c r="AF112" i="1" s="1"/>
  <c r="AR32" i="1"/>
  <c r="AF32" i="1" s="1"/>
  <c r="AR228" i="1"/>
  <c r="AF228" i="1" s="1"/>
  <c r="AR11" i="1"/>
  <c r="AF11" i="1" s="1"/>
  <c r="AR118" i="1"/>
  <c r="AF118" i="1" s="1"/>
  <c r="AR330" i="1"/>
  <c r="AF330" i="1" s="1"/>
  <c r="AR197" i="1"/>
  <c r="AF197" i="1" s="1"/>
  <c r="AR157" i="1"/>
  <c r="AF157" i="1" s="1"/>
  <c r="AR346" i="1"/>
  <c r="AF346" i="1" s="1"/>
  <c r="AR106" i="1"/>
  <c r="AF106" i="1" s="1"/>
  <c r="AR362" i="1"/>
  <c r="AF362" i="1" s="1"/>
  <c r="AR233" i="1"/>
  <c r="AF233" i="1" s="1"/>
  <c r="AR144" i="1"/>
  <c r="AF144" i="1" s="1"/>
  <c r="AR344" i="1"/>
  <c r="AF344" i="1" s="1"/>
  <c r="AR361" i="1"/>
  <c r="AF361" i="1" s="1"/>
  <c r="AR165" i="1"/>
  <c r="AF165" i="1" s="1"/>
  <c r="AR67" i="1"/>
  <c r="AF67" i="1" s="1"/>
  <c r="AR18" i="1"/>
  <c r="AF18" i="1" s="1"/>
  <c r="AR79" i="1"/>
  <c r="AF79" i="1" s="1"/>
  <c r="AR290" i="1"/>
  <c r="AF290" i="1" s="1"/>
  <c r="AR337" i="1"/>
  <c r="AF337" i="1" s="1"/>
  <c r="AR71" i="1"/>
  <c r="AF71" i="1" s="1"/>
  <c r="AR250" i="1"/>
  <c r="AF250" i="1" s="1"/>
  <c r="AR45" i="1"/>
  <c r="AF45" i="1" s="1"/>
  <c r="AR195" i="1"/>
  <c r="AF195" i="1" s="1"/>
  <c r="AR50" i="1"/>
  <c r="AF50" i="1" s="1"/>
  <c r="AR306" i="1"/>
  <c r="AF306" i="1" s="1"/>
  <c r="AR333" i="1"/>
  <c r="AF333" i="1" s="1"/>
  <c r="AR111" i="1"/>
  <c r="AF111" i="1" s="1"/>
  <c r="AR292" i="1"/>
  <c r="AF292" i="1" s="1"/>
  <c r="AR152" i="1"/>
  <c r="AF152" i="1" s="1"/>
  <c r="AR191" i="1"/>
  <c r="AF191" i="1" s="1"/>
  <c r="AR87" i="1"/>
  <c r="AF87" i="1" s="1"/>
  <c r="AR181" i="1"/>
  <c r="AF181" i="1" s="1"/>
  <c r="AR75" i="1"/>
  <c r="AF75" i="1" s="1"/>
  <c r="AR97" i="1"/>
  <c r="AF97" i="1" s="1"/>
  <c r="AR3" i="1"/>
  <c r="AF3" i="1" s="1"/>
  <c r="AR315" i="1"/>
  <c r="AF315" i="1" s="1"/>
  <c r="AR312" i="1"/>
  <c r="AF312" i="1" s="1"/>
  <c r="AR175" i="1"/>
  <c r="AF175" i="1" s="1"/>
  <c r="AR115" i="1"/>
  <c r="AF115" i="1" s="1"/>
  <c r="AR219" i="1"/>
  <c r="AF219" i="1" s="1"/>
  <c r="AR358" i="1"/>
  <c r="AF358" i="1" s="1"/>
  <c r="AR25" i="1"/>
  <c r="AF25" i="1" s="1"/>
  <c r="AR287" i="1"/>
  <c r="AF287" i="1" s="1"/>
  <c r="AR14" i="1"/>
  <c r="AF14" i="1" s="1"/>
  <c r="AR258" i="1"/>
  <c r="AF258" i="1" s="1"/>
  <c r="AR200" i="1"/>
  <c r="AF200" i="1" s="1"/>
  <c r="AR363" i="1"/>
  <c r="AF363" i="1" s="1"/>
  <c r="AR284" i="1"/>
  <c r="AF284" i="1" s="1"/>
  <c r="AR92" i="1"/>
  <c r="AF92" i="1" s="1"/>
  <c r="AR286" i="1"/>
  <c r="AF286" i="1" s="1"/>
  <c r="AR220" i="1"/>
  <c r="AF220" i="1" s="1"/>
  <c r="AR352" i="1"/>
  <c r="AF352" i="1" s="1"/>
  <c r="AR10" i="1"/>
  <c r="AF10" i="1" s="1"/>
  <c r="AR316" i="1"/>
  <c r="AF316" i="1" s="1"/>
  <c r="AR69" i="1"/>
  <c r="AF69" i="1" s="1"/>
  <c r="AR298" i="1"/>
  <c r="AF298" i="1" s="1"/>
  <c r="AR19" i="1"/>
  <c r="AF19" i="1" s="1"/>
  <c r="AR23" i="1"/>
  <c r="AF23" i="1" s="1"/>
  <c r="AR211" i="1"/>
  <c r="AF211" i="1" s="1"/>
  <c r="AR241" i="1"/>
  <c r="AF241" i="1" s="1"/>
  <c r="AR303" i="1"/>
  <c r="AF303" i="1" s="1"/>
  <c r="AR109" i="1"/>
  <c r="AF109" i="1" s="1"/>
  <c r="AR138" i="1"/>
  <c r="AF138" i="1" s="1"/>
  <c r="AR329" i="1"/>
  <c r="AF329" i="1" s="1"/>
  <c r="AR236" i="1"/>
  <c r="AF236" i="1" s="1"/>
  <c r="AR350" i="1"/>
  <c r="AF350" i="1" s="1"/>
  <c r="AR301" i="1"/>
  <c r="AF301" i="1" s="1"/>
  <c r="AR314" i="1"/>
  <c r="AF314" i="1" s="1"/>
  <c r="AR179" i="1"/>
  <c r="AF179" i="1" s="1"/>
  <c r="AR202" i="1"/>
  <c r="AF202" i="1" s="1"/>
  <c r="AR156" i="1"/>
  <c r="AF156" i="1" s="1"/>
  <c r="AR125" i="1"/>
  <c r="AF125" i="1" s="1"/>
  <c r="AR155" i="1"/>
  <c r="AF155" i="1" s="1"/>
  <c r="AR322" i="1"/>
  <c r="AF322" i="1" s="1"/>
  <c r="AR167" i="1"/>
  <c r="AF167" i="1" s="1"/>
  <c r="AR216" i="1"/>
  <c r="AF216" i="1" s="1"/>
  <c r="AR302" i="1"/>
  <c r="AF302" i="1" s="1"/>
  <c r="AR6" i="1"/>
  <c r="AF6" i="1" s="1"/>
  <c r="AR347" i="1"/>
  <c r="AF347" i="1" s="1"/>
  <c r="AR47" i="1"/>
  <c r="AF47" i="1" s="1"/>
  <c r="AR320" i="1"/>
  <c r="AF320" i="1" s="1"/>
  <c r="AR8" i="1"/>
  <c r="AF8" i="1" s="1"/>
  <c r="AR16" i="1"/>
  <c r="AF16" i="1" s="1"/>
  <c r="AR282" i="1"/>
  <c r="AF282" i="1" s="1"/>
  <c r="AR221" i="1"/>
  <c r="AF221" i="1" s="1"/>
  <c r="AR9" i="1"/>
  <c r="AF9" i="1" s="1"/>
  <c r="AR142" i="1"/>
  <c r="AF142" i="1" s="1"/>
  <c r="AR61" i="1"/>
  <c r="AF61" i="1" s="1"/>
  <c r="AR272" i="1"/>
  <c r="AF272" i="1" s="1"/>
  <c r="AR147" i="1"/>
  <c r="AF147" i="1" s="1"/>
  <c r="AR31" i="1"/>
  <c r="AF31" i="1" s="1"/>
  <c r="AR135" i="1"/>
  <c r="AF135" i="1" s="1"/>
  <c r="AR257" i="1"/>
  <c r="AF257" i="1" s="1"/>
  <c r="AR274" i="1"/>
  <c r="AF274" i="1" s="1"/>
  <c r="AR260" i="1"/>
  <c r="AF260" i="1" s="1"/>
  <c r="AR353" i="1"/>
  <c r="AF353" i="1" s="1"/>
  <c r="AR269" i="1"/>
  <c r="AF269" i="1" s="1"/>
  <c r="AR294" i="1"/>
  <c r="AF294" i="1" s="1"/>
  <c r="AR222" i="1"/>
  <c r="AF222" i="1" s="1"/>
  <c r="AR151" i="1"/>
  <c r="AF151" i="1" s="1"/>
  <c r="AR64" i="1"/>
  <c r="AF64" i="1" s="1"/>
  <c r="AR359" i="1"/>
  <c r="AF359" i="1" s="1"/>
  <c r="AR166" i="1"/>
  <c r="AF166" i="1" s="1"/>
  <c r="AR271" i="1"/>
  <c r="AF271" i="1" s="1"/>
  <c r="AR326" i="1"/>
  <c r="AF326" i="1" s="1"/>
  <c r="AR224" i="1"/>
  <c r="AF224" i="1" s="1"/>
  <c r="AR119" i="1"/>
  <c r="AF119" i="1" s="1"/>
  <c r="AR218" i="1"/>
  <c r="AF218" i="1" s="1"/>
  <c r="AR148" i="1"/>
  <c r="AF148" i="1" s="1"/>
  <c r="AR291" i="1"/>
  <c r="AF291" i="1" s="1"/>
  <c r="AR201" i="1"/>
  <c r="AF201" i="1" s="1"/>
  <c r="AR168" i="1"/>
  <c r="AF168" i="1" s="1"/>
  <c r="AR199" i="1"/>
  <c r="AF199" i="1" s="1"/>
  <c r="AR184" i="1"/>
  <c r="AF184" i="1" s="1"/>
  <c r="AR235" i="1"/>
  <c r="AF235" i="1" s="1"/>
  <c r="AR160" i="1"/>
  <c r="AF160" i="1" s="1"/>
  <c r="AR336" i="1"/>
  <c r="AF336" i="1" s="1"/>
  <c r="AR239" i="1"/>
  <c r="AF239" i="1" s="1"/>
  <c r="AR205" i="1"/>
  <c r="AF205" i="1" s="1"/>
  <c r="AR83" i="1"/>
  <c r="AF83" i="1" s="1"/>
  <c r="AR99" i="1"/>
  <c r="AF99" i="1" s="1"/>
  <c r="AR163" i="1"/>
  <c r="AF163" i="1" s="1"/>
  <c r="AR90" i="1"/>
  <c r="AF90" i="1" s="1"/>
  <c r="AR321" i="1"/>
  <c r="AF321" i="1" s="1"/>
  <c r="AR81" i="1"/>
  <c r="AF81" i="1" s="1"/>
  <c r="AR334" i="1"/>
  <c r="AF334" i="1" s="1"/>
  <c r="AR270" i="1"/>
  <c r="AF270" i="1" s="1"/>
  <c r="AR204" i="1"/>
  <c r="AF204" i="1" s="1"/>
  <c r="AR36" i="1"/>
  <c r="AF36" i="1" s="1"/>
  <c r="AR343" i="1"/>
  <c r="AF343" i="1" s="1"/>
  <c r="AR319" i="1"/>
  <c r="AF319" i="1" s="1"/>
  <c r="AR34" i="1"/>
  <c r="AF34" i="1" s="1"/>
  <c r="AR48" i="1"/>
  <c r="AF48" i="1" s="1"/>
  <c r="AR146" i="1"/>
  <c r="AF146" i="1" s="1"/>
  <c r="AR149" i="1"/>
  <c r="AF149" i="1" s="1"/>
  <c r="AR267" i="1"/>
  <c r="AF267" i="1" s="1"/>
  <c r="AR121" i="1"/>
  <c r="AF121" i="1" s="1"/>
  <c r="AR177" i="1"/>
  <c r="AF177" i="1" s="1"/>
  <c r="AR293" i="1"/>
  <c r="AF293" i="1" s="1"/>
  <c r="AR263" i="1"/>
  <c r="AF263" i="1" s="1"/>
  <c r="AR178" i="1"/>
  <c r="AF178" i="1" s="1"/>
  <c r="AR120" i="1"/>
  <c r="AF120" i="1" s="1"/>
  <c r="AR318" i="1"/>
  <c r="AF318" i="1" s="1"/>
  <c r="AR297" i="1"/>
  <c r="AF297" i="1" s="1"/>
  <c r="AR164" i="1"/>
  <c r="AF164" i="1" s="1"/>
  <c r="AR196" i="1"/>
  <c r="AF196" i="1" s="1"/>
  <c r="AR108" i="1"/>
  <c r="AF108" i="1" s="1"/>
  <c r="AR89" i="1"/>
  <c r="AF89" i="1" s="1"/>
  <c r="AR124" i="1"/>
  <c r="AF124" i="1" s="1"/>
  <c r="AR208" i="1"/>
  <c r="AF208" i="1" s="1"/>
  <c r="AR24" i="1"/>
  <c r="AF24" i="1" s="1"/>
  <c r="AR49" i="1"/>
  <c r="AF49" i="1" s="1"/>
  <c r="AR136" i="1"/>
  <c r="AF136" i="1" s="1"/>
  <c r="AR277" i="1"/>
  <c r="AF277" i="1" s="1"/>
  <c r="AR66" i="1"/>
  <c r="AF66" i="1" s="1"/>
  <c r="AR100" i="1"/>
  <c r="AF100" i="1" s="1"/>
  <c r="AR186" i="1"/>
  <c r="AF186" i="1" s="1"/>
  <c r="AR273" i="1"/>
  <c r="AF273" i="1" s="1"/>
  <c r="AR17" i="1"/>
  <c r="AF17" i="1" s="1"/>
  <c r="AR139" i="1"/>
  <c r="AF139" i="1" s="1"/>
  <c r="AR98" i="1"/>
  <c r="AF98" i="1" s="1"/>
  <c r="AR171" i="1"/>
  <c r="AF171" i="1" s="1"/>
  <c r="AR62" i="1"/>
  <c r="AF62" i="1" s="1"/>
  <c r="AR289" i="1"/>
  <c r="AF289" i="1" s="1"/>
  <c r="AR88" i="1"/>
  <c r="AF88" i="1" s="1"/>
  <c r="AR59" i="1"/>
  <c r="AF59" i="1" s="1"/>
  <c r="AR268" i="1"/>
  <c r="AF268" i="1" s="1"/>
  <c r="AR158" i="1"/>
  <c r="AF158" i="1" s="1"/>
  <c r="AR95" i="1"/>
  <c r="AF95" i="1" s="1"/>
  <c r="AR141" i="1"/>
  <c r="AF141" i="1" s="1"/>
  <c r="AR261" i="1"/>
  <c r="AF261" i="1" s="1"/>
  <c r="AR234" i="1"/>
  <c r="AF234" i="1" s="1"/>
  <c r="AR170" i="1"/>
  <c r="AF170" i="1" s="1"/>
  <c r="AR249" i="1"/>
  <c r="AF249" i="1" s="1"/>
  <c r="AR129" i="1"/>
  <c r="AF129" i="1" s="1"/>
  <c r="AR308" i="1"/>
  <c r="AF308" i="1" s="1"/>
  <c r="AR42" i="1"/>
  <c r="AF42" i="1" s="1"/>
  <c r="AR93" i="1"/>
  <c r="AF93" i="1" s="1"/>
  <c r="AR238" i="1"/>
  <c r="AF238" i="1" s="1"/>
  <c r="AR185" i="1"/>
  <c r="AF185" i="1" s="1"/>
  <c r="AR209" i="1"/>
  <c r="AF209" i="1" s="1"/>
  <c r="AR265" i="1"/>
  <c r="AF265" i="1" s="1"/>
  <c r="AR54" i="1"/>
  <c r="AF54" i="1" s="1"/>
  <c r="AR96" i="1"/>
  <c r="AF96" i="1" s="1"/>
  <c r="AR300" i="1"/>
  <c r="AF300" i="1" s="1"/>
  <c r="AR41" i="1"/>
  <c r="AF41" i="1" s="1"/>
  <c r="AR348" i="1"/>
  <c r="AF348" i="1" s="1"/>
  <c r="AR131" i="1"/>
  <c r="AF131" i="1" s="1"/>
  <c r="AR309" i="1"/>
  <c r="AF309" i="1" s="1"/>
  <c r="AR44" i="1"/>
  <c r="AF44" i="1" s="1"/>
  <c r="AR317" i="1"/>
  <c r="AF317" i="1" s="1"/>
  <c r="AR123" i="1"/>
  <c r="AF123" i="1" s="1"/>
  <c r="AR264" i="1"/>
  <c r="AF264" i="1" s="1"/>
  <c r="AR304" i="1"/>
  <c r="AF304" i="1" s="1"/>
  <c r="AR27" i="1"/>
  <c r="AF27" i="1" s="1"/>
  <c r="AR70" i="1"/>
  <c r="AF70" i="1" s="1"/>
  <c r="AR39" i="1"/>
  <c r="AF39" i="1" s="1"/>
  <c r="AR276" i="1"/>
  <c r="AF276" i="1" s="1"/>
  <c r="AR232" i="1"/>
  <c r="AF232" i="1" s="1"/>
  <c r="AR91" i="1"/>
  <c r="AF91" i="1" s="1"/>
  <c r="AR153" i="1"/>
  <c r="AF153" i="1" s="1"/>
  <c r="AR102" i="1"/>
  <c r="AF102" i="1" s="1"/>
  <c r="AR159" i="1"/>
  <c r="AF159" i="1" s="1"/>
  <c r="AR126" i="1"/>
  <c r="AF126" i="1" s="1"/>
  <c r="AR357" i="1"/>
  <c r="AF357" i="1" s="1"/>
  <c r="AR35" i="1"/>
  <c r="AF35" i="1" s="1"/>
  <c r="AR364" i="1"/>
  <c r="AF364" i="1" s="1"/>
  <c r="AR278" i="1"/>
  <c r="AF278" i="1" s="1"/>
  <c r="AR248" i="1"/>
  <c r="AF248" i="1" s="1"/>
  <c r="AR253" i="1"/>
  <c r="AF253" i="1" s="1"/>
  <c r="AR132" i="1"/>
  <c r="AF132" i="1" s="1"/>
  <c r="AR214" i="1"/>
  <c r="AF214" i="1" s="1"/>
  <c r="AR176" i="1"/>
  <c r="AF176" i="1" s="1"/>
  <c r="AR335" i="1"/>
  <c r="AF335" i="1" s="1"/>
  <c r="AR305" i="1"/>
  <c r="AF305" i="1" s="1"/>
  <c r="AR113" i="1"/>
  <c r="AF113" i="1" s="1"/>
  <c r="AR110" i="1"/>
  <c r="AF110" i="1" s="1"/>
  <c r="AR247" i="1"/>
  <c r="AF247" i="1" s="1"/>
  <c r="AR38" i="1"/>
  <c r="AF38" i="1" s="1"/>
  <c r="AR65" i="1"/>
  <c r="AF65" i="1" s="1"/>
  <c r="AR340" i="1"/>
  <c r="AF340" i="1" s="1"/>
  <c r="AR279" i="1"/>
  <c r="AF279" i="1" s="1"/>
  <c r="AR325" i="1"/>
  <c r="AF325" i="1" s="1"/>
  <c r="AR338" i="1"/>
  <c r="AF338" i="1" s="1"/>
  <c r="AR345" i="1"/>
  <c r="AF345" i="1" s="1"/>
  <c r="AR116" i="1"/>
  <c r="AF116" i="1" s="1"/>
  <c r="AR37" i="1"/>
  <c r="AF37" i="1" s="1"/>
  <c r="AR26" i="1"/>
  <c r="AF26" i="1" s="1"/>
  <c r="AR192" i="1"/>
  <c r="AF192" i="1" s="1"/>
  <c r="AR57" i="1"/>
  <c r="AF57" i="1" s="1"/>
  <c r="AR299" i="1"/>
  <c r="AF299" i="1" s="1"/>
  <c r="AR145" i="1"/>
  <c r="AF145" i="1" s="1"/>
  <c r="AR183" i="1"/>
  <c r="AF183" i="1" s="1"/>
  <c r="AR133" i="1"/>
  <c r="AF133" i="1" s="1"/>
  <c r="AR105" i="1"/>
  <c r="AF105" i="1" s="1"/>
  <c r="AR101" i="1"/>
  <c r="AF101" i="1" s="1"/>
  <c r="AR189" i="1"/>
  <c r="AF189" i="1" s="1"/>
  <c r="AR356" i="1"/>
  <c r="AF356" i="1" s="1"/>
  <c r="AR72" i="1"/>
  <c r="AF72" i="1" s="1"/>
  <c r="AR367" i="1"/>
  <c r="AF367" i="1" s="1"/>
  <c r="AR331" i="1"/>
  <c r="AF331" i="1" s="1"/>
  <c r="AR280" i="1"/>
  <c r="AF280" i="1" s="1"/>
  <c r="AR231" i="1"/>
  <c r="AF231" i="1" s="1"/>
  <c r="AR323" i="1"/>
  <c r="AF323" i="1" s="1"/>
  <c r="AR28" i="1"/>
  <c r="AF28" i="1" s="1"/>
  <c r="AR311" i="1"/>
  <c r="AF311" i="1" s="1"/>
  <c r="AR275" i="1"/>
  <c r="AF275" i="1" s="1"/>
  <c r="AR21" i="1"/>
  <c r="AF21" i="1" s="1"/>
  <c r="AR213" i="1"/>
  <c r="AF213" i="1" s="1"/>
  <c r="AR77" i="1"/>
  <c r="AF77" i="1" s="1"/>
  <c r="AR188" i="1"/>
  <c r="AF188" i="1" s="1"/>
  <c r="AR169" i="1"/>
  <c r="AF169" i="1" s="1"/>
  <c r="AR73" i="1"/>
  <c r="AF73" i="1" s="1"/>
  <c r="AR324" i="1"/>
  <c r="AF324" i="1" s="1"/>
  <c r="AR360" i="1"/>
  <c r="AF360" i="1" s="1"/>
  <c r="AR52" i="1"/>
  <c r="AF52" i="1" s="1"/>
  <c r="AR339" i="1"/>
  <c r="AF339" i="1" s="1"/>
  <c r="AR53" i="1"/>
  <c r="AF53" i="1" s="1"/>
  <c r="AR22" i="1"/>
  <c r="AF22" i="1" s="1"/>
  <c r="AR251" i="1"/>
  <c r="AF251" i="1" s="1"/>
  <c r="AR194" i="1"/>
  <c r="AF194" i="1" s="1"/>
  <c r="AR33" i="1"/>
  <c r="AF33" i="1" s="1"/>
  <c r="AR7" i="1"/>
  <c r="AF7" i="1" s="1"/>
  <c r="AR244" i="1"/>
  <c r="AF244" i="1" s="1"/>
  <c r="AR187" i="1"/>
  <c r="AF187" i="1" s="1"/>
  <c r="AR68" i="1"/>
  <c r="AF68" i="1" s="1"/>
  <c r="AR46" i="1"/>
  <c r="AF46" i="1" s="1"/>
  <c r="AR207" i="1"/>
  <c r="AF207" i="1" s="1"/>
  <c r="AR58" i="1"/>
  <c r="AF58" i="1" s="1"/>
  <c r="AR295" i="1"/>
  <c r="AF295" i="1" s="1"/>
  <c r="AR243" i="1"/>
  <c r="AF243" i="1" s="1"/>
  <c r="AR162" i="1"/>
  <c r="AF162" i="1" s="1"/>
  <c r="AR51" i="1"/>
  <c r="AF51" i="1" s="1"/>
  <c r="AR240" i="1"/>
  <c r="AF240" i="1" s="1"/>
  <c r="AR245" i="1"/>
  <c r="AF245" i="1" s="1"/>
  <c r="AR140" i="1"/>
  <c r="AF140" i="1" s="1"/>
  <c r="AR255" i="1"/>
  <c r="AF255" i="1" s="1"/>
  <c r="AR242" i="1"/>
  <c r="AF242" i="1" s="1"/>
  <c r="AR130" i="1"/>
  <c r="AF130" i="1" s="1"/>
  <c r="AR55" i="1"/>
  <c r="AF55" i="1" s="1"/>
  <c r="AR80" i="1"/>
  <c r="AF80" i="1" s="1"/>
  <c r="AR252" i="1"/>
  <c r="AF252" i="1" s="1"/>
  <c r="AR283" i="1"/>
  <c r="AF283" i="1" s="1"/>
  <c r="AR354" i="1"/>
  <c r="AF354" i="1" s="1"/>
  <c r="AR2" i="1"/>
  <c r="AF2" i="1" s="1"/>
  <c r="AR143" i="1"/>
  <c r="AF143" i="1" s="1"/>
  <c r="AR212" i="1"/>
  <c r="AF212" i="1" s="1"/>
  <c r="AR206" i="1"/>
  <c r="AF206" i="1" s="1"/>
  <c r="AR226" i="1"/>
  <c r="AF226" i="1" s="1"/>
  <c r="AR82" i="1"/>
  <c r="AF82" i="1" s="1"/>
  <c r="AR190" i="1"/>
  <c r="AF190" i="1" s="1"/>
  <c r="AR307" i="1"/>
  <c r="AF307" i="1" s="1"/>
  <c r="AR262" i="1"/>
  <c r="AF262" i="1" s="1"/>
  <c r="AR182" i="1"/>
  <c r="AF182" i="1" s="1"/>
  <c r="AR78" i="1"/>
  <c r="AF78" i="1" s="1"/>
  <c r="AR332" i="1"/>
  <c r="AF332" i="1" s="1"/>
  <c r="AR237" i="1"/>
  <c r="AF237" i="1" s="1"/>
  <c r="AR246" i="1"/>
  <c r="AF246" i="1" s="1"/>
  <c r="AR256" i="1"/>
  <c r="AF256" i="1" s="1"/>
  <c r="AR225" i="1"/>
  <c r="AF225" i="1" s="1"/>
  <c r="AR355" i="1"/>
  <c r="AF355" i="1" s="1"/>
  <c r="AR368" i="1"/>
  <c r="AF368" i="1" s="1"/>
  <c r="AR254" i="1"/>
  <c r="AF254" i="1" s="1"/>
  <c r="AR13" i="1"/>
  <c r="AF13" i="1" s="1"/>
  <c r="AR128" i="1"/>
  <c r="AF128" i="1" s="1"/>
  <c r="AR285" i="1"/>
  <c r="AF285" i="1" s="1"/>
  <c r="AR259" i="1"/>
  <c r="AF259" i="1" s="1"/>
  <c r="AR288" i="1"/>
  <c r="AF288" i="1" s="1"/>
  <c r="AR74" i="1"/>
  <c r="AF74" i="1" s="1"/>
  <c r="AR63" i="1"/>
  <c r="AF63" i="1" s="1"/>
  <c r="AR174" i="1"/>
  <c r="AF174" i="1" s="1"/>
  <c r="AR40" i="1"/>
  <c r="AF40" i="1" s="1"/>
  <c r="AR369" i="1"/>
  <c r="AF369" i="1" s="1"/>
  <c r="AR127" i="1"/>
  <c r="AF127" i="1" s="1"/>
  <c r="AR366" i="1"/>
  <c r="AF366" i="1" s="1"/>
  <c r="AR313" i="1"/>
  <c r="AF313" i="1" s="1"/>
  <c r="AR134" i="1"/>
  <c r="AF134" i="1" s="1"/>
  <c r="AR137" i="1"/>
  <c r="AF137" i="1" s="1"/>
  <c r="AR198" i="1"/>
  <c r="AF198" i="1" s="1"/>
  <c r="AR12" i="1"/>
  <c r="AF12" i="1" s="1"/>
  <c r="AR76" i="1"/>
  <c r="AF76" i="1" s="1"/>
  <c r="AR86" i="1"/>
  <c r="AF86" i="1" s="1"/>
  <c r="AR365" i="1"/>
  <c r="AF365" i="1" s="1"/>
  <c r="AR94" i="1"/>
  <c r="AF94" i="1" s="1"/>
  <c r="AR4" i="1"/>
  <c r="AF4" i="1" s="1"/>
  <c r="AR210" i="1"/>
  <c r="AF210" i="1" s="1"/>
  <c r="AR310" i="1"/>
  <c r="AF310" i="1" s="1"/>
  <c r="AR150" i="1"/>
  <c r="AF150" i="1" s="1"/>
  <c r="AR60" i="1"/>
  <c r="AF60" i="1" s="1"/>
  <c r="AR172" i="1"/>
  <c r="AF172" i="1" s="1"/>
  <c r="AR103" i="1"/>
  <c r="AF103" i="1" s="1"/>
  <c r="AR114" i="1"/>
  <c r="AF114" i="1" s="1"/>
  <c r="AR161" i="1"/>
  <c r="AF161" i="1" s="1"/>
  <c r="AR215" i="1"/>
  <c r="AF215" i="1" s="1"/>
  <c r="AR227" i="1"/>
  <c r="AF227" i="1" s="1"/>
  <c r="AR370" i="1"/>
  <c r="AF370" i="1" s="1"/>
  <c r="AR85" i="1"/>
  <c r="AF85" i="1" s="1"/>
  <c r="AR349" i="1"/>
  <c r="AF349" i="1" s="1"/>
  <c r="AR266" i="1"/>
  <c r="AF266" i="1" s="1"/>
  <c r="AR30" i="1"/>
  <c r="AF30" i="1" s="1"/>
  <c r="AR15" i="1"/>
  <c r="AF15" i="1" s="1"/>
  <c r="M222" i="1" l="1"/>
  <c r="M91" i="1"/>
  <c r="M132" i="1"/>
  <c r="M220" i="1"/>
  <c r="M302" i="1"/>
  <c r="M244" i="1"/>
  <c r="M224" i="1"/>
  <c r="M338" i="1"/>
  <c r="M92" i="1"/>
  <c r="M332" i="1"/>
  <c r="M73" i="1"/>
  <c r="M201" i="1"/>
  <c r="M235" i="1"/>
  <c r="M171" i="1"/>
  <c r="M56" i="1"/>
  <c r="M6" i="1"/>
  <c r="M116" i="1"/>
  <c r="M187" i="1"/>
  <c r="M33" i="1"/>
  <c r="M119" i="1"/>
  <c r="M345" i="1"/>
  <c r="M18" i="1"/>
  <c r="M325" i="1"/>
  <c r="M291" i="1"/>
  <c r="M361" i="1"/>
  <c r="M13" i="1"/>
  <c r="M216" i="1"/>
  <c r="M347" i="1"/>
  <c r="M336" i="1"/>
  <c r="M199" i="1"/>
  <c r="M165" i="1"/>
  <c r="M178" i="1"/>
  <c r="M360" i="1"/>
  <c r="M240" i="1"/>
  <c r="M232" i="1"/>
  <c r="M152" i="1"/>
  <c r="M53" i="1"/>
  <c r="M276" i="1"/>
  <c r="M168" i="1"/>
  <c r="M348" i="1"/>
  <c r="M148" i="1"/>
  <c r="M215" i="1"/>
  <c r="M239" i="1"/>
  <c r="M352" i="1"/>
  <c r="M47" i="1"/>
  <c r="M324" i="1"/>
  <c r="M268" i="1"/>
  <c r="M339" i="1"/>
  <c r="M52" i="1"/>
  <c r="M286" i="1"/>
  <c r="M134" i="1"/>
  <c r="M117" i="1"/>
  <c r="M39" i="1"/>
  <c r="M22" i="1"/>
  <c r="M218" i="1"/>
  <c r="M281" i="1"/>
  <c r="M107" i="1"/>
  <c r="M194" i="1"/>
  <c r="M173" i="1"/>
  <c r="M7" i="1"/>
  <c r="M357" i="1"/>
  <c r="M67" i="1"/>
  <c r="M296" i="1"/>
  <c r="M334" i="1"/>
  <c r="M179" i="1"/>
  <c r="M343" i="1"/>
  <c r="M231" i="1"/>
  <c r="M350" i="1"/>
  <c r="M55" i="1"/>
  <c r="M155" i="1"/>
  <c r="M146" i="1"/>
  <c r="M306" i="1"/>
  <c r="M126" i="1"/>
  <c r="M64" i="1"/>
  <c r="M177" i="1"/>
  <c r="M75" i="1"/>
  <c r="M11" i="1"/>
  <c r="M255" i="1"/>
  <c r="M318" i="1"/>
  <c r="M282" i="1"/>
  <c r="M121" i="1"/>
  <c r="M206" i="1"/>
  <c r="M190" i="1"/>
  <c r="M184" i="1"/>
  <c r="M164" i="1"/>
  <c r="M266" i="1"/>
  <c r="M57" i="1"/>
  <c r="M225" i="1"/>
  <c r="M354" i="1"/>
  <c r="M204" i="1"/>
  <c r="M160" i="1"/>
  <c r="M149" i="1"/>
  <c r="M16" i="1"/>
  <c r="M287" i="1"/>
  <c r="M35" i="1"/>
  <c r="M351" i="1"/>
  <c r="M9" i="1"/>
  <c r="M36" i="1"/>
  <c r="M85" i="1"/>
  <c r="M251" i="1"/>
  <c r="M51" i="1"/>
  <c r="M32" i="1"/>
  <c r="M329" i="1"/>
  <c r="M346" i="1"/>
  <c r="M154" i="1"/>
  <c r="M41" i="1"/>
  <c r="M322" i="1"/>
  <c r="M14" i="1"/>
  <c r="M245" i="1"/>
  <c r="M176" i="1"/>
  <c r="M101" i="1"/>
  <c r="M40" i="1"/>
  <c r="M208" i="1"/>
  <c r="M285" i="1"/>
  <c r="M2" i="1"/>
  <c r="M170" i="1"/>
  <c r="M210" i="1"/>
  <c r="M34" i="1"/>
  <c r="M299" i="1"/>
  <c r="M356" i="1"/>
  <c r="M98" i="1"/>
  <c r="M143" i="1"/>
  <c r="M63" i="1"/>
  <c r="M264" i="1"/>
  <c r="M257" i="1"/>
  <c r="M28" i="1"/>
  <c r="M122" i="1"/>
  <c r="M202" i="1"/>
  <c r="M297" i="1"/>
  <c r="M23" i="1"/>
  <c r="M246" i="1"/>
  <c r="M226" i="1"/>
  <c r="M103" i="1"/>
  <c r="M185" i="1"/>
  <c r="M238" i="1"/>
  <c r="M125" i="1"/>
  <c r="M209" i="1"/>
  <c r="M310" i="1"/>
  <c r="M340" i="1"/>
  <c r="M124" i="1"/>
  <c r="M42" i="1"/>
  <c r="M87" i="1"/>
  <c r="M26" i="1"/>
  <c r="M230" i="1"/>
  <c r="M58" i="1"/>
  <c r="M139" i="1"/>
  <c r="M102" i="1"/>
  <c r="M79" i="1"/>
  <c r="M153" i="1"/>
  <c r="M66" i="1"/>
  <c r="M320" i="1"/>
  <c r="M96" i="1"/>
  <c r="M111" i="1"/>
  <c r="M131" i="1"/>
  <c r="M308" i="1"/>
  <c r="M95" i="1"/>
  <c r="M163" i="1"/>
  <c r="M263" i="1"/>
  <c r="M198" i="1"/>
  <c r="M341" i="1"/>
  <c r="M205" i="1"/>
  <c r="M252" i="1"/>
  <c r="M300" i="1"/>
  <c r="M115" i="1"/>
  <c r="M181" i="1"/>
  <c r="M127" i="1"/>
  <c r="M207" i="1"/>
  <c r="M10" i="1"/>
  <c r="M78" i="1"/>
  <c r="M20" i="1"/>
  <c r="M84" i="1"/>
  <c r="M292" i="1"/>
  <c r="M195" i="1"/>
  <c r="M46" i="1"/>
  <c r="M83" i="1"/>
  <c r="M369" i="1"/>
  <c r="M129" i="1"/>
  <c r="M337" i="1"/>
  <c r="M99" i="1"/>
  <c r="M212" i="1"/>
  <c r="M140" i="1"/>
  <c r="M365" i="1"/>
  <c r="M275" i="1"/>
  <c r="M293" i="1"/>
  <c r="M272" i="1"/>
  <c r="M241" i="1"/>
  <c r="M71" i="1"/>
  <c r="M93" i="1"/>
  <c r="M183" i="1"/>
  <c r="M109" i="1"/>
  <c r="M29" i="1"/>
  <c r="M37" i="1"/>
  <c r="M86" i="1"/>
  <c r="M68" i="1"/>
  <c r="M113" i="1"/>
  <c r="M298" i="1"/>
  <c r="M142" i="1"/>
  <c r="M69" i="1"/>
  <c r="M317" i="1"/>
  <c r="M17" i="1"/>
  <c r="M72" i="1"/>
  <c r="M43" i="1"/>
  <c r="M62" i="1"/>
  <c r="M323" i="1"/>
  <c r="M5" i="1"/>
  <c r="M316" i="1"/>
  <c r="M366" i="1"/>
  <c r="M174" i="1"/>
  <c r="M15" i="1"/>
  <c r="M192" i="1"/>
  <c r="M65" i="1"/>
  <c r="M211" i="1"/>
  <c r="M24" i="1"/>
  <c r="M278" i="1"/>
  <c r="M290" i="1"/>
  <c r="M342" i="1"/>
  <c r="M60" i="1"/>
  <c r="M219" i="1"/>
  <c r="M144" i="1"/>
  <c r="M12" i="1"/>
  <c r="M364" i="1"/>
  <c r="M349" i="1"/>
  <c r="M362" i="1"/>
  <c r="M304" i="1"/>
  <c r="M118" i="1"/>
  <c r="M249" i="1"/>
  <c r="M368" i="1"/>
  <c r="M243" i="1"/>
  <c r="M248" i="1"/>
  <c r="M321" i="1"/>
  <c r="M19" i="1"/>
  <c r="M21" i="1"/>
  <c r="M223" i="1"/>
  <c r="M280" i="1"/>
  <c r="M313" i="1"/>
  <c r="M328" i="1"/>
  <c r="M261" i="1"/>
  <c r="M45" i="1"/>
  <c r="M172" i="1"/>
  <c r="M330" i="1"/>
  <c r="M236" i="1"/>
  <c r="M259" i="1"/>
  <c r="M175" i="1"/>
  <c r="M314" i="1"/>
  <c r="M229" i="1"/>
  <c r="M333" i="1"/>
  <c r="M97" i="1"/>
  <c r="M8" i="1"/>
  <c r="M367" i="1"/>
  <c r="M145" i="1"/>
  <c r="M327" i="1"/>
  <c r="M130" i="1"/>
  <c r="M358" i="1"/>
  <c r="M90" i="1"/>
  <c r="M269" i="1"/>
  <c r="M301" i="1"/>
  <c r="M315" i="1"/>
  <c r="M295" i="1"/>
  <c r="M151" i="1"/>
  <c r="M307" i="1"/>
  <c r="M128" i="1"/>
  <c r="M147" i="1"/>
  <c r="M196" i="1"/>
  <c r="M273" i="1"/>
  <c r="M74" i="1"/>
  <c r="M221" i="1"/>
  <c r="M262" i="1"/>
  <c r="M359" i="1"/>
  <c r="M25" i="1"/>
  <c r="M61" i="1"/>
  <c r="M234" i="1"/>
  <c r="M136" i="1"/>
  <c r="M370" i="1"/>
  <c r="M48" i="1"/>
  <c r="M250" i="1"/>
  <c r="M267" i="1"/>
  <c r="M283" i="1"/>
  <c r="M150" i="1"/>
  <c r="M193" i="1"/>
  <c r="M260" i="1"/>
  <c r="M214" i="1"/>
  <c r="M217" i="1"/>
  <c r="M237" i="1"/>
  <c r="M331" i="1"/>
  <c r="M120" i="1"/>
  <c r="M169" i="1"/>
  <c r="M180" i="1"/>
  <c r="M284" i="1"/>
  <c r="M44" i="1"/>
  <c r="M162" i="1"/>
  <c r="M288" i="1"/>
  <c r="M265" i="1"/>
  <c r="M114" i="1"/>
  <c r="M141" i="1"/>
  <c r="M105" i="1"/>
  <c r="M344" i="1"/>
  <c r="M106" i="1"/>
  <c r="M182" i="1"/>
  <c r="M309" i="1"/>
  <c r="M326" i="1"/>
  <c r="M157" i="1"/>
  <c r="M270" i="1"/>
  <c r="M305" i="1"/>
  <c r="M279" i="1"/>
  <c r="M294" i="1"/>
  <c r="M133" i="1"/>
  <c r="M161" i="1"/>
  <c r="M363" i="1"/>
  <c r="M319" i="1"/>
  <c r="M54" i="1"/>
  <c r="M335" i="1"/>
  <c r="M355" i="1"/>
  <c r="M254" i="1"/>
  <c r="M77" i="1"/>
  <c r="M89" i="1"/>
  <c r="M135" i="1"/>
  <c r="M303" i="1"/>
  <c r="M188" i="1"/>
  <c r="M59" i="1"/>
  <c r="M30" i="1"/>
  <c r="M3" i="1"/>
  <c r="M353" i="1"/>
  <c r="M159" i="1"/>
  <c r="M123" i="1"/>
  <c r="M138" i="1"/>
  <c r="M274" i="1"/>
  <c r="M137" i="1"/>
  <c r="M271" i="1"/>
  <c r="M167" i="1"/>
  <c r="M80" i="1"/>
  <c r="M94" i="1"/>
  <c r="M27" i="1"/>
  <c r="M312" i="1"/>
  <c r="M104" i="1"/>
  <c r="M38" i="1"/>
  <c r="M31" i="1"/>
  <c r="M186" i="1"/>
  <c r="M88" i="1"/>
  <c r="M100" i="1"/>
  <c r="M49" i="1"/>
  <c r="M76" i="1"/>
  <c r="M228" i="1"/>
  <c r="M197" i="1"/>
  <c r="M289" i="1"/>
  <c r="M242" i="1"/>
  <c r="M233" i="1"/>
  <c r="M156" i="1"/>
  <c r="M227" i="1"/>
  <c r="M247" i="1"/>
  <c r="M277" i="1"/>
  <c r="M213" i="1"/>
  <c r="M311" i="1"/>
  <c r="M70" i="1"/>
  <c r="M81" i="1"/>
  <c r="M158" i="1"/>
  <c r="M112" i="1"/>
  <c r="M166" i="1"/>
  <c r="M108" i="1"/>
  <c r="M203" i="1"/>
  <c r="M253" i="1"/>
  <c r="M82" i="1"/>
  <c r="M200" i="1"/>
  <c r="M4" i="1"/>
  <c r="M189" i="1"/>
  <c r="M50" i="1"/>
  <c r="M258" i="1"/>
  <c r="M256" i="1"/>
  <c r="M191" i="1"/>
  <c r="M110" i="1"/>
  <c r="P191" i="1" l="1"/>
  <c r="Q191" i="1"/>
  <c r="P253" i="1"/>
  <c r="Q253" i="1"/>
  <c r="P227" i="1"/>
  <c r="Q227" i="1"/>
  <c r="P49" i="1"/>
  <c r="Q49" i="1"/>
  <c r="P27" i="1"/>
  <c r="Q27" i="1"/>
  <c r="P123" i="1"/>
  <c r="Q123" i="1"/>
  <c r="P135" i="1"/>
  <c r="Q135" i="1"/>
  <c r="P363" i="1"/>
  <c r="Q363" i="1"/>
  <c r="P326" i="1"/>
  <c r="Q326" i="1"/>
  <c r="P265" i="1"/>
  <c r="Q265" i="1"/>
  <c r="P260" i="1"/>
  <c r="Q260" i="1"/>
  <c r="P136" i="1"/>
  <c r="Q136" i="1"/>
  <c r="P359" i="1"/>
  <c r="Q359" i="1"/>
  <c r="P307" i="1"/>
  <c r="Q307" i="1"/>
  <c r="P130" i="1"/>
  <c r="Q130" i="1"/>
  <c r="P8" i="1"/>
  <c r="Q8" i="1"/>
  <c r="P330" i="1"/>
  <c r="Q330" i="1"/>
  <c r="P243" i="1"/>
  <c r="Q243" i="1"/>
  <c r="P12" i="1"/>
  <c r="Q12" i="1"/>
  <c r="P342" i="1"/>
  <c r="Q342" i="1"/>
  <c r="P174" i="1"/>
  <c r="Q174" i="1"/>
  <c r="P17" i="1"/>
  <c r="Q17" i="1"/>
  <c r="P93" i="1"/>
  <c r="Q93" i="1"/>
  <c r="P212" i="1"/>
  <c r="Q212" i="1"/>
  <c r="P369" i="1"/>
  <c r="Q369" i="1"/>
  <c r="P10" i="1"/>
  <c r="Q10" i="1"/>
  <c r="P341" i="1"/>
  <c r="Q341" i="1"/>
  <c r="P96" i="1"/>
  <c r="Q96" i="1"/>
  <c r="P230" i="1"/>
  <c r="Q230" i="1"/>
  <c r="P125" i="1"/>
  <c r="Q125" i="1"/>
  <c r="P202" i="1"/>
  <c r="Q202" i="1"/>
  <c r="P170" i="1"/>
  <c r="Q170" i="1"/>
  <c r="P40" i="1"/>
  <c r="Q40" i="1"/>
  <c r="P251" i="1"/>
  <c r="Q251" i="1"/>
  <c r="P351" i="1"/>
  <c r="Q351" i="1"/>
  <c r="P225" i="1"/>
  <c r="Q225" i="1"/>
  <c r="P282" i="1"/>
  <c r="Q282" i="1"/>
  <c r="P306" i="1"/>
  <c r="Q306" i="1"/>
  <c r="P334" i="1"/>
  <c r="Q334" i="1"/>
  <c r="P281" i="1"/>
  <c r="Q281" i="1"/>
  <c r="P352" i="1"/>
  <c r="Q352" i="1"/>
  <c r="P348" i="1"/>
  <c r="Q348" i="1"/>
  <c r="P178" i="1"/>
  <c r="Q178" i="1"/>
  <c r="P291" i="1"/>
  <c r="Q291" i="1"/>
  <c r="P6" i="1"/>
  <c r="Q6" i="1"/>
  <c r="P220" i="1"/>
  <c r="Q220" i="1"/>
  <c r="P4" i="1"/>
  <c r="Q4" i="1"/>
  <c r="P158" i="1"/>
  <c r="Q158" i="1"/>
  <c r="P156" i="1"/>
  <c r="Q156" i="1"/>
  <c r="P100" i="1"/>
  <c r="Q100" i="1"/>
  <c r="P38" i="1"/>
  <c r="Q38" i="1"/>
  <c r="P137" i="1"/>
  <c r="Q137" i="1"/>
  <c r="P89" i="1"/>
  <c r="Q89" i="1"/>
  <c r="P161" i="1"/>
  <c r="Q161" i="1"/>
  <c r="P309" i="1"/>
  <c r="Q309" i="1"/>
  <c r="P180" i="1"/>
  <c r="Q180" i="1"/>
  <c r="P237" i="1"/>
  <c r="Q237" i="1"/>
  <c r="P234" i="1"/>
  <c r="Q234" i="1"/>
  <c r="P196" i="1"/>
  <c r="Q196" i="1"/>
  <c r="P269" i="1"/>
  <c r="Q269" i="1"/>
  <c r="P97" i="1"/>
  <c r="Q97" i="1"/>
  <c r="P172" i="1"/>
  <c r="Q172" i="1"/>
  <c r="P19" i="1"/>
  <c r="Q19" i="1"/>
  <c r="P362" i="1"/>
  <c r="Q362" i="1"/>
  <c r="P290" i="1"/>
  <c r="Q290" i="1"/>
  <c r="P366" i="1"/>
  <c r="Q366" i="1"/>
  <c r="P317" i="1"/>
  <c r="Q317" i="1"/>
  <c r="P29" i="1"/>
  <c r="Q29" i="1"/>
  <c r="P275" i="1"/>
  <c r="Q275" i="1"/>
  <c r="P83" i="1"/>
  <c r="Q83" i="1"/>
  <c r="P207" i="1"/>
  <c r="Q207" i="1"/>
  <c r="P198" i="1"/>
  <c r="Q198" i="1"/>
  <c r="P320" i="1"/>
  <c r="Q320" i="1"/>
  <c r="P26" i="1"/>
  <c r="Q26" i="1"/>
  <c r="P238" i="1"/>
  <c r="Q238" i="1"/>
  <c r="P122" i="1"/>
  <c r="Q122" i="1"/>
  <c r="P299" i="1"/>
  <c r="Q299" i="1"/>
  <c r="P322" i="1"/>
  <c r="Q322" i="1"/>
  <c r="P329" i="1"/>
  <c r="Q329" i="1"/>
  <c r="P160" i="1"/>
  <c r="Q160" i="1"/>
  <c r="P57" i="1"/>
  <c r="Q57" i="1"/>
  <c r="P318" i="1"/>
  <c r="Q318" i="1"/>
  <c r="P146" i="1"/>
  <c r="Q146" i="1"/>
  <c r="P173" i="1"/>
  <c r="Q173" i="1"/>
  <c r="P134" i="1"/>
  <c r="Q134" i="1"/>
  <c r="P268" i="1"/>
  <c r="Q268" i="1"/>
  <c r="P168" i="1"/>
  <c r="Q168" i="1"/>
  <c r="P165" i="1"/>
  <c r="Q165" i="1"/>
  <c r="P33" i="1"/>
  <c r="Q33" i="1"/>
  <c r="P73" i="1"/>
  <c r="Q73" i="1"/>
  <c r="P132" i="1"/>
  <c r="Q132" i="1"/>
  <c r="P258" i="1"/>
  <c r="Q258" i="1"/>
  <c r="P200" i="1"/>
  <c r="Q200" i="1"/>
  <c r="P108" i="1"/>
  <c r="Q108" i="1"/>
  <c r="P81" i="1"/>
  <c r="Q81" i="1"/>
  <c r="P277" i="1"/>
  <c r="Q277" i="1"/>
  <c r="P233" i="1"/>
  <c r="Q233" i="1"/>
  <c r="P228" i="1"/>
  <c r="Q228" i="1"/>
  <c r="P88" i="1"/>
  <c r="Q88" i="1"/>
  <c r="P104" i="1"/>
  <c r="Q104" i="1"/>
  <c r="P80" i="1"/>
  <c r="Q80" i="1"/>
  <c r="P274" i="1"/>
  <c r="Q274" i="1"/>
  <c r="P353" i="1"/>
  <c r="Q353" i="1"/>
  <c r="P188" i="1"/>
  <c r="Q188" i="1"/>
  <c r="P77" i="1"/>
  <c r="Q77" i="1"/>
  <c r="P54" i="1"/>
  <c r="Q54" i="1"/>
  <c r="P133" i="1"/>
  <c r="Q133" i="1"/>
  <c r="P270" i="1"/>
  <c r="Q270" i="1"/>
  <c r="P182" i="1"/>
  <c r="Q182" i="1"/>
  <c r="P141" i="1"/>
  <c r="Q141" i="1"/>
  <c r="P162" i="1"/>
  <c r="Q162" i="1"/>
  <c r="P169" i="1"/>
  <c r="Q169" i="1"/>
  <c r="P217" i="1"/>
  <c r="Q217" i="1"/>
  <c r="P150" i="1"/>
  <c r="Q150" i="1"/>
  <c r="P48" i="1"/>
  <c r="Q48" i="1"/>
  <c r="P61" i="1"/>
  <c r="Q61" i="1"/>
  <c r="P221" i="1"/>
  <c r="Q221" i="1"/>
  <c r="P147" i="1"/>
  <c r="Q147" i="1"/>
  <c r="P295" i="1"/>
  <c r="Q295" i="1"/>
  <c r="P90" i="1"/>
  <c r="Q90" i="1"/>
  <c r="P145" i="1"/>
  <c r="Q145" i="1"/>
  <c r="P333" i="1"/>
  <c r="Q333" i="1"/>
  <c r="P259" i="1"/>
  <c r="Q259" i="1"/>
  <c r="P45" i="1"/>
  <c r="Q45" i="1"/>
  <c r="P280" i="1"/>
  <c r="Q280" i="1"/>
  <c r="P321" i="1"/>
  <c r="Q321" i="1"/>
  <c r="P249" i="1"/>
  <c r="Q249" i="1"/>
  <c r="P349" i="1"/>
  <c r="Q349" i="1"/>
  <c r="P219" i="1"/>
  <c r="Q219" i="1"/>
  <c r="P278" i="1"/>
  <c r="Q278" i="1"/>
  <c r="P192" i="1"/>
  <c r="Q192" i="1"/>
  <c r="P316" i="1"/>
  <c r="Q316" i="1"/>
  <c r="P43" i="1"/>
  <c r="Q43" i="1"/>
  <c r="P69" i="1"/>
  <c r="Q69" i="1"/>
  <c r="P68" i="1"/>
  <c r="Q68" i="1"/>
  <c r="P109" i="1"/>
  <c r="Q109" i="1"/>
  <c r="P241" i="1"/>
  <c r="Q241" i="1"/>
  <c r="P365" i="1"/>
  <c r="Q365" i="1"/>
  <c r="P337" i="1"/>
  <c r="Q337" i="1"/>
  <c r="P46" i="1"/>
  <c r="Q46" i="1"/>
  <c r="P20" i="1"/>
  <c r="Q20" i="1"/>
  <c r="P127" i="1"/>
  <c r="Q127" i="1"/>
  <c r="P252" i="1"/>
  <c r="Q252" i="1"/>
  <c r="P263" i="1"/>
  <c r="Q263" i="1"/>
  <c r="P131" i="1"/>
  <c r="Q131" i="1"/>
  <c r="P66" i="1"/>
  <c r="Q66" i="1"/>
  <c r="P139" i="1"/>
  <c r="Q139" i="1"/>
  <c r="P87" i="1"/>
  <c r="Q87" i="1"/>
  <c r="P310" i="1"/>
  <c r="Q310" i="1"/>
  <c r="P185" i="1"/>
  <c r="Q185" i="1"/>
  <c r="P23" i="1"/>
  <c r="Q23" i="1"/>
  <c r="P28" i="1"/>
  <c r="Q28" i="1"/>
  <c r="P143" i="1"/>
  <c r="Q143" i="1"/>
  <c r="P34" i="1"/>
  <c r="Q34" i="1"/>
  <c r="P285" i="1"/>
  <c r="Q285" i="1"/>
  <c r="P176" i="1"/>
  <c r="Q176" i="1"/>
  <c r="P41" i="1"/>
  <c r="Q41" i="1"/>
  <c r="P32" i="1"/>
  <c r="Q32" i="1"/>
  <c r="P36" i="1"/>
  <c r="Q36" i="1"/>
  <c r="P287" i="1"/>
  <c r="Q287" i="1"/>
  <c r="P204" i="1"/>
  <c r="Q204" i="1"/>
  <c r="P266" i="1"/>
  <c r="Q266" i="1"/>
  <c r="P206" i="1"/>
  <c r="Q206" i="1"/>
  <c r="P255" i="1"/>
  <c r="Q255" i="1"/>
  <c r="P64" i="1"/>
  <c r="Q64" i="1"/>
  <c r="P155" i="1"/>
  <c r="Q155" i="1"/>
  <c r="P343" i="1"/>
  <c r="Q343" i="1"/>
  <c r="P67" i="1"/>
  <c r="Q67" i="1"/>
  <c r="P194" i="1"/>
  <c r="Q194" i="1"/>
  <c r="P22" i="1"/>
  <c r="Q22" i="1"/>
  <c r="P286" i="1"/>
  <c r="Q286" i="1"/>
  <c r="P324" i="1"/>
  <c r="Q324" i="1"/>
  <c r="P215" i="1"/>
  <c r="Q215" i="1"/>
  <c r="P276" i="1"/>
  <c r="Q276" i="1"/>
  <c r="P240" i="1"/>
  <c r="Q240" i="1"/>
  <c r="P199" i="1"/>
  <c r="Q199" i="1"/>
  <c r="P13" i="1"/>
  <c r="Q13" i="1"/>
  <c r="P18" i="1"/>
  <c r="Q18" i="1"/>
  <c r="P187" i="1"/>
  <c r="Q187" i="1"/>
  <c r="P171" i="1"/>
  <c r="Q171" i="1"/>
  <c r="P332" i="1"/>
  <c r="Q332" i="1"/>
  <c r="P244" i="1"/>
  <c r="Q244" i="1"/>
  <c r="P91" i="1"/>
  <c r="Q91" i="1"/>
  <c r="P189" i="1"/>
  <c r="Q189" i="1"/>
  <c r="P112" i="1"/>
  <c r="Q112" i="1"/>
  <c r="P311" i="1"/>
  <c r="Q311" i="1"/>
  <c r="P289" i="1"/>
  <c r="Q289" i="1"/>
  <c r="P31" i="1"/>
  <c r="Q31" i="1"/>
  <c r="P271" i="1"/>
  <c r="Q271" i="1"/>
  <c r="P30" i="1"/>
  <c r="Q30" i="1"/>
  <c r="P355" i="1"/>
  <c r="Q355" i="1"/>
  <c r="P279" i="1"/>
  <c r="Q279" i="1"/>
  <c r="P344" i="1"/>
  <c r="Q344" i="1"/>
  <c r="P284" i="1"/>
  <c r="Q284" i="1"/>
  <c r="P331" i="1"/>
  <c r="Q331" i="1"/>
  <c r="P267" i="1"/>
  <c r="Q267" i="1"/>
  <c r="P273" i="1"/>
  <c r="Q273" i="1"/>
  <c r="P301" i="1"/>
  <c r="Q301" i="1"/>
  <c r="P314" i="1"/>
  <c r="Q314" i="1"/>
  <c r="P328" i="1"/>
  <c r="Q328" i="1"/>
  <c r="P21" i="1"/>
  <c r="Q21" i="1"/>
  <c r="P304" i="1"/>
  <c r="Q304" i="1"/>
  <c r="P211" i="1"/>
  <c r="Q211" i="1"/>
  <c r="P323" i="1"/>
  <c r="Q323" i="1"/>
  <c r="P298" i="1"/>
  <c r="Q298" i="1"/>
  <c r="P37" i="1"/>
  <c r="Q37" i="1"/>
  <c r="P293" i="1"/>
  <c r="Q293" i="1"/>
  <c r="P292" i="1"/>
  <c r="Q292" i="1"/>
  <c r="P115" i="1"/>
  <c r="Q115" i="1"/>
  <c r="P95" i="1"/>
  <c r="Q95" i="1"/>
  <c r="P79" i="1"/>
  <c r="Q79" i="1"/>
  <c r="P124" i="1"/>
  <c r="Q124" i="1"/>
  <c r="P226" i="1"/>
  <c r="Q226" i="1"/>
  <c r="P264" i="1"/>
  <c r="Q264" i="1"/>
  <c r="P356" i="1"/>
  <c r="Q356" i="1"/>
  <c r="P14" i="1"/>
  <c r="Q14" i="1"/>
  <c r="P346" i="1"/>
  <c r="Q346" i="1"/>
  <c r="P149" i="1"/>
  <c r="Q149" i="1"/>
  <c r="P184" i="1"/>
  <c r="Q184" i="1"/>
  <c r="P75" i="1"/>
  <c r="Q75" i="1"/>
  <c r="P350" i="1"/>
  <c r="Q350" i="1"/>
  <c r="P7" i="1"/>
  <c r="Q7" i="1"/>
  <c r="P117" i="1"/>
  <c r="Q117" i="1"/>
  <c r="P339" i="1"/>
  <c r="Q339" i="1"/>
  <c r="P152" i="1"/>
  <c r="Q152" i="1"/>
  <c r="P347" i="1"/>
  <c r="Q347" i="1"/>
  <c r="P119" i="1"/>
  <c r="Q119" i="1"/>
  <c r="P201" i="1"/>
  <c r="Q201" i="1"/>
  <c r="P338" i="1"/>
  <c r="Q338" i="1"/>
  <c r="P256" i="1"/>
  <c r="Q256" i="1"/>
  <c r="P203" i="1"/>
  <c r="Q203" i="1"/>
  <c r="P213" i="1"/>
  <c r="Q213" i="1"/>
  <c r="P197" i="1"/>
  <c r="Q197" i="1"/>
  <c r="P94" i="1"/>
  <c r="Q94" i="1"/>
  <c r="P159" i="1"/>
  <c r="Q159" i="1"/>
  <c r="P59" i="1"/>
  <c r="Q59" i="1"/>
  <c r="P335" i="1"/>
  <c r="Q335" i="1"/>
  <c r="P305" i="1"/>
  <c r="Q305" i="1"/>
  <c r="P105" i="1"/>
  <c r="Q105" i="1"/>
  <c r="P288" i="1"/>
  <c r="Q288" i="1"/>
  <c r="P193" i="1"/>
  <c r="Q193" i="1"/>
  <c r="P250" i="1"/>
  <c r="Q250" i="1"/>
  <c r="P262" i="1"/>
  <c r="Q262" i="1"/>
  <c r="P151" i="1"/>
  <c r="Q151" i="1"/>
  <c r="P327" i="1"/>
  <c r="Q327" i="1"/>
  <c r="P175" i="1"/>
  <c r="Q175" i="1"/>
  <c r="P313" i="1"/>
  <c r="Q313" i="1"/>
  <c r="P368" i="1"/>
  <c r="Q368" i="1"/>
  <c r="P144" i="1"/>
  <c r="Q144" i="1"/>
  <c r="P65" i="1"/>
  <c r="Q65" i="1"/>
  <c r="P62" i="1"/>
  <c r="Q62" i="1"/>
  <c r="P113" i="1"/>
  <c r="Q113" i="1"/>
  <c r="P71" i="1"/>
  <c r="Q71" i="1"/>
  <c r="P99" i="1"/>
  <c r="Q99" i="1"/>
  <c r="P84" i="1"/>
  <c r="Q84" i="1"/>
  <c r="P300" i="1"/>
  <c r="Q300" i="1"/>
  <c r="P308" i="1"/>
  <c r="Q308" i="1"/>
  <c r="P102" i="1"/>
  <c r="Q102" i="1"/>
  <c r="P340" i="1"/>
  <c r="Q340" i="1"/>
  <c r="P246" i="1"/>
  <c r="Q246" i="1"/>
  <c r="P63" i="1"/>
  <c r="Q63" i="1"/>
  <c r="P2" i="1"/>
  <c r="Q2" i="1"/>
  <c r="P101" i="1"/>
  <c r="Q101" i="1"/>
  <c r="P85" i="1"/>
  <c r="Q85" i="1"/>
  <c r="P35" i="1"/>
  <c r="Q35" i="1"/>
  <c r="P190" i="1"/>
  <c r="Q190" i="1"/>
  <c r="P177" i="1"/>
  <c r="Q177" i="1"/>
  <c r="P231" i="1"/>
  <c r="Q231" i="1"/>
  <c r="P296" i="1"/>
  <c r="Q296" i="1"/>
  <c r="P218" i="1"/>
  <c r="Q218" i="1"/>
  <c r="P239" i="1"/>
  <c r="Q239" i="1"/>
  <c r="P232" i="1"/>
  <c r="Q232" i="1"/>
  <c r="P216" i="1"/>
  <c r="Q216" i="1"/>
  <c r="P325" i="1"/>
  <c r="Q325" i="1"/>
  <c r="P56" i="1"/>
  <c r="Q56" i="1"/>
  <c r="P224" i="1"/>
  <c r="Q224" i="1"/>
  <c r="P110" i="1"/>
  <c r="Q110" i="1"/>
  <c r="P50" i="1"/>
  <c r="Q50" i="1"/>
  <c r="P82" i="1"/>
  <c r="Q82" i="1"/>
  <c r="P166" i="1"/>
  <c r="Q166" i="1"/>
  <c r="P70" i="1"/>
  <c r="Q70" i="1"/>
  <c r="P247" i="1"/>
  <c r="Q247" i="1"/>
  <c r="P242" i="1"/>
  <c r="Q242" i="1"/>
  <c r="P76" i="1"/>
  <c r="Q76" i="1"/>
  <c r="P186" i="1"/>
  <c r="Q186" i="1"/>
  <c r="P312" i="1"/>
  <c r="Q312" i="1"/>
  <c r="P167" i="1"/>
  <c r="Q167" i="1"/>
  <c r="P138" i="1"/>
  <c r="Q138" i="1"/>
  <c r="P3" i="1"/>
  <c r="Q3" i="1"/>
  <c r="P303" i="1"/>
  <c r="Q303" i="1"/>
  <c r="P254" i="1"/>
  <c r="Q254" i="1"/>
  <c r="P319" i="1"/>
  <c r="Q319" i="1"/>
  <c r="P294" i="1"/>
  <c r="Q294" i="1"/>
  <c r="P157" i="1"/>
  <c r="Q157" i="1"/>
  <c r="P106" i="1"/>
  <c r="Q106" i="1"/>
  <c r="P114" i="1"/>
  <c r="Q114" i="1"/>
  <c r="P44" i="1"/>
  <c r="Q44" i="1"/>
  <c r="P120" i="1"/>
  <c r="Q120" i="1"/>
  <c r="P214" i="1"/>
  <c r="Q214" i="1"/>
  <c r="P283" i="1"/>
  <c r="Q283" i="1"/>
  <c r="P370" i="1"/>
  <c r="Q370" i="1"/>
  <c r="P25" i="1"/>
  <c r="Q25" i="1"/>
  <c r="P74" i="1"/>
  <c r="Q74" i="1"/>
  <c r="P128" i="1"/>
  <c r="Q128" i="1"/>
  <c r="P315" i="1"/>
  <c r="Q315" i="1"/>
  <c r="P358" i="1"/>
  <c r="Q358" i="1"/>
  <c r="P367" i="1"/>
  <c r="Q367" i="1"/>
  <c r="P229" i="1"/>
  <c r="Q229" i="1"/>
  <c r="P236" i="1"/>
  <c r="Q236" i="1"/>
  <c r="P261" i="1"/>
  <c r="Q261" i="1"/>
  <c r="P223" i="1"/>
  <c r="Q223" i="1"/>
  <c r="P248" i="1"/>
  <c r="Q248" i="1"/>
  <c r="P118" i="1"/>
  <c r="Q118" i="1"/>
  <c r="P364" i="1"/>
  <c r="Q364" i="1"/>
  <c r="P60" i="1"/>
  <c r="Q60" i="1"/>
  <c r="P24" i="1"/>
  <c r="Q24" i="1"/>
  <c r="P15" i="1"/>
  <c r="Q15" i="1"/>
  <c r="P5" i="1"/>
  <c r="Q5" i="1"/>
  <c r="P72" i="1"/>
  <c r="Q72" i="1"/>
  <c r="P142" i="1"/>
  <c r="Q142" i="1"/>
  <c r="P86" i="1"/>
  <c r="Q86" i="1"/>
  <c r="P183" i="1"/>
  <c r="Q183" i="1"/>
  <c r="P272" i="1"/>
  <c r="Q272" i="1"/>
  <c r="P140" i="1"/>
  <c r="Q140" i="1"/>
  <c r="P129" i="1"/>
  <c r="Q129" i="1"/>
  <c r="P195" i="1"/>
  <c r="Q195" i="1"/>
  <c r="P78" i="1"/>
  <c r="Q78" i="1"/>
  <c r="P181" i="1"/>
  <c r="Q181" i="1"/>
  <c r="P205" i="1"/>
  <c r="Q205" i="1"/>
  <c r="P163" i="1"/>
  <c r="Q163" i="1"/>
  <c r="P111" i="1"/>
  <c r="Q111" i="1"/>
  <c r="P153" i="1"/>
  <c r="Q153" i="1"/>
  <c r="P58" i="1"/>
  <c r="Q58" i="1"/>
  <c r="P42" i="1"/>
  <c r="Q42" i="1"/>
  <c r="P209" i="1"/>
  <c r="Q209" i="1"/>
  <c r="P103" i="1"/>
  <c r="Q103" i="1"/>
  <c r="P297" i="1"/>
  <c r="Q297" i="1"/>
  <c r="P257" i="1"/>
  <c r="Q257" i="1"/>
  <c r="P98" i="1"/>
  <c r="Q98" i="1"/>
  <c r="P210" i="1"/>
  <c r="Q210" i="1"/>
  <c r="P208" i="1"/>
  <c r="Q208" i="1"/>
  <c r="P245" i="1"/>
  <c r="Q245" i="1"/>
  <c r="P154" i="1"/>
  <c r="Q154" i="1"/>
  <c r="P51" i="1"/>
  <c r="Q51" i="1"/>
  <c r="P9" i="1"/>
  <c r="Q9" i="1"/>
  <c r="P16" i="1"/>
  <c r="Q16" i="1"/>
  <c r="P354" i="1"/>
  <c r="Q354" i="1"/>
  <c r="P164" i="1"/>
  <c r="Q164" i="1"/>
  <c r="P121" i="1"/>
  <c r="Q121" i="1"/>
  <c r="P11" i="1"/>
  <c r="Q11" i="1"/>
  <c r="P126" i="1"/>
  <c r="Q126" i="1"/>
  <c r="P55" i="1"/>
  <c r="Q55" i="1"/>
  <c r="P179" i="1"/>
  <c r="Q179" i="1"/>
  <c r="P357" i="1"/>
  <c r="Q357" i="1"/>
  <c r="P107" i="1"/>
  <c r="Q107" i="1"/>
  <c r="P39" i="1"/>
  <c r="Q39" i="1"/>
  <c r="P52" i="1"/>
  <c r="Q52" i="1"/>
  <c r="P47" i="1"/>
  <c r="Q47" i="1"/>
  <c r="P148" i="1"/>
  <c r="Q148" i="1"/>
  <c r="P53" i="1"/>
  <c r="Q53" i="1"/>
  <c r="P360" i="1"/>
  <c r="Q360" i="1"/>
  <c r="P336" i="1"/>
  <c r="Q336" i="1"/>
  <c r="P361" i="1"/>
  <c r="Q361" i="1"/>
  <c r="P345" i="1"/>
  <c r="Q345" i="1"/>
  <c r="P116" i="1"/>
  <c r="Q116" i="1"/>
  <c r="P235" i="1"/>
  <c r="Q235" i="1"/>
  <c r="P92" i="1"/>
  <c r="Q92" i="1"/>
  <c r="P302" i="1"/>
  <c r="Q302" i="1"/>
  <c r="P222" i="1"/>
  <c r="Q222" i="1"/>
  <c r="N189" i="1"/>
  <c r="R189" i="1"/>
  <c r="O189" i="1"/>
  <c r="N112" i="1"/>
  <c r="R112" i="1"/>
  <c r="O112" i="1"/>
  <c r="N311" i="1"/>
  <c r="R311" i="1"/>
  <c r="O311" i="1"/>
  <c r="N289" i="1"/>
  <c r="R289" i="1"/>
  <c r="O289" i="1"/>
  <c r="N31" i="1"/>
  <c r="R31" i="1"/>
  <c r="O31" i="1"/>
  <c r="N271" i="1"/>
  <c r="R271" i="1"/>
  <c r="O271" i="1"/>
  <c r="N30" i="1"/>
  <c r="O30" i="1"/>
  <c r="R30" i="1"/>
  <c r="N355" i="1"/>
  <c r="R355" i="1"/>
  <c r="O355" i="1"/>
  <c r="N279" i="1"/>
  <c r="R279" i="1"/>
  <c r="O279" i="1"/>
  <c r="N344" i="1"/>
  <c r="R344" i="1"/>
  <c r="O344" i="1"/>
  <c r="N284" i="1"/>
  <c r="R284" i="1"/>
  <c r="O284" i="1"/>
  <c r="N331" i="1"/>
  <c r="R331" i="1"/>
  <c r="O331" i="1"/>
  <c r="N267" i="1"/>
  <c r="R267" i="1"/>
  <c r="O267" i="1"/>
  <c r="N359" i="1"/>
  <c r="R359" i="1"/>
  <c r="O359" i="1"/>
  <c r="N307" i="1"/>
  <c r="R307" i="1"/>
  <c r="O307" i="1"/>
  <c r="N130" i="1"/>
  <c r="R130" i="1"/>
  <c r="O130" i="1"/>
  <c r="N8" i="1"/>
  <c r="R8" i="1"/>
  <c r="O8" i="1"/>
  <c r="N330" i="1"/>
  <c r="R330" i="1"/>
  <c r="O330" i="1"/>
  <c r="N243" i="1"/>
  <c r="R243" i="1"/>
  <c r="O243" i="1"/>
  <c r="N12" i="1"/>
  <c r="R12" i="1"/>
  <c r="O12" i="1"/>
  <c r="N342" i="1"/>
  <c r="R342" i="1"/>
  <c r="O342" i="1"/>
  <c r="N174" i="1"/>
  <c r="R174" i="1"/>
  <c r="O174" i="1"/>
  <c r="N17" i="1"/>
  <c r="R17" i="1"/>
  <c r="O17" i="1"/>
  <c r="N93" i="1"/>
  <c r="O93" i="1"/>
  <c r="R93" i="1"/>
  <c r="N293" i="1"/>
  <c r="O293" i="1"/>
  <c r="R293" i="1"/>
  <c r="N292" i="1"/>
  <c r="R292" i="1"/>
  <c r="O292" i="1"/>
  <c r="N10" i="1"/>
  <c r="R10" i="1"/>
  <c r="O10" i="1"/>
  <c r="N341" i="1"/>
  <c r="R341" i="1"/>
  <c r="O341" i="1"/>
  <c r="N96" i="1"/>
  <c r="R96" i="1"/>
  <c r="O96" i="1"/>
  <c r="N230" i="1"/>
  <c r="R230" i="1"/>
  <c r="O230" i="1"/>
  <c r="N125" i="1"/>
  <c r="R125" i="1"/>
  <c r="O125" i="1"/>
  <c r="N202" i="1"/>
  <c r="R202" i="1"/>
  <c r="O202" i="1"/>
  <c r="N170" i="1"/>
  <c r="R170" i="1"/>
  <c r="O170" i="1"/>
  <c r="N40" i="1"/>
  <c r="R40" i="1"/>
  <c r="O40" i="1"/>
  <c r="N346" i="1"/>
  <c r="R346" i="1"/>
  <c r="O346" i="1"/>
  <c r="N149" i="1"/>
  <c r="R149" i="1"/>
  <c r="O149" i="1"/>
  <c r="N184" i="1"/>
  <c r="R184" i="1"/>
  <c r="O184" i="1"/>
  <c r="N75" i="1"/>
  <c r="R75" i="1"/>
  <c r="O75" i="1"/>
  <c r="N350" i="1"/>
  <c r="R350" i="1"/>
  <c r="O350" i="1"/>
  <c r="N7" i="1"/>
  <c r="R7" i="1"/>
  <c r="O7" i="1"/>
  <c r="N117" i="1"/>
  <c r="R117" i="1"/>
  <c r="O117" i="1"/>
  <c r="N339" i="1"/>
  <c r="R339" i="1"/>
  <c r="O339" i="1"/>
  <c r="N348" i="1"/>
  <c r="R348" i="1"/>
  <c r="O348" i="1"/>
  <c r="N178" i="1"/>
  <c r="R178" i="1"/>
  <c r="O178" i="1"/>
  <c r="N291" i="1"/>
  <c r="O291" i="1"/>
  <c r="R291" i="1"/>
  <c r="N6" i="1"/>
  <c r="R6" i="1"/>
  <c r="O6" i="1"/>
  <c r="N220" i="1"/>
  <c r="R220" i="1"/>
  <c r="O220" i="1"/>
  <c r="N4" i="1"/>
  <c r="R4" i="1"/>
  <c r="O4" i="1"/>
  <c r="N158" i="1"/>
  <c r="R158" i="1"/>
  <c r="O158" i="1"/>
  <c r="N156" i="1"/>
  <c r="R156" i="1"/>
  <c r="O156" i="1"/>
  <c r="N100" i="1"/>
  <c r="O100" i="1"/>
  <c r="R100" i="1"/>
  <c r="N38" i="1"/>
  <c r="R38" i="1"/>
  <c r="O38" i="1"/>
  <c r="N137" i="1"/>
  <c r="R137" i="1"/>
  <c r="O137" i="1"/>
  <c r="N89" i="1"/>
  <c r="O89" i="1"/>
  <c r="R89" i="1"/>
  <c r="N335" i="1"/>
  <c r="R335" i="1"/>
  <c r="O335" i="1"/>
  <c r="N305" i="1"/>
  <c r="R305" i="1"/>
  <c r="O305" i="1"/>
  <c r="N105" i="1"/>
  <c r="R105" i="1"/>
  <c r="O105" i="1"/>
  <c r="N288" i="1"/>
  <c r="R288" i="1"/>
  <c r="O288" i="1"/>
  <c r="N193" i="1"/>
  <c r="R193" i="1"/>
  <c r="O193" i="1"/>
  <c r="N250" i="1"/>
  <c r="R250" i="1"/>
  <c r="O250" i="1"/>
  <c r="N196" i="1"/>
  <c r="R196" i="1"/>
  <c r="O196" i="1"/>
  <c r="N269" i="1"/>
  <c r="R269" i="1"/>
  <c r="O269" i="1"/>
  <c r="N97" i="1"/>
  <c r="R97" i="1"/>
  <c r="O97" i="1"/>
  <c r="N172" i="1"/>
  <c r="R172" i="1"/>
  <c r="O172" i="1"/>
  <c r="N19" i="1"/>
  <c r="R19" i="1"/>
  <c r="O19" i="1"/>
  <c r="N362" i="1"/>
  <c r="R362" i="1"/>
  <c r="O362" i="1"/>
  <c r="N290" i="1"/>
  <c r="R290" i="1"/>
  <c r="O290" i="1"/>
  <c r="N366" i="1"/>
  <c r="R366" i="1"/>
  <c r="O366" i="1"/>
  <c r="N317" i="1"/>
  <c r="O317" i="1"/>
  <c r="R317" i="1"/>
  <c r="N29" i="1"/>
  <c r="R29" i="1"/>
  <c r="O29" i="1"/>
  <c r="N275" i="1"/>
  <c r="R275" i="1"/>
  <c r="O275" i="1"/>
  <c r="N83" i="1"/>
  <c r="R83" i="1"/>
  <c r="O83" i="1"/>
  <c r="N207" i="1"/>
  <c r="R207" i="1"/>
  <c r="O207" i="1"/>
  <c r="N198" i="1"/>
  <c r="R198" i="1"/>
  <c r="O198" i="1"/>
  <c r="N320" i="1"/>
  <c r="R320" i="1"/>
  <c r="O320" i="1"/>
  <c r="N26" i="1"/>
  <c r="R26" i="1"/>
  <c r="O26" i="1"/>
  <c r="N238" i="1"/>
  <c r="R238" i="1"/>
  <c r="O238" i="1"/>
  <c r="N122" i="1"/>
  <c r="R122" i="1"/>
  <c r="O122" i="1"/>
  <c r="N299" i="1"/>
  <c r="R299" i="1"/>
  <c r="O299" i="1"/>
  <c r="N322" i="1"/>
  <c r="R322" i="1"/>
  <c r="O322" i="1"/>
  <c r="N85" i="1"/>
  <c r="R85" i="1"/>
  <c r="O85" i="1"/>
  <c r="N35" i="1"/>
  <c r="R35" i="1"/>
  <c r="O35" i="1"/>
  <c r="N57" i="1"/>
  <c r="R57" i="1"/>
  <c r="O57" i="1"/>
  <c r="N318" i="1"/>
  <c r="R318" i="1"/>
  <c r="O318" i="1"/>
  <c r="N146" i="1"/>
  <c r="R146" i="1"/>
  <c r="O146" i="1"/>
  <c r="N173" i="1"/>
  <c r="R173" i="1"/>
  <c r="O173" i="1"/>
  <c r="N134" i="1"/>
  <c r="R134" i="1"/>
  <c r="O134" i="1"/>
  <c r="N268" i="1"/>
  <c r="O268" i="1"/>
  <c r="R268" i="1"/>
  <c r="N168" i="1"/>
  <c r="R168" i="1"/>
  <c r="O168" i="1"/>
  <c r="N165" i="1"/>
  <c r="R165" i="1"/>
  <c r="O165" i="1"/>
  <c r="N325" i="1"/>
  <c r="R325" i="1"/>
  <c r="O325" i="1"/>
  <c r="N56" i="1"/>
  <c r="R56" i="1"/>
  <c r="O56" i="1"/>
  <c r="N73" i="1"/>
  <c r="O73" i="1"/>
  <c r="R73" i="1"/>
  <c r="N132" i="1"/>
  <c r="R132" i="1"/>
  <c r="O132" i="1"/>
  <c r="N258" i="1"/>
  <c r="R258" i="1"/>
  <c r="O258" i="1"/>
  <c r="N200" i="1"/>
  <c r="R200" i="1"/>
  <c r="O200" i="1"/>
  <c r="N108" i="1"/>
  <c r="R108" i="1"/>
  <c r="O108" i="1"/>
  <c r="N81" i="1"/>
  <c r="R81" i="1"/>
  <c r="O81" i="1"/>
  <c r="N277" i="1"/>
  <c r="R277" i="1"/>
  <c r="O277" i="1"/>
  <c r="N233" i="1"/>
  <c r="R233" i="1"/>
  <c r="O233" i="1"/>
  <c r="N228" i="1"/>
  <c r="R228" i="1"/>
  <c r="O228" i="1"/>
  <c r="N88" i="1"/>
  <c r="R88" i="1"/>
  <c r="O88" i="1"/>
  <c r="N104" i="1"/>
  <c r="O104" i="1"/>
  <c r="R104" i="1"/>
  <c r="N80" i="1"/>
  <c r="R80" i="1"/>
  <c r="O80" i="1"/>
  <c r="N274" i="1"/>
  <c r="R274" i="1"/>
  <c r="O274" i="1"/>
  <c r="N353" i="1"/>
  <c r="R353" i="1"/>
  <c r="O353" i="1"/>
  <c r="N188" i="1"/>
  <c r="R188" i="1"/>
  <c r="O188" i="1"/>
  <c r="N77" i="1"/>
  <c r="O77" i="1"/>
  <c r="R77" i="1"/>
  <c r="N54" i="1"/>
  <c r="R54" i="1"/>
  <c r="O54" i="1"/>
  <c r="N133" i="1"/>
  <c r="R133" i="1"/>
  <c r="O133" i="1"/>
  <c r="N270" i="1"/>
  <c r="R270" i="1"/>
  <c r="O270" i="1"/>
  <c r="N182" i="1"/>
  <c r="R182" i="1"/>
  <c r="O182" i="1"/>
  <c r="N141" i="1"/>
  <c r="O141" i="1"/>
  <c r="R141" i="1"/>
  <c r="N162" i="1"/>
  <c r="R162" i="1"/>
  <c r="O162" i="1"/>
  <c r="N169" i="1"/>
  <c r="O169" i="1"/>
  <c r="R169" i="1"/>
  <c r="N217" i="1"/>
  <c r="R217" i="1"/>
  <c r="O217" i="1"/>
  <c r="N150" i="1"/>
  <c r="R150" i="1"/>
  <c r="O150" i="1"/>
  <c r="N48" i="1"/>
  <c r="R48" i="1"/>
  <c r="O48" i="1"/>
  <c r="N61" i="1"/>
  <c r="R61" i="1"/>
  <c r="O61" i="1"/>
  <c r="N221" i="1"/>
  <c r="R221" i="1"/>
  <c r="O221" i="1"/>
  <c r="N147" i="1"/>
  <c r="R147" i="1"/>
  <c r="O147" i="1"/>
  <c r="N295" i="1"/>
  <c r="R295" i="1"/>
  <c r="O295" i="1"/>
  <c r="N90" i="1"/>
  <c r="R90" i="1"/>
  <c r="O90" i="1"/>
  <c r="N145" i="1"/>
  <c r="R145" i="1"/>
  <c r="O145" i="1"/>
  <c r="N333" i="1"/>
  <c r="R333" i="1"/>
  <c r="O333" i="1"/>
  <c r="N259" i="1"/>
  <c r="R259" i="1"/>
  <c r="O259" i="1"/>
  <c r="N45" i="1"/>
  <c r="R45" i="1"/>
  <c r="O45" i="1"/>
  <c r="N280" i="1"/>
  <c r="R280" i="1"/>
  <c r="O280" i="1"/>
  <c r="N321" i="1"/>
  <c r="R321" i="1"/>
  <c r="O321" i="1"/>
  <c r="N249" i="1"/>
  <c r="O249" i="1"/>
  <c r="R249" i="1"/>
  <c r="N349" i="1"/>
  <c r="R349" i="1"/>
  <c r="O349" i="1"/>
  <c r="N219" i="1"/>
  <c r="R219" i="1"/>
  <c r="O219" i="1"/>
  <c r="N278" i="1"/>
  <c r="R278" i="1"/>
  <c r="O278" i="1"/>
  <c r="N192" i="1"/>
  <c r="R192" i="1"/>
  <c r="O192" i="1"/>
  <c r="N316" i="1"/>
  <c r="R316" i="1"/>
  <c r="O316" i="1"/>
  <c r="N43" i="1"/>
  <c r="R43" i="1"/>
  <c r="O43" i="1"/>
  <c r="N69" i="1"/>
  <c r="R69" i="1"/>
  <c r="O69" i="1"/>
  <c r="N68" i="1"/>
  <c r="R68" i="1"/>
  <c r="O68" i="1"/>
  <c r="N109" i="1"/>
  <c r="R109" i="1"/>
  <c r="O109" i="1"/>
  <c r="N241" i="1"/>
  <c r="R241" i="1"/>
  <c r="O241" i="1"/>
  <c r="N365" i="1"/>
  <c r="R365" i="1"/>
  <c r="O365" i="1"/>
  <c r="N337" i="1"/>
  <c r="R337" i="1"/>
  <c r="O337" i="1"/>
  <c r="N46" i="1"/>
  <c r="R46" i="1"/>
  <c r="O46" i="1"/>
  <c r="N20" i="1"/>
  <c r="R20" i="1"/>
  <c r="O20" i="1"/>
  <c r="N127" i="1"/>
  <c r="R127" i="1"/>
  <c r="O127" i="1"/>
  <c r="N252" i="1"/>
  <c r="R252" i="1"/>
  <c r="O252" i="1"/>
  <c r="N263" i="1"/>
  <c r="R263" i="1"/>
  <c r="O263" i="1"/>
  <c r="N131" i="1"/>
  <c r="R131" i="1"/>
  <c r="O131" i="1"/>
  <c r="N66" i="1"/>
  <c r="R66" i="1"/>
  <c r="O66" i="1"/>
  <c r="N139" i="1"/>
  <c r="O139" i="1"/>
  <c r="R139" i="1"/>
  <c r="N87" i="1"/>
  <c r="R87" i="1"/>
  <c r="O87" i="1"/>
  <c r="N310" i="1"/>
  <c r="R310" i="1"/>
  <c r="O310" i="1"/>
  <c r="N185" i="1"/>
  <c r="R185" i="1"/>
  <c r="O185" i="1"/>
  <c r="N23" i="1"/>
  <c r="R23" i="1"/>
  <c r="O23" i="1"/>
  <c r="N28" i="1"/>
  <c r="R28" i="1"/>
  <c r="O28" i="1"/>
  <c r="N143" i="1"/>
  <c r="R143" i="1"/>
  <c r="O143" i="1"/>
  <c r="N34" i="1"/>
  <c r="R34" i="1"/>
  <c r="O34" i="1"/>
  <c r="N285" i="1"/>
  <c r="R285" i="1"/>
  <c r="O285" i="1"/>
  <c r="N176" i="1"/>
  <c r="R176" i="1"/>
  <c r="O176" i="1"/>
  <c r="N41" i="1"/>
  <c r="O41" i="1"/>
  <c r="R41" i="1"/>
  <c r="N32" i="1"/>
  <c r="R32" i="1"/>
  <c r="O32" i="1"/>
  <c r="N36" i="1"/>
  <c r="R36" i="1"/>
  <c r="O36" i="1"/>
  <c r="N287" i="1"/>
  <c r="R287" i="1"/>
  <c r="O287" i="1"/>
  <c r="N204" i="1"/>
  <c r="R204" i="1"/>
  <c r="O204" i="1"/>
  <c r="N266" i="1"/>
  <c r="R266" i="1"/>
  <c r="O266" i="1"/>
  <c r="N206" i="1"/>
  <c r="R206" i="1"/>
  <c r="O206" i="1"/>
  <c r="N255" i="1"/>
  <c r="R255" i="1"/>
  <c r="O255" i="1"/>
  <c r="N64" i="1"/>
  <c r="R64" i="1"/>
  <c r="O64" i="1"/>
  <c r="N155" i="1"/>
  <c r="R155" i="1"/>
  <c r="O155" i="1"/>
  <c r="N343" i="1"/>
  <c r="R343" i="1"/>
  <c r="O343" i="1"/>
  <c r="N67" i="1"/>
  <c r="R67" i="1"/>
  <c r="O67" i="1"/>
  <c r="N194" i="1"/>
  <c r="R194" i="1"/>
  <c r="O194" i="1"/>
  <c r="N22" i="1"/>
  <c r="R22" i="1"/>
  <c r="O22" i="1"/>
  <c r="N286" i="1"/>
  <c r="R286" i="1"/>
  <c r="O286" i="1"/>
  <c r="N324" i="1"/>
  <c r="R324" i="1"/>
  <c r="O324" i="1"/>
  <c r="N215" i="1"/>
  <c r="R215" i="1"/>
  <c r="O215" i="1"/>
  <c r="N276" i="1"/>
  <c r="R276" i="1"/>
  <c r="O276" i="1"/>
  <c r="N240" i="1"/>
  <c r="R240" i="1"/>
  <c r="O240" i="1"/>
  <c r="N199" i="1"/>
  <c r="R199" i="1"/>
  <c r="O199" i="1"/>
  <c r="N13" i="1"/>
  <c r="R13" i="1"/>
  <c r="O13" i="1"/>
  <c r="N18" i="1"/>
  <c r="R18" i="1"/>
  <c r="O18" i="1"/>
  <c r="N187" i="1"/>
  <c r="R187" i="1"/>
  <c r="O187" i="1"/>
  <c r="N171" i="1"/>
  <c r="R171" i="1"/>
  <c r="O171" i="1"/>
  <c r="N332" i="1"/>
  <c r="R332" i="1"/>
  <c r="O332" i="1"/>
  <c r="N244" i="1"/>
  <c r="R244" i="1"/>
  <c r="O244" i="1"/>
  <c r="N91" i="1"/>
  <c r="R91" i="1"/>
  <c r="O91" i="1"/>
  <c r="N191" i="1"/>
  <c r="R191" i="1"/>
  <c r="O191" i="1"/>
  <c r="N253" i="1"/>
  <c r="R253" i="1"/>
  <c r="O253" i="1"/>
  <c r="N227" i="1"/>
  <c r="R227" i="1"/>
  <c r="O227" i="1"/>
  <c r="N49" i="1"/>
  <c r="O49" i="1"/>
  <c r="R49" i="1"/>
  <c r="N27" i="1"/>
  <c r="R27" i="1"/>
  <c r="O27" i="1"/>
  <c r="N123" i="1"/>
  <c r="O123" i="1"/>
  <c r="R123" i="1"/>
  <c r="N135" i="1"/>
  <c r="R135" i="1"/>
  <c r="O135" i="1"/>
  <c r="N363" i="1"/>
  <c r="R363" i="1"/>
  <c r="O363" i="1"/>
  <c r="N326" i="1"/>
  <c r="R326" i="1"/>
  <c r="O326" i="1"/>
  <c r="N265" i="1"/>
  <c r="O265" i="1"/>
  <c r="R265" i="1"/>
  <c r="N260" i="1"/>
  <c r="R260" i="1"/>
  <c r="O260" i="1"/>
  <c r="N136" i="1"/>
  <c r="O136" i="1"/>
  <c r="R136" i="1"/>
  <c r="N273" i="1"/>
  <c r="R273" i="1"/>
  <c r="O273" i="1"/>
  <c r="N301" i="1"/>
  <c r="R301" i="1"/>
  <c r="O301" i="1"/>
  <c r="N314" i="1"/>
  <c r="R314" i="1"/>
  <c r="O314" i="1"/>
  <c r="N328" i="1"/>
  <c r="R328" i="1"/>
  <c r="O328" i="1"/>
  <c r="N21" i="1"/>
  <c r="R21" i="1"/>
  <c r="O21" i="1"/>
  <c r="N304" i="1"/>
  <c r="R304" i="1"/>
  <c r="O304" i="1"/>
  <c r="N211" i="1"/>
  <c r="R211" i="1"/>
  <c r="O211" i="1"/>
  <c r="N323" i="1"/>
  <c r="R323" i="1"/>
  <c r="O323" i="1"/>
  <c r="N298" i="1"/>
  <c r="R298" i="1"/>
  <c r="O298" i="1"/>
  <c r="N37" i="1"/>
  <c r="R37" i="1"/>
  <c r="O37" i="1"/>
  <c r="N212" i="1"/>
  <c r="R212" i="1"/>
  <c r="O212" i="1"/>
  <c r="N369" i="1"/>
  <c r="R369" i="1"/>
  <c r="O369" i="1"/>
  <c r="N115" i="1"/>
  <c r="R115" i="1"/>
  <c r="O115" i="1"/>
  <c r="N95" i="1"/>
  <c r="R95" i="1"/>
  <c r="O95" i="1"/>
  <c r="N79" i="1"/>
  <c r="R79" i="1"/>
  <c r="O79" i="1"/>
  <c r="N124" i="1"/>
  <c r="O124" i="1"/>
  <c r="R124" i="1"/>
  <c r="N226" i="1"/>
  <c r="R226" i="1"/>
  <c r="O226" i="1"/>
  <c r="N264" i="1"/>
  <c r="R264" i="1"/>
  <c r="O264" i="1"/>
  <c r="N356" i="1"/>
  <c r="R356" i="1"/>
  <c r="O356" i="1"/>
  <c r="N14" i="1"/>
  <c r="O14" i="1"/>
  <c r="R14" i="1"/>
  <c r="N251" i="1"/>
  <c r="R251" i="1"/>
  <c r="O251" i="1"/>
  <c r="N351" i="1"/>
  <c r="R351" i="1"/>
  <c r="O351" i="1"/>
  <c r="N225" i="1"/>
  <c r="R225" i="1"/>
  <c r="O225" i="1"/>
  <c r="N282" i="1"/>
  <c r="R282" i="1"/>
  <c r="O282" i="1"/>
  <c r="N306" i="1"/>
  <c r="R306" i="1"/>
  <c r="O306" i="1"/>
  <c r="N334" i="1"/>
  <c r="R334" i="1"/>
  <c r="O334" i="1"/>
  <c r="N281" i="1"/>
  <c r="R281" i="1"/>
  <c r="O281" i="1"/>
  <c r="N352" i="1"/>
  <c r="R352" i="1"/>
  <c r="O352" i="1"/>
  <c r="N152" i="1"/>
  <c r="R152" i="1"/>
  <c r="O152" i="1"/>
  <c r="N347" i="1"/>
  <c r="R347" i="1"/>
  <c r="O347" i="1"/>
  <c r="N119" i="1"/>
  <c r="R119" i="1"/>
  <c r="O119" i="1"/>
  <c r="N201" i="1"/>
  <c r="R201" i="1"/>
  <c r="O201" i="1"/>
  <c r="N338" i="1"/>
  <c r="R338" i="1"/>
  <c r="O338" i="1"/>
  <c r="N256" i="1"/>
  <c r="R256" i="1"/>
  <c r="O256" i="1"/>
  <c r="N203" i="1"/>
  <c r="R203" i="1"/>
  <c r="O203" i="1"/>
  <c r="N213" i="1"/>
  <c r="R213" i="1"/>
  <c r="O213" i="1"/>
  <c r="N197" i="1"/>
  <c r="R197" i="1"/>
  <c r="O197" i="1"/>
  <c r="N94" i="1"/>
  <c r="R94" i="1"/>
  <c r="O94" i="1"/>
  <c r="N159" i="1"/>
  <c r="R159" i="1"/>
  <c r="O159" i="1"/>
  <c r="N59" i="1"/>
  <c r="O59" i="1"/>
  <c r="R59" i="1"/>
  <c r="N161" i="1"/>
  <c r="R161" i="1"/>
  <c r="O161" i="1"/>
  <c r="N309" i="1"/>
  <c r="R309" i="1"/>
  <c r="O309" i="1"/>
  <c r="N180" i="1"/>
  <c r="R180" i="1"/>
  <c r="O180" i="1"/>
  <c r="N237" i="1"/>
  <c r="R237" i="1"/>
  <c r="O237" i="1"/>
  <c r="N234" i="1"/>
  <c r="R234" i="1"/>
  <c r="O234" i="1"/>
  <c r="N262" i="1"/>
  <c r="R262" i="1"/>
  <c r="O262" i="1"/>
  <c r="N151" i="1"/>
  <c r="R151" i="1"/>
  <c r="O151" i="1"/>
  <c r="N327" i="1"/>
  <c r="R327" i="1"/>
  <c r="O327" i="1"/>
  <c r="N175" i="1"/>
  <c r="R175" i="1"/>
  <c r="O175" i="1"/>
  <c r="N313" i="1"/>
  <c r="R313" i="1"/>
  <c r="O313" i="1"/>
  <c r="N368" i="1"/>
  <c r="R368" i="1"/>
  <c r="O368" i="1"/>
  <c r="N144" i="1"/>
  <c r="R144" i="1"/>
  <c r="O144" i="1"/>
  <c r="N65" i="1"/>
  <c r="R65" i="1"/>
  <c r="O65" i="1"/>
  <c r="N62" i="1"/>
  <c r="O62" i="1"/>
  <c r="R62" i="1"/>
  <c r="N113" i="1"/>
  <c r="R113" i="1"/>
  <c r="O113" i="1"/>
  <c r="N71" i="1"/>
  <c r="R71" i="1"/>
  <c r="O71" i="1"/>
  <c r="N99" i="1"/>
  <c r="R99" i="1"/>
  <c r="O99" i="1"/>
  <c r="N84" i="1"/>
  <c r="R84" i="1"/>
  <c r="O84" i="1"/>
  <c r="N300" i="1"/>
  <c r="O300" i="1"/>
  <c r="R300" i="1"/>
  <c r="N308" i="1"/>
  <c r="R308" i="1"/>
  <c r="O308" i="1"/>
  <c r="N102" i="1"/>
  <c r="R102" i="1"/>
  <c r="O102" i="1"/>
  <c r="N340" i="1"/>
  <c r="R340" i="1"/>
  <c r="O340" i="1"/>
  <c r="N246" i="1"/>
  <c r="R246" i="1"/>
  <c r="O246" i="1"/>
  <c r="N63" i="1"/>
  <c r="R63" i="1"/>
  <c r="O63" i="1"/>
  <c r="N2" i="1"/>
  <c r="R2" i="1"/>
  <c r="O2" i="1"/>
  <c r="N101" i="1"/>
  <c r="R101" i="1"/>
  <c r="O101" i="1"/>
  <c r="N329" i="1"/>
  <c r="R329" i="1"/>
  <c r="O329" i="1"/>
  <c r="N160" i="1"/>
  <c r="R160" i="1"/>
  <c r="O160" i="1"/>
  <c r="N190" i="1"/>
  <c r="R190" i="1"/>
  <c r="O190" i="1"/>
  <c r="N177" i="1"/>
  <c r="O177" i="1"/>
  <c r="R177" i="1"/>
  <c r="N231" i="1"/>
  <c r="R231" i="1"/>
  <c r="O231" i="1"/>
  <c r="N296" i="1"/>
  <c r="R296" i="1"/>
  <c r="O296" i="1"/>
  <c r="N218" i="1"/>
  <c r="R218" i="1"/>
  <c r="O218" i="1"/>
  <c r="N239" i="1"/>
  <c r="O239" i="1"/>
  <c r="R239" i="1"/>
  <c r="N232" i="1"/>
  <c r="R232" i="1"/>
  <c r="O232" i="1"/>
  <c r="N216" i="1"/>
  <c r="R216" i="1"/>
  <c r="O216" i="1"/>
  <c r="N33" i="1"/>
  <c r="R33" i="1"/>
  <c r="O33" i="1"/>
  <c r="N224" i="1"/>
  <c r="R224" i="1"/>
  <c r="O224" i="1"/>
  <c r="N110" i="1"/>
  <c r="R110" i="1"/>
  <c r="O110" i="1"/>
  <c r="N50" i="1"/>
  <c r="R50" i="1"/>
  <c r="O50" i="1"/>
  <c r="N82" i="1"/>
  <c r="R82" i="1"/>
  <c r="O82" i="1"/>
  <c r="N166" i="1"/>
  <c r="R166" i="1"/>
  <c r="O166" i="1"/>
  <c r="N70" i="1"/>
  <c r="R70" i="1"/>
  <c r="O70" i="1"/>
  <c r="N247" i="1"/>
  <c r="R247" i="1"/>
  <c r="O247" i="1"/>
  <c r="N242" i="1"/>
  <c r="R242" i="1"/>
  <c r="O242" i="1"/>
  <c r="N76" i="1"/>
  <c r="R76" i="1"/>
  <c r="O76" i="1"/>
  <c r="N186" i="1"/>
  <c r="O186" i="1"/>
  <c r="R186" i="1"/>
  <c r="N312" i="1"/>
  <c r="R312" i="1"/>
  <c r="O312" i="1"/>
  <c r="N167" i="1"/>
  <c r="R167" i="1"/>
  <c r="O167" i="1"/>
  <c r="N138" i="1"/>
  <c r="R138" i="1"/>
  <c r="O138" i="1"/>
  <c r="N3" i="1"/>
  <c r="R3" i="1"/>
  <c r="O3" i="1"/>
  <c r="N303" i="1"/>
  <c r="R303" i="1"/>
  <c r="O303" i="1"/>
  <c r="N254" i="1"/>
  <c r="R254" i="1"/>
  <c r="O254" i="1"/>
  <c r="N319" i="1"/>
  <c r="O319" i="1"/>
  <c r="R319" i="1"/>
  <c r="N294" i="1"/>
  <c r="R294" i="1"/>
  <c r="O294" i="1"/>
  <c r="N157" i="1"/>
  <c r="R157" i="1"/>
  <c r="O157" i="1"/>
  <c r="N106" i="1"/>
  <c r="R106" i="1"/>
  <c r="O106" i="1"/>
  <c r="N114" i="1"/>
  <c r="R114" i="1"/>
  <c r="O114" i="1"/>
  <c r="N44" i="1"/>
  <c r="R44" i="1"/>
  <c r="O44" i="1"/>
  <c r="N120" i="1"/>
  <c r="R120" i="1"/>
  <c r="O120" i="1"/>
  <c r="N214" i="1"/>
  <c r="R214" i="1"/>
  <c r="O214" i="1"/>
  <c r="N283" i="1"/>
  <c r="R283" i="1"/>
  <c r="O283" i="1"/>
  <c r="N370" i="1"/>
  <c r="R370" i="1"/>
  <c r="O370" i="1"/>
  <c r="N25" i="1"/>
  <c r="O25" i="1"/>
  <c r="R25" i="1"/>
  <c r="N74" i="1"/>
  <c r="R74" i="1"/>
  <c r="O74" i="1"/>
  <c r="N128" i="1"/>
  <c r="R128" i="1"/>
  <c r="O128" i="1"/>
  <c r="N315" i="1"/>
  <c r="R315" i="1"/>
  <c r="O315" i="1"/>
  <c r="N358" i="1"/>
  <c r="R358" i="1"/>
  <c r="O358" i="1"/>
  <c r="N367" i="1"/>
  <c r="R367" i="1"/>
  <c r="O367" i="1"/>
  <c r="N229" i="1"/>
  <c r="R229" i="1"/>
  <c r="O229" i="1"/>
  <c r="N236" i="1"/>
  <c r="R236" i="1"/>
  <c r="O236" i="1"/>
  <c r="N261" i="1"/>
  <c r="O261" i="1"/>
  <c r="R261" i="1"/>
  <c r="N223" i="1"/>
  <c r="R223" i="1"/>
  <c r="O223" i="1"/>
  <c r="N248" i="1"/>
  <c r="R248" i="1"/>
  <c r="O248" i="1"/>
  <c r="N118" i="1"/>
  <c r="R118" i="1"/>
  <c r="O118" i="1"/>
  <c r="N364" i="1"/>
  <c r="R364" i="1"/>
  <c r="O364" i="1"/>
  <c r="N60" i="1"/>
  <c r="R60" i="1"/>
  <c r="O60" i="1"/>
  <c r="N24" i="1"/>
  <c r="R24" i="1"/>
  <c r="O24" i="1"/>
  <c r="N15" i="1"/>
  <c r="R15" i="1"/>
  <c r="O15" i="1"/>
  <c r="N5" i="1"/>
  <c r="R5" i="1"/>
  <c r="O5" i="1"/>
  <c r="N72" i="1"/>
  <c r="R72" i="1"/>
  <c r="O72" i="1"/>
  <c r="N142" i="1"/>
  <c r="R142" i="1"/>
  <c r="O142" i="1"/>
  <c r="N86" i="1"/>
  <c r="R86" i="1"/>
  <c r="O86" i="1"/>
  <c r="N183" i="1"/>
  <c r="R183" i="1"/>
  <c r="O183" i="1"/>
  <c r="N272" i="1"/>
  <c r="R272" i="1"/>
  <c r="O272" i="1"/>
  <c r="N140" i="1"/>
  <c r="R140" i="1"/>
  <c r="O140" i="1"/>
  <c r="N129" i="1"/>
  <c r="O129" i="1"/>
  <c r="R129" i="1"/>
  <c r="N195" i="1"/>
  <c r="R195" i="1"/>
  <c r="O195" i="1"/>
  <c r="N78" i="1"/>
  <c r="R78" i="1"/>
  <c r="O78" i="1"/>
  <c r="N181" i="1"/>
  <c r="R181" i="1"/>
  <c r="O181" i="1"/>
  <c r="N205" i="1"/>
  <c r="R205" i="1"/>
  <c r="O205" i="1"/>
  <c r="N163" i="1"/>
  <c r="O163" i="1"/>
  <c r="R163" i="1"/>
  <c r="N111" i="1"/>
  <c r="R111" i="1"/>
  <c r="O111" i="1"/>
  <c r="N153" i="1"/>
  <c r="R153" i="1"/>
  <c r="O153" i="1"/>
  <c r="N58" i="1"/>
  <c r="R58" i="1"/>
  <c r="O58" i="1"/>
  <c r="N42" i="1"/>
  <c r="R42" i="1"/>
  <c r="O42" i="1"/>
  <c r="N209" i="1"/>
  <c r="O209" i="1"/>
  <c r="R209" i="1"/>
  <c r="N103" i="1"/>
  <c r="R103" i="1"/>
  <c r="O103" i="1"/>
  <c r="N297" i="1"/>
  <c r="O297" i="1"/>
  <c r="R297" i="1"/>
  <c r="N257" i="1"/>
  <c r="R257" i="1"/>
  <c r="O257" i="1"/>
  <c r="N98" i="1"/>
  <c r="R98" i="1"/>
  <c r="O98" i="1"/>
  <c r="N210" i="1"/>
  <c r="R210" i="1"/>
  <c r="O210" i="1"/>
  <c r="N208" i="1"/>
  <c r="R208" i="1"/>
  <c r="O208" i="1"/>
  <c r="N245" i="1"/>
  <c r="R245" i="1"/>
  <c r="O245" i="1"/>
  <c r="N154" i="1"/>
  <c r="R154" i="1"/>
  <c r="O154" i="1"/>
  <c r="N51" i="1"/>
  <c r="R51" i="1"/>
  <c r="O51" i="1"/>
  <c r="N9" i="1"/>
  <c r="R9" i="1"/>
  <c r="O9" i="1"/>
  <c r="N16" i="1"/>
  <c r="R16" i="1"/>
  <c r="O16" i="1"/>
  <c r="N354" i="1"/>
  <c r="R354" i="1"/>
  <c r="O354" i="1"/>
  <c r="N164" i="1"/>
  <c r="O164" i="1"/>
  <c r="R164" i="1"/>
  <c r="N121" i="1"/>
  <c r="R121" i="1"/>
  <c r="O121" i="1"/>
  <c r="N11" i="1"/>
  <c r="R11" i="1"/>
  <c r="O11" i="1"/>
  <c r="N126" i="1"/>
  <c r="R126" i="1"/>
  <c r="O126" i="1"/>
  <c r="N55" i="1"/>
  <c r="R55" i="1"/>
  <c r="O55" i="1"/>
  <c r="N179" i="1"/>
  <c r="R179" i="1"/>
  <c r="O179" i="1"/>
  <c r="N357" i="1"/>
  <c r="R357" i="1"/>
  <c r="O357" i="1"/>
  <c r="N107" i="1"/>
  <c r="R107" i="1"/>
  <c r="O107" i="1"/>
  <c r="N39" i="1"/>
  <c r="O39" i="1"/>
  <c r="R39" i="1"/>
  <c r="N52" i="1"/>
  <c r="R52" i="1"/>
  <c r="O52" i="1"/>
  <c r="N47" i="1"/>
  <c r="R47" i="1"/>
  <c r="O47" i="1"/>
  <c r="N148" i="1"/>
  <c r="R148" i="1"/>
  <c r="O148" i="1"/>
  <c r="N53" i="1"/>
  <c r="R53" i="1"/>
  <c r="O53" i="1"/>
  <c r="N360" i="1"/>
  <c r="O360" i="1"/>
  <c r="R360" i="1"/>
  <c r="N336" i="1"/>
  <c r="R336" i="1"/>
  <c r="O336" i="1"/>
  <c r="N361" i="1"/>
  <c r="R361" i="1"/>
  <c r="O361" i="1"/>
  <c r="N345" i="1"/>
  <c r="R345" i="1"/>
  <c r="O345" i="1"/>
  <c r="N116" i="1"/>
  <c r="R116" i="1"/>
  <c r="O116" i="1"/>
  <c r="N235" i="1"/>
  <c r="R235" i="1"/>
  <c r="O235" i="1"/>
  <c r="N92" i="1"/>
  <c r="R92" i="1"/>
  <c r="O92" i="1"/>
  <c r="N302" i="1"/>
  <c r="R302" i="1"/>
  <c r="O302" i="1"/>
  <c r="N222" i="1"/>
  <c r="R222" i="1"/>
  <c r="O222" i="1"/>
  <c r="AD222" i="1"/>
  <c r="AD91" i="1"/>
  <c r="AD132" i="1"/>
  <c r="AD220" i="1"/>
  <c r="AD302" i="1"/>
  <c r="AD244" i="1"/>
  <c r="AD224" i="1"/>
  <c r="AD338" i="1"/>
  <c r="AD92" i="1"/>
  <c r="AD332" i="1"/>
  <c r="AD73" i="1"/>
  <c r="AD201" i="1"/>
  <c r="AD235" i="1"/>
  <c r="AD171" i="1"/>
  <c r="AD56" i="1"/>
  <c r="AD6" i="1"/>
  <c r="AD116" i="1"/>
  <c r="AD187" i="1"/>
  <c r="AD33" i="1"/>
  <c r="AD119" i="1"/>
  <c r="AD345" i="1"/>
  <c r="AD18" i="1"/>
  <c r="AD325" i="1"/>
  <c r="AD291" i="1"/>
  <c r="AD361" i="1"/>
  <c r="AD13" i="1"/>
  <c r="AD216" i="1"/>
  <c r="AD347" i="1"/>
  <c r="AD336" i="1"/>
  <c r="AD199" i="1"/>
  <c r="AD165" i="1"/>
  <c r="AD178" i="1"/>
  <c r="AD360" i="1"/>
  <c r="AD240" i="1"/>
  <c r="AD232" i="1"/>
  <c r="AD152" i="1"/>
  <c r="AD53" i="1"/>
  <c r="AD276" i="1"/>
  <c r="AD168" i="1"/>
  <c r="AD348" i="1"/>
  <c r="AD148" i="1"/>
  <c r="AD215" i="1"/>
  <c r="AD239" i="1"/>
  <c r="AD352" i="1"/>
  <c r="AD47" i="1"/>
  <c r="AD324" i="1"/>
  <c r="AD268" i="1"/>
  <c r="AD339" i="1"/>
  <c r="AD52" i="1"/>
  <c r="AD286" i="1"/>
  <c r="AD134" i="1"/>
  <c r="AD117" i="1"/>
  <c r="AD39" i="1"/>
  <c r="AD22" i="1"/>
  <c r="AD218" i="1"/>
  <c r="AD281" i="1"/>
  <c r="AD107" i="1"/>
  <c r="AD194" i="1"/>
  <c r="AD173" i="1"/>
  <c r="AD7" i="1"/>
  <c r="AD357" i="1"/>
  <c r="AD67" i="1"/>
  <c r="AD296" i="1"/>
  <c r="AD334" i="1"/>
  <c r="AD179" i="1"/>
  <c r="AD343" i="1"/>
  <c r="AD231" i="1"/>
  <c r="AD350" i="1"/>
  <c r="AD55" i="1"/>
  <c r="AD155" i="1"/>
  <c r="AD146" i="1"/>
  <c r="AD306" i="1"/>
  <c r="AD126" i="1"/>
  <c r="AD64" i="1"/>
  <c r="AD177" i="1"/>
  <c r="AD75" i="1"/>
  <c r="AD11" i="1"/>
  <c r="AD255" i="1"/>
  <c r="AD318" i="1"/>
  <c r="AD282" i="1"/>
  <c r="AD121" i="1"/>
  <c r="AD206" i="1"/>
  <c r="AD190" i="1"/>
  <c r="AD184" i="1"/>
  <c r="AD164" i="1"/>
  <c r="AD266" i="1"/>
  <c r="AD57" i="1"/>
  <c r="AD225" i="1"/>
  <c r="AD354" i="1"/>
  <c r="AD204" i="1"/>
  <c r="AD160" i="1"/>
  <c r="AD149" i="1"/>
  <c r="AD16" i="1"/>
  <c r="AD287" i="1"/>
  <c r="AD35" i="1"/>
  <c r="AD351" i="1"/>
  <c r="AD9" i="1"/>
  <c r="AD36" i="1"/>
  <c r="AD85" i="1"/>
  <c r="AD251" i="1"/>
  <c r="AD51" i="1"/>
  <c r="AD32" i="1"/>
  <c r="AD329" i="1"/>
  <c r="AD346" i="1"/>
  <c r="AD154" i="1"/>
  <c r="AD41" i="1"/>
  <c r="AD322" i="1"/>
  <c r="AD14" i="1"/>
  <c r="AD245" i="1"/>
  <c r="AD176" i="1"/>
  <c r="AD101" i="1"/>
  <c r="AD40" i="1"/>
  <c r="AD208" i="1"/>
  <c r="AD285" i="1"/>
  <c r="AD170" i="1"/>
  <c r="AD210" i="1"/>
  <c r="AD34" i="1"/>
  <c r="AD299" i="1"/>
  <c r="AD356" i="1"/>
  <c r="AD98" i="1"/>
  <c r="AD143" i="1"/>
  <c r="AD63" i="1"/>
  <c r="AD264" i="1"/>
  <c r="AD257" i="1"/>
  <c r="AD28" i="1"/>
  <c r="AD122" i="1"/>
  <c r="AD202" i="1"/>
  <c r="AD297" i="1"/>
  <c r="AD23" i="1"/>
  <c r="AD246" i="1"/>
  <c r="AD226" i="1"/>
  <c r="AD103" i="1"/>
  <c r="AD185" i="1"/>
  <c r="AD238" i="1"/>
  <c r="AD125" i="1"/>
  <c r="AD209" i="1"/>
  <c r="AD310" i="1"/>
  <c r="AD340" i="1"/>
  <c r="AD124" i="1"/>
  <c r="AD42" i="1"/>
  <c r="AD87" i="1"/>
  <c r="AD26" i="1"/>
  <c r="AD230" i="1"/>
  <c r="AD58" i="1"/>
  <c r="AD139" i="1"/>
  <c r="AD102" i="1"/>
  <c r="AD79" i="1"/>
  <c r="AD153" i="1"/>
  <c r="AD66" i="1"/>
  <c r="AD320" i="1"/>
  <c r="AD96" i="1"/>
  <c r="AD111" i="1"/>
  <c r="AD131" i="1"/>
  <c r="AD308" i="1"/>
  <c r="AD95" i="1"/>
  <c r="AD163" i="1"/>
  <c r="AD263" i="1"/>
  <c r="AD198" i="1"/>
  <c r="AD341" i="1"/>
  <c r="AD205" i="1"/>
  <c r="AD252" i="1"/>
  <c r="AD300" i="1"/>
  <c r="AD115" i="1"/>
  <c r="AD181" i="1"/>
  <c r="AD127" i="1"/>
  <c r="AD207" i="1"/>
  <c r="AD10" i="1"/>
  <c r="AD78" i="1"/>
  <c r="AD20" i="1"/>
  <c r="AD84" i="1"/>
  <c r="AD292" i="1"/>
  <c r="AD195" i="1"/>
  <c r="AD46" i="1"/>
  <c r="AD83" i="1"/>
  <c r="AD369" i="1"/>
  <c r="AD129" i="1"/>
  <c r="AD337" i="1"/>
  <c r="AD99" i="1"/>
  <c r="AD212" i="1"/>
  <c r="AD140" i="1"/>
  <c r="AD365" i="1"/>
  <c r="AD275" i="1"/>
  <c r="AD293" i="1"/>
  <c r="AD272" i="1"/>
  <c r="AD241" i="1"/>
  <c r="AD71" i="1"/>
  <c r="AD93" i="1"/>
  <c r="AD183" i="1"/>
  <c r="AD109" i="1"/>
  <c r="AD29" i="1"/>
  <c r="AD37" i="1"/>
  <c r="AD86" i="1"/>
  <c r="AD68" i="1"/>
  <c r="AD113" i="1"/>
  <c r="AD298" i="1"/>
  <c r="AD142" i="1"/>
  <c r="AD69" i="1"/>
  <c r="AD317" i="1"/>
  <c r="AD17" i="1"/>
  <c r="AD72" i="1"/>
  <c r="AD43" i="1"/>
  <c r="AD62" i="1"/>
  <c r="AD323" i="1"/>
  <c r="AD5" i="1"/>
  <c r="AD316" i="1"/>
  <c r="AD366" i="1"/>
  <c r="AD174" i="1"/>
  <c r="AD15" i="1"/>
  <c r="AD192" i="1"/>
  <c r="AD65" i="1"/>
  <c r="AD211" i="1"/>
  <c r="AD24" i="1"/>
  <c r="AD278" i="1"/>
  <c r="AD290" i="1"/>
  <c r="AD342" i="1"/>
  <c r="AD60" i="1"/>
  <c r="AD219" i="1"/>
  <c r="AD144" i="1"/>
  <c r="AD12" i="1"/>
  <c r="AD364" i="1"/>
  <c r="AD349" i="1"/>
  <c r="AD362" i="1"/>
  <c r="AD304" i="1"/>
  <c r="AD118" i="1"/>
  <c r="AD249" i="1"/>
  <c r="AD368" i="1"/>
  <c r="AD243" i="1"/>
  <c r="AD248" i="1"/>
  <c r="AD321" i="1"/>
  <c r="AD19" i="1"/>
  <c r="AD21" i="1"/>
  <c r="AD223" i="1"/>
  <c r="AD280" i="1"/>
  <c r="AD313" i="1"/>
  <c r="AD328" i="1"/>
  <c r="AD261" i="1"/>
  <c r="AD45" i="1"/>
  <c r="AD172" i="1"/>
  <c r="AD330" i="1"/>
  <c r="AD236" i="1"/>
  <c r="AD259" i="1"/>
  <c r="AD175" i="1"/>
  <c r="AD314" i="1"/>
  <c r="AD229" i="1"/>
  <c r="AD333" i="1"/>
  <c r="AD97" i="1"/>
  <c r="AD8" i="1"/>
  <c r="AD367" i="1"/>
  <c r="AD145" i="1"/>
  <c r="AD327" i="1"/>
  <c r="AD130" i="1"/>
  <c r="AD358" i="1"/>
  <c r="AD90" i="1"/>
  <c r="AD269" i="1"/>
  <c r="AD301" i="1"/>
  <c r="AD315" i="1"/>
  <c r="AD295" i="1"/>
  <c r="AD151" i="1"/>
  <c r="AD307" i="1"/>
  <c r="AD128" i="1"/>
  <c r="AD147" i="1"/>
  <c r="AD196" i="1"/>
  <c r="AD273" i="1"/>
  <c r="AD74" i="1"/>
  <c r="AD221" i="1"/>
  <c r="AD262" i="1"/>
  <c r="AD359" i="1"/>
  <c r="AD25" i="1"/>
  <c r="AD61" i="1"/>
  <c r="AD234" i="1"/>
  <c r="AD136" i="1"/>
  <c r="AD370" i="1"/>
  <c r="AD48" i="1"/>
  <c r="AD250" i="1"/>
  <c r="AD267" i="1"/>
  <c r="AD283" i="1"/>
  <c r="AD150" i="1"/>
  <c r="AD193" i="1"/>
  <c r="AD260" i="1"/>
  <c r="AD214" i="1"/>
  <c r="AD217" i="1"/>
  <c r="AD237" i="1"/>
  <c r="AD331" i="1"/>
  <c r="AD120" i="1"/>
  <c r="AD169" i="1"/>
  <c r="AD180" i="1"/>
  <c r="AD284" i="1"/>
  <c r="AD44" i="1"/>
  <c r="AD162" i="1"/>
  <c r="AD288" i="1"/>
  <c r="AD265" i="1"/>
  <c r="AD114" i="1"/>
  <c r="AD141" i="1"/>
  <c r="AD105" i="1"/>
  <c r="AD344" i="1"/>
  <c r="AD106" i="1"/>
  <c r="AD182" i="1"/>
  <c r="AD309" i="1"/>
  <c r="AD326" i="1"/>
  <c r="AD157" i="1"/>
  <c r="AD270" i="1"/>
  <c r="AD305" i="1"/>
  <c r="AD279" i="1"/>
  <c r="AD294" i="1"/>
  <c r="AD133" i="1"/>
  <c r="AD161" i="1"/>
  <c r="AD363" i="1"/>
  <c r="AD319" i="1"/>
  <c r="AD54" i="1"/>
  <c r="AD335" i="1"/>
  <c r="AD355" i="1"/>
  <c r="AD254" i="1"/>
  <c r="AD77" i="1"/>
  <c r="AD89" i="1"/>
  <c r="AD135" i="1"/>
  <c r="AD303" i="1"/>
  <c r="AD188" i="1"/>
  <c r="AD59" i="1"/>
  <c r="AD30" i="1"/>
  <c r="AD353" i="1"/>
  <c r="AD159" i="1"/>
  <c r="AD123" i="1"/>
  <c r="AD138" i="1"/>
  <c r="AD274" i="1"/>
  <c r="AD137" i="1"/>
  <c r="AD271" i="1"/>
  <c r="AD167" i="1"/>
  <c r="AD80" i="1"/>
  <c r="AD94" i="1"/>
  <c r="AD27" i="1"/>
  <c r="AD312" i="1"/>
  <c r="AD104" i="1"/>
  <c r="AD38" i="1"/>
  <c r="AD31" i="1"/>
  <c r="AD186" i="1"/>
  <c r="AD88" i="1"/>
  <c r="AD100" i="1"/>
  <c r="AD49" i="1"/>
  <c r="AD76" i="1"/>
  <c r="AD228" i="1"/>
  <c r="AD197" i="1"/>
  <c r="AD289" i="1"/>
  <c r="AD242" i="1"/>
  <c r="AD233" i="1"/>
  <c r="AD156" i="1"/>
  <c r="AD227" i="1"/>
  <c r="AD247" i="1"/>
  <c r="AD277" i="1"/>
  <c r="AD213" i="1"/>
  <c r="AD311" i="1"/>
  <c r="AD70" i="1"/>
  <c r="AD81" i="1"/>
  <c r="AD158" i="1"/>
  <c r="AD112" i="1"/>
  <c r="AD166" i="1"/>
  <c r="AD108" i="1"/>
  <c r="AD203" i="1"/>
  <c r="AD253" i="1"/>
  <c r="AD82" i="1"/>
  <c r="AD200" i="1"/>
  <c r="AD4" i="1"/>
  <c r="AD189" i="1"/>
  <c r="AD50" i="1"/>
  <c r="AD258" i="1"/>
  <c r="AD256" i="1"/>
  <c r="AD191" i="1"/>
  <c r="AD110" i="1"/>
  <c r="U222" i="1" l="1"/>
  <c r="U91" i="1"/>
  <c r="U132" i="1"/>
  <c r="U220" i="1"/>
  <c r="U302" i="1"/>
  <c r="U244" i="1"/>
  <c r="U224" i="1"/>
  <c r="U338" i="1"/>
  <c r="U92" i="1"/>
  <c r="U332" i="1"/>
  <c r="U73" i="1"/>
  <c r="U201" i="1"/>
  <c r="U235" i="1"/>
  <c r="U171" i="1"/>
  <c r="U56" i="1"/>
  <c r="U6" i="1"/>
  <c r="U116" i="1"/>
  <c r="U187" i="1"/>
  <c r="U33" i="1"/>
  <c r="U119" i="1"/>
  <c r="U345" i="1"/>
  <c r="U18" i="1"/>
  <c r="U325" i="1"/>
  <c r="U291" i="1"/>
  <c r="U361" i="1"/>
  <c r="U13" i="1"/>
  <c r="U216" i="1"/>
  <c r="U347" i="1"/>
  <c r="U336" i="1"/>
  <c r="U199" i="1"/>
  <c r="U165" i="1"/>
  <c r="U178" i="1"/>
  <c r="U360" i="1"/>
  <c r="U240" i="1"/>
  <c r="U232" i="1"/>
  <c r="U152" i="1"/>
  <c r="U53" i="1"/>
  <c r="U276" i="1"/>
  <c r="U168" i="1"/>
  <c r="U348" i="1"/>
  <c r="U148" i="1"/>
  <c r="U215" i="1"/>
  <c r="U239" i="1"/>
  <c r="U352" i="1"/>
  <c r="U47" i="1"/>
  <c r="U324" i="1"/>
  <c r="U268" i="1"/>
  <c r="U339" i="1"/>
  <c r="U52" i="1"/>
  <c r="U286" i="1"/>
  <c r="U134" i="1"/>
  <c r="U117" i="1"/>
  <c r="U39" i="1"/>
  <c r="U22" i="1"/>
  <c r="U218" i="1"/>
  <c r="U281" i="1"/>
  <c r="U107" i="1"/>
  <c r="U194" i="1"/>
  <c r="U173" i="1"/>
  <c r="U7" i="1"/>
  <c r="U357" i="1"/>
  <c r="U67" i="1"/>
  <c r="U296" i="1"/>
  <c r="U334" i="1"/>
  <c r="U179" i="1"/>
  <c r="U343" i="1"/>
  <c r="U231" i="1"/>
  <c r="U350" i="1"/>
  <c r="U55" i="1"/>
  <c r="U155" i="1"/>
  <c r="U146" i="1"/>
  <c r="U306" i="1"/>
  <c r="U126" i="1"/>
  <c r="U64" i="1"/>
  <c r="U177" i="1"/>
  <c r="U75" i="1"/>
  <c r="U11" i="1"/>
  <c r="U255" i="1"/>
  <c r="U318" i="1"/>
  <c r="U282" i="1"/>
  <c r="U121" i="1"/>
  <c r="U206" i="1"/>
  <c r="U190" i="1"/>
  <c r="U184" i="1"/>
  <c r="U164" i="1"/>
  <c r="U266" i="1"/>
  <c r="U57" i="1"/>
  <c r="U225" i="1"/>
  <c r="U354" i="1"/>
  <c r="U204" i="1"/>
  <c r="U160" i="1"/>
  <c r="U149" i="1"/>
  <c r="U16" i="1"/>
  <c r="U287" i="1"/>
  <c r="U35" i="1"/>
  <c r="U351" i="1"/>
  <c r="U9" i="1"/>
  <c r="U36" i="1"/>
  <c r="U85" i="1"/>
  <c r="U251" i="1"/>
  <c r="U51" i="1"/>
  <c r="U32" i="1"/>
  <c r="U329" i="1"/>
  <c r="U346" i="1"/>
  <c r="U154" i="1"/>
  <c r="U41" i="1"/>
  <c r="U322" i="1"/>
  <c r="U14" i="1"/>
  <c r="U245" i="1"/>
  <c r="U176" i="1"/>
  <c r="U101" i="1"/>
  <c r="U40" i="1"/>
  <c r="U208" i="1"/>
  <c r="U285" i="1"/>
  <c r="U2" i="1"/>
  <c r="U170" i="1"/>
  <c r="U210" i="1"/>
  <c r="U34" i="1"/>
  <c r="U299" i="1"/>
  <c r="U356" i="1"/>
  <c r="U98" i="1"/>
  <c r="U143" i="1"/>
  <c r="U63" i="1"/>
  <c r="U264" i="1"/>
  <c r="U257" i="1"/>
  <c r="U28" i="1"/>
  <c r="U122" i="1"/>
  <c r="U202" i="1"/>
  <c r="U297" i="1"/>
  <c r="U23" i="1"/>
  <c r="U246" i="1"/>
  <c r="U226" i="1"/>
  <c r="U103" i="1"/>
  <c r="U185" i="1"/>
  <c r="U238" i="1"/>
  <c r="U125" i="1"/>
  <c r="U209" i="1"/>
  <c r="U310" i="1"/>
  <c r="U340" i="1"/>
  <c r="U124" i="1"/>
  <c r="U42" i="1"/>
  <c r="U87" i="1"/>
  <c r="U26" i="1"/>
  <c r="U230" i="1"/>
  <c r="U58" i="1"/>
  <c r="U139" i="1"/>
  <c r="U102" i="1"/>
  <c r="U79" i="1"/>
  <c r="U153" i="1"/>
  <c r="U66" i="1"/>
  <c r="U320" i="1"/>
  <c r="U96" i="1"/>
  <c r="U111" i="1"/>
  <c r="U131" i="1"/>
  <c r="U308" i="1"/>
  <c r="U95" i="1"/>
  <c r="U163" i="1"/>
  <c r="U263" i="1"/>
  <c r="U198" i="1"/>
  <c r="U341" i="1"/>
  <c r="U205" i="1"/>
  <c r="U252" i="1"/>
  <c r="U300" i="1"/>
  <c r="U115" i="1"/>
  <c r="U181" i="1"/>
  <c r="U127" i="1"/>
  <c r="U207" i="1"/>
  <c r="U10" i="1"/>
  <c r="U78" i="1"/>
  <c r="U20" i="1"/>
  <c r="U84" i="1"/>
  <c r="U292" i="1"/>
  <c r="U195" i="1"/>
  <c r="U46" i="1"/>
  <c r="U83" i="1"/>
  <c r="U369" i="1"/>
  <c r="U129" i="1"/>
  <c r="U337" i="1"/>
  <c r="U99" i="1"/>
  <c r="U212" i="1"/>
  <c r="U140" i="1"/>
  <c r="U365" i="1"/>
  <c r="U275" i="1"/>
  <c r="U293" i="1"/>
  <c r="U272" i="1"/>
  <c r="U241" i="1"/>
  <c r="U71" i="1"/>
  <c r="U93" i="1"/>
  <c r="U183" i="1"/>
  <c r="U109" i="1"/>
  <c r="U29" i="1"/>
  <c r="U37" i="1"/>
  <c r="U86" i="1"/>
  <c r="U68" i="1"/>
  <c r="U113" i="1"/>
  <c r="U298" i="1"/>
  <c r="U142" i="1"/>
  <c r="U69" i="1"/>
  <c r="U317" i="1"/>
  <c r="U17" i="1"/>
  <c r="U72" i="1"/>
  <c r="U43" i="1"/>
  <c r="U62" i="1"/>
  <c r="U323" i="1"/>
  <c r="U5" i="1"/>
  <c r="U316" i="1"/>
  <c r="U366" i="1"/>
  <c r="U174" i="1"/>
  <c r="U15" i="1"/>
  <c r="U192" i="1"/>
  <c r="U65" i="1"/>
  <c r="U211" i="1"/>
  <c r="U24" i="1"/>
  <c r="U278" i="1"/>
  <c r="U290" i="1"/>
  <c r="U342" i="1"/>
  <c r="U60" i="1"/>
  <c r="U219" i="1"/>
  <c r="U144" i="1"/>
  <c r="U12" i="1"/>
  <c r="U364" i="1"/>
  <c r="U349" i="1"/>
  <c r="U362" i="1"/>
  <c r="U304" i="1"/>
  <c r="U118" i="1"/>
  <c r="U249" i="1"/>
  <c r="U368" i="1"/>
  <c r="U243" i="1"/>
  <c r="U248" i="1"/>
  <c r="U321" i="1"/>
  <c r="U19" i="1"/>
  <c r="U21" i="1"/>
  <c r="U223" i="1"/>
  <c r="U280" i="1"/>
  <c r="U313" i="1"/>
  <c r="U328" i="1"/>
  <c r="U261" i="1"/>
  <c r="U45" i="1"/>
  <c r="U172" i="1"/>
  <c r="U330" i="1"/>
  <c r="U236" i="1"/>
  <c r="U259" i="1"/>
  <c r="U175" i="1"/>
  <c r="U314" i="1"/>
  <c r="U229" i="1"/>
  <c r="U333" i="1"/>
  <c r="U97" i="1"/>
  <c r="U8" i="1"/>
  <c r="U367" i="1"/>
  <c r="U145" i="1"/>
  <c r="U327" i="1"/>
  <c r="U130" i="1"/>
  <c r="U358" i="1"/>
  <c r="U90" i="1"/>
  <c r="U269" i="1"/>
  <c r="U301" i="1"/>
  <c r="U315" i="1"/>
  <c r="U295" i="1"/>
  <c r="U151" i="1"/>
  <c r="U307" i="1"/>
  <c r="U128" i="1"/>
  <c r="U147" i="1"/>
  <c r="U196" i="1"/>
  <c r="U273" i="1"/>
  <c r="U74" i="1"/>
  <c r="U221" i="1"/>
  <c r="U262" i="1"/>
  <c r="U359" i="1"/>
  <c r="U25" i="1"/>
  <c r="U61" i="1"/>
  <c r="U234" i="1"/>
  <c r="U136" i="1"/>
  <c r="U370" i="1"/>
  <c r="U48" i="1"/>
  <c r="U250" i="1"/>
  <c r="U267" i="1"/>
  <c r="U283" i="1"/>
  <c r="U150" i="1"/>
  <c r="U193" i="1"/>
  <c r="U260" i="1"/>
  <c r="U214" i="1"/>
  <c r="U217" i="1"/>
  <c r="U237" i="1"/>
  <c r="U331" i="1"/>
  <c r="U120" i="1"/>
  <c r="U169" i="1"/>
  <c r="U180" i="1"/>
  <c r="U284" i="1"/>
  <c r="U44" i="1"/>
  <c r="U162" i="1"/>
  <c r="U288" i="1"/>
  <c r="U265" i="1"/>
  <c r="U114" i="1"/>
  <c r="U141" i="1"/>
  <c r="U105" i="1"/>
  <c r="U344" i="1"/>
  <c r="U106" i="1"/>
  <c r="U182" i="1"/>
  <c r="U309" i="1"/>
  <c r="U326" i="1"/>
  <c r="U157" i="1"/>
  <c r="U270" i="1"/>
  <c r="U305" i="1"/>
  <c r="U279" i="1"/>
  <c r="U294" i="1"/>
  <c r="U133" i="1"/>
  <c r="U161" i="1"/>
  <c r="U363" i="1"/>
  <c r="U319" i="1"/>
  <c r="U54" i="1"/>
  <c r="U335" i="1"/>
  <c r="U355" i="1"/>
  <c r="U254" i="1"/>
  <c r="U77" i="1"/>
  <c r="U89" i="1"/>
  <c r="U135" i="1"/>
  <c r="U303" i="1"/>
  <c r="U188" i="1"/>
  <c r="U59" i="1"/>
  <c r="U30" i="1"/>
  <c r="U3" i="1"/>
  <c r="U353" i="1"/>
  <c r="U159" i="1"/>
  <c r="U123" i="1"/>
  <c r="U138" i="1"/>
  <c r="U274" i="1"/>
  <c r="U137" i="1"/>
  <c r="U271" i="1"/>
  <c r="U167" i="1"/>
  <c r="U80" i="1"/>
  <c r="U94" i="1"/>
  <c r="U27" i="1"/>
  <c r="U312" i="1"/>
  <c r="U104" i="1"/>
  <c r="U38" i="1"/>
  <c r="U31" i="1"/>
  <c r="U186" i="1"/>
  <c r="U88" i="1"/>
  <c r="U100" i="1"/>
  <c r="U49" i="1"/>
  <c r="U76" i="1"/>
  <c r="U228" i="1"/>
  <c r="U197" i="1"/>
  <c r="U289" i="1"/>
  <c r="U242" i="1"/>
  <c r="U233" i="1"/>
  <c r="U156" i="1"/>
  <c r="U227" i="1"/>
  <c r="U247" i="1"/>
  <c r="U277" i="1"/>
  <c r="U213" i="1"/>
  <c r="U311" i="1"/>
  <c r="U70" i="1"/>
  <c r="U81" i="1"/>
  <c r="U158" i="1"/>
  <c r="U112" i="1"/>
  <c r="U166" i="1"/>
  <c r="U108" i="1"/>
  <c r="U203" i="1"/>
  <c r="U253" i="1"/>
  <c r="U82" i="1"/>
  <c r="U200" i="1"/>
  <c r="U4" i="1"/>
  <c r="U189" i="1"/>
  <c r="U50" i="1"/>
  <c r="U258" i="1"/>
  <c r="U256" i="1"/>
  <c r="U191" i="1"/>
  <c r="U110" i="1"/>
  <c r="K222" i="1"/>
  <c r="L222" i="1" s="1"/>
  <c r="K91" i="1"/>
  <c r="L91" i="1" s="1"/>
  <c r="K132" i="1"/>
  <c r="L132" i="1" s="1"/>
  <c r="K220" i="1"/>
  <c r="L220" i="1" s="1"/>
  <c r="K302" i="1"/>
  <c r="L302" i="1" s="1"/>
  <c r="K244" i="1"/>
  <c r="L244" i="1" s="1"/>
  <c r="K224" i="1"/>
  <c r="L224" i="1" s="1"/>
  <c r="K338" i="1"/>
  <c r="L338" i="1" s="1"/>
  <c r="K92" i="1"/>
  <c r="L92" i="1" s="1"/>
  <c r="K332" i="1"/>
  <c r="L332" i="1" s="1"/>
  <c r="K73" i="1"/>
  <c r="L73" i="1" s="1"/>
  <c r="K201" i="1"/>
  <c r="L201" i="1" s="1"/>
  <c r="K235" i="1"/>
  <c r="L235" i="1" s="1"/>
  <c r="K171" i="1"/>
  <c r="L171" i="1" s="1"/>
  <c r="K56" i="1"/>
  <c r="L56" i="1" s="1"/>
  <c r="K6" i="1"/>
  <c r="L6" i="1" s="1"/>
  <c r="K116" i="1"/>
  <c r="L116" i="1" s="1"/>
  <c r="K187" i="1"/>
  <c r="L187" i="1" s="1"/>
  <c r="K33" i="1"/>
  <c r="L33" i="1" s="1"/>
  <c r="K119" i="1"/>
  <c r="L119" i="1" s="1"/>
  <c r="K345" i="1"/>
  <c r="L345" i="1" s="1"/>
  <c r="K18" i="1"/>
  <c r="L18" i="1" s="1"/>
  <c r="K325" i="1"/>
  <c r="L325" i="1" s="1"/>
  <c r="K291" i="1"/>
  <c r="L291" i="1" s="1"/>
  <c r="K361" i="1"/>
  <c r="L361" i="1" s="1"/>
  <c r="K13" i="1"/>
  <c r="L13" i="1" s="1"/>
  <c r="K216" i="1"/>
  <c r="L216" i="1" s="1"/>
  <c r="K347" i="1"/>
  <c r="L347" i="1" s="1"/>
  <c r="K336" i="1"/>
  <c r="L336" i="1" s="1"/>
  <c r="K199" i="1"/>
  <c r="L199" i="1" s="1"/>
  <c r="K165" i="1"/>
  <c r="L165" i="1" s="1"/>
  <c r="K178" i="1"/>
  <c r="L178" i="1" s="1"/>
  <c r="K360" i="1"/>
  <c r="L360" i="1" s="1"/>
  <c r="K240" i="1"/>
  <c r="L240" i="1" s="1"/>
  <c r="K232" i="1"/>
  <c r="L232" i="1" s="1"/>
  <c r="K152" i="1"/>
  <c r="L152" i="1" s="1"/>
  <c r="K53" i="1"/>
  <c r="L53" i="1" s="1"/>
  <c r="K276" i="1"/>
  <c r="L276" i="1" s="1"/>
  <c r="K168" i="1"/>
  <c r="L168" i="1" s="1"/>
  <c r="K348" i="1"/>
  <c r="L348" i="1" s="1"/>
  <c r="K148" i="1"/>
  <c r="L148" i="1" s="1"/>
  <c r="K215" i="1"/>
  <c r="L215" i="1" s="1"/>
  <c r="K239" i="1"/>
  <c r="L239" i="1" s="1"/>
  <c r="K352" i="1"/>
  <c r="L352" i="1" s="1"/>
  <c r="K47" i="1"/>
  <c r="L47" i="1" s="1"/>
  <c r="K324" i="1"/>
  <c r="L324" i="1" s="1"/>
  <c r="K268" i="1"/>
  <c r="L268" i="1" s="1"/>
  <c r="K339" i="1"/>
  <c r="L339" i="1" s="1"/>
  <c r="K52" i="1"/>
  <c r="L52" i="1" s="1"/>
  <c r="K286" i="1"/>
  <c r="L286" i="1" s="1"/>
  <c r="K134" i="1"/>
  <c r="L134" i="1" s="1"/>
  <c r="K117" i="1"/>
  <c r="L117" i="1" s="1"/>
  <c r="K39" i="1"/>
  <c r="L39" i="1" s="1"/>
  <c r="K22" i="1"/>
  <c r="L22" i="1" s="1"/>
  <c r="K218" i="1"/>
  <c r="L218" i="1" s="1"/>
  <c r="K281" i="1"/>
  <c r="L281" i="1" s="1"/>
  <c r="K107" i="1"/>
  <c r="L107" i="1" s="1"/>
  <c r="K194" i="1"/>
  <c r="L194" i="1" s="1"/>
  <c r="K173" i="1"/>
  <c r="L173" i="1" s="1"/>
  <c r="K7" i="1"/>
  <c r="L7" i="1" s="1"/>
  <c r="K357" i="1"/>
  <c r="L357" i="1" s="1"/>
  <c r="K67" i="1"/>
  <c r="L67" i="1" s="1"/>
  <c r="K296" i="1"/>
  <c r="L296" i="1" s="1"/>
  <c r="K334" i="1"/>
  <c r="L334" i="1" s="1"/>
  <c r="K179" i="1"/>
  <c r="L179" i="1" s="1"/>
  <c r="K343" i="1"/>
  <c r="L343" i="1" s="1"/>
  <c r="K231" i="1"/>
  <c r="L231" i="1" s="1"/>
  <c r="K350" i="1"/>
  <c r="L350" i="1" s="1"/>
  <c r="K55" i="1"/>
  <c r="L55" i="1" s="1"/>
  <c r="K155" i="1"/>
  <c r="L155" i="1" s="1"/>
  <c r="K146" i="1"/>
  <c r="L146" i="1" s="1"/>
  <c r="K306" i="1"/>
  <c r="L306" i="1" s="1"/>
  <c r="K126" i="1"/>
  <c r="L126" i="1" s="1"/>
  <c r="K64" i="1"/>
  <c r="L64" i="1" s="1"/>
  <c r="K177" i="1"/>
  <c r="L177" i="1" s="1"/>
  <c r="K75" i="1"/>
  <c r="L75" i="1" s="1"/>
  <c r="K11" i="1"/>
  <c r="L11" i="1" s="1"/>
  <c r="K255" i="1"/>
  <c r="L255" i="1" s="1"/>
  <c r="K318" i="1"/>
  <c r="L318" i="1" s="1"/>
  <c r="K282" i="1"/>
  <c r="L282" i="1" s="1"/>
  <c r="K121" i="1"/>
  <c r="L121" i="1" s="1"/>
  <c r="K206" i="1"/>
  <c r="L206" i="1" s="1"/>
  <c r="K190" i="1"/>
  <c r="L190" i="1" s="1"/>
  <c r="K184" i="1"/>
  <c r="L184" i="1" s="1"/>
  <c r="K164" i="1"/>
  <c r="L164" i="1" s="1"/>
  <c r="K266" i="1"/>
  <c r="L266" i="1" s="1"/>
  <c r="K57" i="1"/>
  <c r="L57" i="1" s="1"/>
  <c r="K225" i="1"/>
  <c r="L225" i="1" s="1"/>
  <c r="K354" i="1"/>
  <c r="L354" i="1" s="1"/>
  <c r="K204" i="1"/>
  <c r="L204" i="1" s="1"/>
  <c r="K160" i="1"/>
  <c r="L160" i="1" s="1"/>
  <c r="K149" i="1"/>
  <c r="L149" i="1" s="1"/>
  <c r="K16" i="1"/>
  <c r="L16" i="1" s="1"/>
  <c r="K287" i="1"/>
  <c r="L287" i="1" s="1"/>
  <c r="K35" i="1"/>
  <c r="L35" i="1" s="1"/>
  <c r="K351" i="1"/>
  <c r="L351" i="1" s="1"/>
  <c r="K9" i="1"/>
  <c r="L9" i="1" s="1"/>
  <c r="K36" i="1"/>
  <c r="L36" i="1" s="1"/>
  <c r="K85" i="1"/>
  <c r="L85" i="1" s="1"/>
  <c r="K251" i="1"/>
  <c r="L251" i="1" s="1"/>
  <c r="K51" i="1"/>
  <c r="L51" i="1" s="1"/>
  <c r="K32" i="1"/>
  <c r="L32" i="1" s="1"/>
  <c r="K329" i="1"/>
  <c r="L329" i="1" s="1"/>
  <c r="K346" i="1"/>
  <c r="L346" i="1" s="1"/>
  <c r="K154" i="1"/>
  <c r="L154" i="1" s="1"/>
  <c r="K41" i="1"/>
  <c r="L41" i="1" s="1"/>
  <c r="K322" i="1"/>
  <c r="L322" i="1" s="1"/>
  <c r="K14" i="1"/>
  <c r="L14" i="1" s="1"/>
  <c r="K245" i="1"/>
  <c r="L245" i="1" s="1"/>
  <c r="K176" i="1"/>
  <c r="L176" i="1" s="1"/>
  <c r="K101" i="1"/>
  <c r="L101" i="1" s="1"/>
  <c r="K40" i="1"/>
  <c r="L40" i="1" s="1"/>
  <c r="K208" i="1"/>
  <c r="L208" i="1" s="1"/>
  <c r="K285" i="1"/>
  <c r="L285" i="1" s="1"/>
  <c r="K2" i="1"/>
  <c r="L2" i="1" s="1"/>
  <c r="K170" i="1"/>
  <c r="L170" i="1" s="1"/>
  <c r="K210" i="1"/>
  <c r="L210" i="1" s="1"/>
  <c r="K34" i="1"/>
  <c r="L34" i="1" s="1"/>
  <c r="K299" i="1"/>
  <c r="L299" i="1" s="1"/>
  <c r="K356" i="1"/>
  <c r="L356" i="1" s="1"/>
  <c r="K98" i="1"/>
  <c r="L98" i="1" s="1"/>
  <c r="K143" i="1"/>
  <c r="L143" i="1" s="1"/>
  <c r="K63" i="1"/>
  <c r="L63" i="1" s="1"/>
  <c r="K264" i="1"/>
  <c r="L264" i="1" s="1"/>
  <c r="K257" i="1"/>
  <c r="L257" i="1" s="1"/>
  <c r="K28" i="1"/>
  <c r="L28" i="1" s="1"/>
  <c r="K122" i="1"/>
  <c r="L122" i="1" s="1"/>
  <c r="K202" i="1"/>
  <c r="L202" i="1" s="1"/>
  <c r="K297" i="1"/>
  <c r="L297" i="1" s="1"/>
  <c r="K23" i="1"/>
  <c r="L23" i="1" s="1"/>
  <c r="K246" i="1"/>
  <c r="L246" i="1" s="1"/>
  <c r="K226" i="1"/>
  <c r="L226" i="1" s="1"/>
  <c r="K103" i="1"/>
  <c r="L103" i="1" s="1"/>
  <c r="K185" i="1"/>
  <c r="L185" i="1" s="1"/>
  <c r="K238" i="1"/>
  <c r="L238" i="1" s="1"/>
  <c r="K125" i="1"/>
  <c r="L125" i="1" s="1"/>
  <c r="K209" i="1"/>
  <c r="L209" i="1" s="1"/>
  <c r="K310" i="1"/>
  <c r="L310" i="1" s="1"/>
  <c r="K340" i="1"/>
  <c r="L340" i="1" s="1"/>
  <c r="K124" i="1"/>
  <c r="L124" i="1" s="1"/>
  <c r="K42" i="1"/>
  <c r="L42" i="1" s="1"/>
  <c r="K87" i="1"/>
  <c r="L87" i="1" s="1"/>
  <c r="K26" i="1"/>
  <c r="L26" i="1" s="1"/>
  <c r="K230" i="1"/>
  <c r="L230" i="1" s="1"/>
  <c r="K58" i="1"/>
  <c r="L58" i="1" s="1"/>
  <c r="K139" i="1"/>
  <c r="L139" i="1" s="1"/>
  <c r="K102" i="1"/>
  <c r="L102" i="1" s="1"/>
  <c r="K79" i="1"/>
  <c r="L79" i="1" s="1"/>
  <c r="K153" i="1"/>
  <c r="L153" i="1" s="1"/>
  <c r="K66" i="1"/>
  <c r="L66" i="1" s="1"/>
  <c r="K320" i="1"/>
  <c r="L320" i="1" s="1"/>
  <c r="K96" i="1"/>
  <c r="L96" i="1" s="1"/>
  <c r="K111" i="1"/>
  <c r="L111" i="1" s="1"/>
  <c r="K131" i="1"/>
  <c r="L131" i="1" s="1"/>
  <c r="K308" i="1"/>
  <c r="L308" i="1" s="1"/>
  <c r="K95" i="1"/>
  <c r="L95" i="1" s="1"/>
  <c r="K163" i="1"/>
  <c r="L163" i="1" s="1"/>
  <c r="K263" i="1"/>
  <c r="L263" i="1" s="1"/>
  <c r="K198" i="1"/>
  <c r="L198" i="1" s="1"/>
  <c r="K341" i="1"/>
  <c r="L341" i="1" s="1"/>
  <c r="K205" i="1"/>
  <c r="L205" i="1" s="1"/>
  <c r="K252" i="1"/>
  <c r="L252" i="1" s="1"/>
  <c r="K300" i="1"/>
  <c r="L300" i="1" s="1"/>
  <c r="K115" i="1"/>
  <c r="L115" i="1" s="1"/>
  <c r="K181" i="1"/>
  <c r="L181" i="1" s="1"/>
  <c r="K127" i="1"/>
  <c r="L127" i="1" s="1"/>
  <c r="K207" i="1"/>
  <c r="L207" i="1" s="1"/>
  <c r="K10" i="1"/>
  <c r="L10" i="1" s="1"/>
  <c r="K78" i="1"/>
  <c r="L78" i="1" s="1"/>
  <c r="K20" i="1"/>
  <c r="L20" i="1" s="1"/>
  <c r="K84" i="1"/>
  <c r="L84" i="1" s="1"/>
  <c r="K292" i="1"/>
  <c r="L292" i="1" s="1"/>
  <c r="K195" i="1"/>
  <c r="L195" i="1" s="1"/>
  <c r="K46" i="1"/>
  <c r="L46" i="1" s="1"/>
  <c r="K83" i="1"/>
  <c r="L83" i="1" s="1"/>
  <c r="K369" i="1"/>
  <c r="L369" i="1" s="1"/>
  <c r="K129" i="1"/>
  <c r="L129" i="1" s="1"/>
  <c r="K337" i="1"/>
  <c r="L337" i="1" s="1"/>
  <c r="K99" i="1"/>
  <c r="L99" i="1" s="1"/>
  <c r="K212" i="1"/>
  <c r="L212" i="1" s="1"/>
  <c r="K140" i="1"/>
  <c r="L140" i="1" s="1"/>
  <c r="K365" i="1"/>
  <c r="L365" i="1" s="1"/>
  <c r="K275" i="1"/>
  <c r="L275" i="1" s="1"/>
  <c r="K293" i="1"/>
  <c r="L293" i="1" s="1"/>
  <c r="K272" i="1"/>
  <c r="L272" i="1" s="1"/>
  <c r="K241" i="1"/>
  <c r="L241" i="1" s="1"/>
  <c r="K71" i="1"/>
  <c r="L71" i="1" s="1"/>
  <c r="K93" i="1"/>
  <c r="L93" i="1" s="1"/>
  <c r="K183" i="1"/>
  <c r="L183" i="1" s="1"/>
  <c r="K109" i="1"/>
  <c r="L109" i="1" s="1"/>
  <c r="K29" i="1"/>
  <c r="L29" i="1" s="1"/>
  <c r="K37" i="1"/>
  <c r="L37" i="1" s="1"/>
  <c r="K86" i="1"/>
  <c r="L86" i="1" s="1"/>
  <c r="K68" i="1"/>
  <c r="L68" i="1" s="1"/>
  <c r="K113" i="1"/>
  <c r="L113" i="1" s="1"/>
  <c r="K298" i="1"/>
  <c r="L298" i="1" s="1"/>
  <c r="K142" i="1"/>
  <c r="L142" i="1" s="1"/>
  <c r="K69" i="1"/>
  <c r="L69" i="1" s="1"/>
  <c r="K317" i="1"/>
  <c r="L317" i="1" s="1"/>
  <c r="K17" i="1"/>
  <c r="L17" i="1" s="1"/>
  <c r="K72" i="1"/>
  <c r="L72" i="1" s="1"/>
  <c r="K43" i="1"/>
  <c r="L43" i="1" s="1"/>
  <c r="K62" i="1"/>
  <c r="L62" i="1" s="1"/>
  <c r="K323" i="1"/>
  <c r="L323" i="1" s="1"/>
  <c r="K5" i="1"/>
  <c r="L5" i="1" s="1"/>
  <c r="K316" i="1"/>
  <c r="L316" i="1" s="1"/>
  <c r="K366" i="1"/>
  <c r="L366" i="1" s="1"/>
  <c r="K174" i="1"/>
  <c r="L174" i="1" s="1"/>
  <c r="K15" i="1"/>
  <c r="L15" i="1" s="1"/>
  <c r="K192" i="1"/>
  <c r="L192" i="1" s="1"/>
  <c r="K65" i="1"/>
  <c r="L65" i="1" s="1"/>
  <c r="K211" i="1"/>
  <c r="L211" i="1" s="1"/>
  <c r="K24" i="1"/>
  <c r="L24" i="1" s="1"/>
  <c r="K278" i="1"/>
  <c r="L278" i="1" s="1"/>
  <c r="K290" i="1"/>
  <c r="L290" i="1" s="1"/>
  <c r="K342" i="1"/>
  <c r="L342" i="1" s="1"/>
  <c r="K60" i="1"/>
  <c r="L60" i="1" s="1"/>
  <c r="K219" i="1"/>
  <c r="L219" i="1" s="1"/>
  <c r="K144" i="1"/>
  <c r="L144" i="1" s="1"/>
  <c r="K12" i="1"/>
  <c r="L12" i="1" s="1"/>
  <c r="K364" i="1"/>
  <c r="L364" i="1" s="1"/>
  <c r="K349" i="1"/>
  <c r="L349" i="1" s="1"/>
  <c r="K362" i="1"/>
  <c r="L362" i="1" s="1"/>
  <c r="K304" i="1"/>
  <c r="L304" i="1" s="1"/>
  <c r="K118" i="1"/>
  <c r="L118" i="1" s="1"/>
  <c r="K249" i="1"/>
  <c r="L249" i="1" s="1"/>
  <c r="K368" i="1"/>
  <c r="L368" i="1" s="1"/>
  <c r="K243" i="1"/>
  <c r="L243" i="1" s="1"/>
  <c r="K248" i="1"/>
  <c r="L248" i="1" s="1"/>
  <c r="K321" i="1"/>
  <c r="L321" i="1" s="1"/>
  <c r="K19" i="1"/>
  <c r="L19" i="1" s="1"/>
  <c r="K21" i="1"/>
  <c r="L21" i="1" s="1"/>
  <c r="K223" i="1"/>
  <c r="L223" i="1" s="1"/>
  <c r="K280" i="1"/>
  <c r="L280" i="1" s="1"/>
  <c r="K313" i="1"/>
  <c r="L313" i="1" s="1"/>
  <c r="K328" i="1"/>
  <c r="L328" i="1" s="1"/>
  <c r="K261" i="1"/>
  <c r="L261" i="1" s="1"/>
  <c r="K45" i="1"/>
  <c r="L45" i="1" s="1"/>
  <c r="K172" i="1"/>
  <c r="L172" i="1" s="1"/>
  <c r="K330" i="1"/>
  <c r="L330" i="1" s="1"/>
  <c r="K236" i="1"/>
  <c r="L236" i="1" s="1"/>
  <c r="K259" i="1"/>
  <c r="L259" i="1" s="1"/>
  <c r="K175" i="1"/>
  <c r="L175" i="1" s="1"/>
  <c r="K314" i="1"/>
  <c r="L314" i="1" s="1"/>
  <c r="K229" i="1"/>
  <c r="L229" i="1" s="1"/>
  <c r="K333" i="1"/>
  <c r="L333" i="1" s="1"/>
  <c r="K97" i="1"/>
  <c r="L97" i="1" s="1"/>
  <c r="K8" i="1"/>
  <c r="L8" i="1" s="1"/>
  <c r="K367" i="1"/>
  <c r="L367" i="1" s="1"/>
  <c r="K145" i="1"/>
  <c r="L145" i="1" s="1"/>
  <c r="K327" i="1"/>
  <c r="L327" i="1" s="1"/>
  <c r="K130" i="1"/>
  <c r="L130" i="1" s="1"/>
  <c r="K358" i="1"/>
  <c r="L358" i="1" s="1"/>
  <c r="K90" i="1"/>
  <c r="L90" i="1" s="1"/>
  <c r="K269" i="1"/>
  <c r="L269" i="1" s="1"/>
  <c r="K301" i="1"/>
  <c r="L301" i="1" s="1"/>
  <c r="K315" i="1"/>
  <c r="L315" i="1" s="1"/>
  <c r="K295" i="1"/>
  <c r="L295" i="1" s="1"/>
  <c r="K151" i="1"/>
  <c r="L151" i="1" s="1"/>
  <c r="K307" i="1"/>
  <c r="L307" i="1" s="1"/>
  <c r="K128" i="1"/>
  <c r="L128" i="1" s="1"/>
  <c r="K147" i="1"/>
  <c r="L147" i="1" s="1"/>
  <c r="K196" i="1"/>
  <c r="L196" i="1" s="1"/>
  <c r="K273" i="1"/>
  <c r="L273" i="1" s="1"/>
  <c r="K74" i="1"/>
  <c r="L74" i="1" s="1"/>
  <c r="K221" i="1"/>
  <c r="L221" i="1" s="1"/>
  <c r="K262" i="1"/>
  <c r="L262" i="1" s="1"/>
  <c r="K359" i="1"/>
  <c r="L359" i="1" s="1"/>
  <c r="K25" i="1"/>
  <c r="L25" i="1" s="1"/>
  <c r="K61" i="1"/>
  <c r="L61" i="1" s="1"/>
  <c r="K234" i="1"/>
  <c r="L234" i="1" s="1"/>
  <c r="K136" i="1"/>
  <c r="L136" i="1" s="1"/>
  <c r="K370" i="1"/>
  <c r="L370" i="1" s="1"/>
  <c r="K48" i="1"/>
  <c r="L48" i="1" s="1"/>
  <c r="K250" i="1"/>
  <c r="L250" i="1" s="1"/>
  <c r="K267" i="1"/>
  <c r="L267" i="1" s="1"/>
  <c r="K283" i="1"/>
  <c r="L283" i="1" s="1"/>
  <c r="K150" i="1"/>
  <c r="L150" i="1" s="1"/>
  <c r="K193" i="1"/>
  <c r="L193" i="1" s="1"/>
  <c r="K260" i="1"/>
  <c r="L260" i="1" s="1"/>
  <c r="K214" i="1"/>
  <c r="L214" i="1" s="1"/>
  <c r="K217" i="1"/>
  <c r="L217" i="1" s="1"/>
  <c r="K237" i="1"/>
  <c r="L237" i="1" s="1"/>
  <c r="K331" i="1"/>
  <c r="L331" i="1" s="1"/>
  <c r="K120" i="1"/>
  <c r="L120" i="1" s="1"/>
  <c r="K169" i="1"/>
  <c r="L169" i="1" s="1"/>
  <c r="K180" i="1"/>
  <c r="L180" i="1" s="1"/>
  <c r="K284" i="1"/>
  <c r="L284" i="1" s="1"/>
  <c r="K44" i="1"/>
  <c r="L44" i="1" s="1"/>
  <c r="K162" i="1"/>
  <c r="L162" i="1" s="1"/>
  <c r="K288" i="1"/>
  <c r="L288" i="1" s="1"/>
  <c r="K265" i="1"/>
  <c r="L265" i="1" s="1"/>
  <c r="K114" i="1"/>
  <c r="L114" i="1" s="1"/>
  <c r="K141" i="1"/>
  <c r="L141" i="1" s="1"/>
  <c r="K105" i="1"/>
  <c r="L105" i="1" s="1"/>
  <c r="K344" i="1"/>
  <c r="L344" i="1" s="1"/>
  <c r="K106" i="1"/>
  <c r="L106" i="1" s="1"/>
  <c r="K182" i="1"/>
  <c r="L182" i="1" s="1"/>
  <c r="K309" i="1"/>
  <c r="L309" i="1" s="1"/>
  <c r="K326" i="1"/>
  <c r="L326" i="1" s="1"/>
  <c r="K157" i="1"/>
  <c r="L157" i="1" s="1"/>
  <c r="K270" i="1"/>
  <c r="L270" i="1" s="1"/>
  <c r="K305" i="1"/>
  <c r="L305" i="1" s="1"/>
  <c r="K279" i="1"/>
  <c r="L279" i="1" s="1"/>
  <c r="K294" i="1"/>
  <c r="L294" i="1" s="1"/>
  <c r="K133" i="1"/>
  <c r="L133" i="1" s="1"/>
  <c r="K161" i="1"/>
  <c r="L161" i="1" s="1"/>
  <c r="K363" i="1"/>
  <c r="L363" i="1" s="1"/>
  <c r="K319" i="1"/>
  <c r="L319" i="1" s="1"/>
  <c r="K54" i="1"/>
  <c r="L54" i="1" s="1"/>
  <c r="K335" i="1"/>
  <c r="L335" i="1" s="1"/>
  <c r="K355" i="1"/>
  <c r="L355" i="1" s="1"/>
  <c r="K254" i="1"/>
  <c r="L254" i="1" s="1"/>
  <c r="K77" i="1"/>
  <c r="L77" i="1" s="1"/>
  <c r="K89" i="1"/>
  <c r="L89" i="1" s="1"/>
  <c r="K135" i="1"/>
  <c r="L135" i="1" s="1"/>
  <c r="K303" i="1"/>
  <c r="L303" i="1" s="1"/>
  <c r="K188" i="1"/>
  <c r="L188" i="1" s="1"/>
  <c r="K59" i="1"/>
  <c r="L59" i="1" s="1"/>
  <c r="K30" i="1"/>
  <c r="L30" i="1" s="1"/>
  <c r="K3" i="1"/>
  <c r="L3" i="1" s="1"/>
  <c r="K353" i="1"/>
  <c r="L353" i="1" s="1"/>
  <c r="K159" i="1"/>
  <c r="L159" i="1" s="1"/>
  <c r="K123" i="1"/>
  <c r="L123" i="1" s="1"/>
  <c r="K138" i="1"/>
  <c r="L138" i="1" s="1"/>
  <c r="K274" i="1"/>
  <c r="L274" i="1" s="1"/>
  <c r="K137" i="1"/>
  <c r="L137" i="1" s="1"/>
  <c r="K271" i="1"/>
  <c r="L271" i="1" s="1"/>
  <c r="K167" i="1"/>
  <c r="L167" i="1" s="1"/>
  <c r="K80" i="1"/>
  <c r="L80" i="1" s="1"/>
  <c r="K94" i="1"/>
  <c r="L94" i="1" s="1"/>
  <c r="K27" i="1"/>
  <c r="L27" i="1" s="1"/>
  <c r="K312" i="1"/>
  <c r="L312" i="1" s="1"/>
  <c r="K104" i="1"/>
  <c r="L104" i="1" s="1"/>
  <c r="K38" i="1"/>
  <c r="L38" i="1" s="1"/>
  <c r="K31" i="1"/>
  <c r="L31" i="1" s="1"/>
  <c r="K186" i="1"/>
  <c r="L186" i="1" s="1"/>
  <c r="K88" i="1"/>
  <c r="L88" i="1" s="1"/>
  <c r="K100" i="1"/>
  <c r="L100" i="1" s="1"/>
  <c r="K49" i="1"/>
  <c r="L49" i="1" s="1"/>
  <c r="K76" i="1"/>
  <c r="L76" i="1" s="1"/>
  <c r="K228" i="1"/>
  <c r="L228" i="1" s="1"/>
  <c r="K197" i="1"/>
  <c r="L197" i="1" s="1"/>
  <c r="K289" i="1"/>
  <c r="L289" i="1" s="1"/>
  <c r="K242" i="1"/>
  <c r="L242" i="1" s="1"/>
  <c r="K233" i="1"/>
  <c r="L233" i="1" s="1"/>
  <c r="K156" i="1"/>
  <c r="L156" i="1" s="1"/>
  <c r="K227" i="1"/>
  <c r="L227" i="1" s="1"/>
  <c r="K247" i="1"/>
  <c r="L247" i="1" s="1"/>
  <c r="K277" i="1"/>
  <c r="L277" i="1" s="1"/>
  <c r="K213" i="1"/>
  <c r="L213" i="1" s="1"/>
  <c r="K311" i="1"/>
  <c r="L311" i="1" s="1"/>
  <c r="K70" i="1"/>
  <c r="L70" i="1" s="1"/>
  <c r="K81" i="1"/>
  <c r="L81" i="1" s="1"/>
  <c r="K158" i="1"/>
  <c r="L158" i="1" s="1"/>
  <c r="K112" i="1"/>
  <c r="L112" i="1" s="1"/>
  <c r="K166" i="1"/>
  <c r="L166" i="1" s="1"/>
  <c r="K108" i="1"/>
  <c r="L108" i="1" s="1"/>
  <c r="K203" i="1"/>
  <c r="L203" i="1" s="1"/>
  <c r="K253" i="1"/>
  <c r="L253" i="1" s="1"/>
  <c r="K82" i="1"/>
  <c r="L82" i="1" s="1"/>
  <c r="K200" i="1"/>
  <c r="L200" i="1" s="1"/>
  <c r="K4" i="1"/>
  <c r="L4" i="1" s="1"/>
  <c r="K189" i="1"/>
  <c r="L189" i="1" s="1"/>
  <c r="K50" i="1"/>
  <c r="L50" i="1" s="1"/>
  <c r="K258" i="1"/>
  <c r="L258" i="1" s="1"/>
  <c r="K256" i="1"/>
  <c r="L256" i="1" s="1"/>
  <c r="K191" i="1"/>
  <c r="L191" i="1" s="1"/>
  <c r="K110" i="1"/>
  <c r="L110" i="1" s="1"/>
  <c r="I222" i="1"/>
  <c r="J222" i="1" s="1"/>
  <c r="I91" i="1"/>
  <c r="J91" i="1" s="1"/>
  <c r="I132" i="1"/>
  <c r="J132" i="1" s="1"/>
  <c r="I220" i="1"/>
  <c r="J220" i="1" s="1"/>
  <c r="I302" i="1"/>
  <c r="J302" i="1" s="1"/>
  <c r="I244" i="1"/>
  <c r="J244" i="1" s="1"/>
  <c r="I224" i="1"/>
  <c r="J224" i="1" s="1"/>
  <c r="I338" i="1"/>
  <c r="J338" i="1" s="1"/>
  <c r="I92" i="1"/>
  <c r="J92" i="1" s="1"/>
  <c r="I332" i="1"/>
  <c r="J332" i="1" s="1"/>
  <c r="I73" i="1"/>
  <c r="J73" i="1" s="1"/>
  <c r="I201" i="1"/>
  <c r="J201" i="1" s="1"/>
  <c r="I235" i="1"/>
  <c r="J235" i="1" s="1"/>
  <c r="I171" i="1"/>
  <c r="J171" i="1" s="1"/>
  <c r="I56" i="1"/>
  <c r="J56" i="1" s="1"/>
  <c r="I6" i="1"/>
  <c r="J6" i="1" s="1"/>
  <c r="I116" i="1"/>
  <c r="J116" i="1" s="1"/>
  <c r="I187" i="1"/>
  <c r="J187" i="1" s="1"/>
  <c r="I33" i="1"/>
  <c r="J33" i="1" s="1"/>
  <c r="I119" i="1"/>
  <c r="J119" i="1" s="1"/>
  <c r="I345" i="1"/>
  <c r="J345" i="1" s="1"/>
  <c r="I18" i="1"/>
  <c r="J18" i="1" s="1"/>
  <c r="I325" i="1"/>
  <c r="J325" i="1" s="1"/>
  <c r="I291" i="1"/>
  <c r="J291" i="1" s="1"/>
  <c r="I361" i="1"/>
  <c r="J361" i="1" s="1"/>
  <c r="I13" i="1"/>
  <c r="J13" i="1" s="1"/>
  <c r="I216" i="1"/>
  <c r="J216" i="1" s="1"/>
  <c r="I347" i="1"/>
  <c r="J347" i="1" s="1"/>
  <c r="I336" i="1"/>
  <c r="J336" i="1" s="1"/>
  <c r="I199" i="1"/>
  <c r="J199" i="1" s="1"/>
  <c r="I165" i="1"/>
  <c r="J165" i="1" s="1"/>
  <c r="I178" i="1"/>
  <c r="J178" i="1" s="1"/>
  <c r="I360" i="1"/>
  <c r="J360" i="1" s="1"/>
  <c r="I240" i="1"/>
  <c r="J240" i="1" s="1"/>
  <c r="I232" i="1"/>
  <c r="J232" i="1" s="1"/>
  <c r="I152" i="1"/>
  <c r="J152" i="1" s="1"/>
  <c r="I53" i="1"/>
  <c r="J53" i="1" s="1"/>
  <c r="I276" i="1"/>
  <c r="J276" i="1" s="1"/>
  <c r="I168" i="1"/>
  <c r="J168" i="1" s="1"/>
  <c r="I348" i="1"/>
  <c r="J348" i="1" s="1"/>
  <c r="I148" i="1"/>
  <c r="J148" i="1" s="1"/>
  <c r="I215" i="1"/>
  <c r="J215" i="1" s="1"/>
  <c r="I239" i="1"/>
  <c r="J239" i="1" s="1"/>
  <c r="I352" i="1"/>
  <c r="J352" i="1" s="1"/>
  <c r="I47" i="1"/>
  <c r="J47" i="1" s="1"/>
  <c r="I324" i="1"/>
  <c r="J324" i="1" s="1"/>
  <c r="I268" i="1"/>
  <c r="J268" i="1" s="1"/>
  <c r="I339" i="1"/>
  <c r="J339" i="1" s="1"/>
  <c r="I52" i="1"/>
  <c r="J52" i="1" s="1"/>
  <c r="I286" i="1"/>
  <c r="J286" i="1" s="1"/>
  <c r="I134" i="1"/>
  <c r="J134" i="1" s="1"/>
  <c r="I117" i="1"/>
  <c r="J117" i="1" s="1"/>
  <c r="I39" i="1"/>
  <c r="J39" i="1" s="1"/>
  <c r="I22" i="1"/>
  <c r="J22" i="1" s="1"/>
  <c r="I218" i="1"/>
  <c r="J218" i="1" s="1"/>
  <c r="I281" i="1"/>
  <c r="J281" i="1" s="1"/>
  <c r="I107" i="1"/>
  <c r="J107" i="1" s="1"/>
  <c r="I194" i="1"/>
  <c r="J194" i="1" s="1"/>
  <c r="I173" i="1"/>
  <c r="J173" i="1" s="1"/>
  <c r="I7" i="1"/>
  <c r="J7" i="1" s="1"/>
  <c r="I357" i="1"/>
  <c r="J357" i="1" s="1"/>
  <c r="I67" i="1"/>
  <c r="J67" i="1" s="1"/>
  <c r="I296" i="1"/>
  <c r="J296" i="1" s="1"/>
  <c r="I334" i="1"/>
  <c r="J334" i="1" s="1"/>
  <c r="I179" i="1"/>
  <c r="J179" i="1" s="1"/>
  <c r="I343" i="1"/>
  <c r="J343" i="1" s="1"/>
  <c r="I231" i="1"/>
  <c r="J231" i="1" s="1"/>
  <c r="I350" i="1"/>
  <c r="J350" i="1" s="1"/>
  <c r="I55" i="1"/>
  <c r="J55" i="1" s="1"/>
  <c r="I155" i="1"/>
  <c r="J155" i="1" s="1"/>
  <c r="I146" i="1"/>
  <c r="J146" i="1" s="1"/>
  <c r="I306" i="1"/>
  <c r="J306" i="1" s="1"/>
  <c r="I126" i="1"/>
  <c r="J126" i="1" s="1"/>
  <c r="I64" i="1"/>
  <c r="J64" i="1" s="1"/>
  <c r="I177" i="1"/>
  <c r="J177" i="1" s="1"/>
  <c r="I75" i="1"/>
  <c r="J75" i="1" s="1"/>
  <c r="I11" i="1"/>
  <c r="J11" i="1" s="1"/>
  <c r="I255" i="1"/>
  <c r="J255" i="1" s="1"/>
  <c r="I318" i="1"/>
  <c r="J318" i="1" s="1"/>
  <c r="I282" i="1"/>
  <c r="J282" i="1" s="1"/>
  <c r="I121" i="1"/>
  <c r="J121" i="1" s="1"/>
  <c r="I206" i="1"/>
  <c r="J206" i="1" s="1"/>
  <c r="I190" i="1"/>
  <c r="J190" i="1" s="1"/>
  <c r="I184" i="1"/>
  <c r="J184" i="1" s="1"/>
  <c r="I164" i="1"/>
  <c r="J164" i="1" s="1"/>
  <c r="I266" i="1"/>
  <c r="J266" i="1" s="1"/>
  <c r="I57" i="1"/>
  <c r="J57" i="1" s="1"/>
  <c r="I225" i="1"/>
  <c r="J225" i="1" s="1"/>
  <c r="I354" i="1"/>
  <c r="J354" i="1" s="1"/>
  <c r="I204" i="1"/>
  <c r="J204" i="1" s="1"/>
  <c r="I160" i="1"/>
  <c r="J160" i="1" s="1"/>
  <c r="I149" i="1"/>
  <c r="J149" i="1" s="1"/>
  <c r="I16" i="1"/>
  <c r="J16" i="1" s="1"/>
  <c r="I287" i="1"/>
  <c r="J287" i="1" s="1"/>
  <c r="I35" i="1"/>
  <c r="J35" i="1" s="1"/>
  <c r="I351" i="1"/>
  <c r="J351" i="1" s="1"/>
  <c r="I9" i="1"/>
  <c r="J9" i="1" s="1"/>
  <c r="I36" i="1"/>
  <c r="J36" i="1" s="1"/>
  <c r="I85" i="1"/>
  <c r="J85" i="1" s="1"/>
  <c r="I251" i="1"/>
  <c r="J251" i="1" s="1"/>
  <c r="I51" i="1"/>
  <c r="J51" i="1" s="1"/>
  <c r="I32" i="1"/>
  <c r="J32" i="1" s="1"/>
  <c r="I329" i="1"/>
  <c r="J329" i="1" s="1"/>
  <c r="I346" i="1"/>
  <c r="J346" i="1" s="1"/>
  <c r="I154" i="1"/>
  <c r="J154" i="1" s="1"/>
  <c r="I41" i="1"/>
  <c r="J41" i="1" s="1"/>
  <c r="I322" i="1"/>
  <c r="J322" i="1" s="1"/>
  <c r="I14" i="1"/>
  <c r="J14" i="1" s="1"/>
  <c r="I245" i="1"/>
  <c r="J245" i="1" s="1"/>
  <c r="I176" i="1"/>
  <c r="J176" i="1" s="1"/>
  <c r="I101" i="1"/>
  <c r="J101" i="1" s="1"/>
  <c r="I40" i="1"/>
  <c r="J40" i="1" s="1"/>
  <c r="I208" i="1"/>
  <c r="J208" i="1" s="1"/>
  <c r="I285" i="1"/>
  <c r="J285" i="1" s="1"/>
  <c r="I2" i="1"/>
  <c r="J2" i="1" s="1"/>
  <c r="I170" i="1"/>
  <c r="J170" i="1" s="1"/>
  <c r="I210" i="1"/>
  <c r="J210" i="1" s="1"/>
  <c r="I34" i="1"/>
  <c r="J34" i="1" s="1"/>
  <c r="I299" i="1"/>
  <c r="J299" i="1" s="1"/>
  <c r="I356" i="1"/>
  <c r="J356" i="1" s="1"/>
  <c r="I98" i="1"/>
  <c r="J98" i="1" s="1"/>
  <c r="I143" i="1"/>
  <c r="J143" i="1" s="1"/>
  <c r="I63" i="1"/>
  <c r="J63" i="1" s="1"/>
  <c r="I264" i="1"/>
  <c r="J264" i="1" s="1"/>
  <c r="I257" i="1"/>
  <c r="J257" i="1" s="1"/>
  <c r="I28" i="1"/>
  <c r="J28" i="1" s="1"/>
  <c r="I122" i="1"/>
  <c r="J122" i="1" s="1"/>
  <c r="I202" i="1"/>
  <c r="J202" i="1" s="1"/>
  <c r="I297" i="1"/>
  <c r="J297" i="1" s="1"/>
  <c r="I23" i="1"/>
  <c r="J23" i="1" s="1"/>
  <c r="I246" i="1"/>
  <c r="J246" i="1" s="1"/>
  <c r="I226" i="1"/>
  <c r="J226" i="1" s="1"/>
  <c r="I103" i="1"/>
  <c r="J103" i="1" s="1"/>
  <c r="I185" i="1"/>
  <c r="J185" i="1" s="1"/>
  <c r="I238" i="1"/>
  <c r="J238" i="1" s="1"/>
  <c r="I125" i="1"/>
  <c r="J125" i="1" s="1"/>
  <c r="I209" i="1"/>
  <c r="J209" i="1" s="1"/>
  <c r="I310" i="1"/>
  <c r="J310" i="1" s="1"/>
  <c r="I340" i="1"/>
  <c r="J340" i="1" s="1"/>
  <c r="I124" i="1"/>
  <c r="J124" i="1" s="1"/>
  <c r="I42" i="1"/>
  <c r="J42" i="1" s="1"/>
  <c r="I87" i="1"/>
  <c r="J87" i="1" s="1"/>
  <c r="I26" i="1"/>
  <c r="J26" i="1" s="1"/>
  <c r="I230" i="1"/>
  <c r="J230" i="1" s="1"/>
  <c r="I58" i="1"/>
  <c r="J58" i="1" s="1"/>
  <c r="I139" i="1"/>
  <c r="J139" i="1" s="1"/>
  <c r="I102" i="1"/>
  <c r="J102" i="1" s="1"/>
  <c r="I79" i="1"/>
  <c r="J79" i="1" s="1"/>
  <c r="I153" i="1"/>
  <c r="J153" i="1" s="1"/>
  <c r="I66" i="1"/>
  <c r="J66" i="1" s="1"/>
  <c r="I320" i="1"/>
  <c r="J320" i="1" s="1"/>
  <c r="I96" i="1"/>
  <c r="J96" i="1" s="1"/>
  <c r="I111" i="1"/>
  <c r="J111" i="1" s="1"/>
  <c r="I131" i="1"/>
  <c r="J131" i="1" s="1"/>
  <c r="I308" i="1"/>
  <c r="J308" i="1" s="1"/>
  <c r="I95" i="1"/>
  <c r="J95" i="1" s="1"/>
  <c r="I163" i="1"/>
  <c r="J163" i="1" s="1"/>
  <c r="I263" i="1"/>
  <c r="J263" i="1" s="1"/>
  <c r="I198" i="1"/>
  <c r="J198" i="1" s="1"/>
  <c r="I341" i="1"/>
  <c r="J341" i="1" s="1"/>
  <c r="I205" i="1"/>
  <c r="J205" i="1" s="1"/>
  <c r="I252" i="1"/>
  <c r="J252" i="1" s="1"/>
  <c r="I300" i="1"/>
  <c r="J300" i="1" s="1"/>
  <c r="I115" i="1"/>
  <c r="J115" i="1" s="1"/>
  <c r="I181" i="1"/>
  <c r="J181" i="1" s="1"/>
  <c r="I127" i="1"/>
  <c r="J127" i="1" s="1"/>
  <c r="I207" i="1"/>
  <c r="J207" i="1" s="1"/>
  <c r="I10" i="1"/>
  <c r="J10" i="1" s="1"/>
  <c r="I78" i="1"/>
  <c r="J78" i="1" s="1"/>
  <c r="I20" i="1"/>
  <c r="J20" i="1" s="1"/>
  <c r="I84" i="1"/>
  <c r="J84" i="1" s="1"/>
  <c r="I292" i="1"/>
  <c r="J292" i="1" s="1"/>
  <c r="I195" i="1"/>
  <c r="J195" i="1" s="1"/>
  <c r="I46" i="1"/>
  <c r="J46" i="1" s="1"/>
  <c r="I83" i="1"/>
  <c r="J83" i="1" s="1"/>
  <c r="I369" i="1"/>
  <c r="J369" i="1" s="1"/>
  <c r="I129" i="1"/>
  <c r="J129" i="1" s="1"/>
  <c r="I337" i="1"/>
  <c r="J337" i="1" s="1"/>
  <c r="I99" i="1"/>
  <c r="J99" i="1" s="1"/>
  <c r="I212" i="1"/>
  <c r="J212" i="1" s="1"/>
  <c r="I140" i="1"/>
  <c r="J140" i="1" s="1"/>
  <c r="I365" i="1"/>
  <c r="J365" i="1" s="1"/>
  <c r="I275" i="1"/>
  <c r="J275" i="1" s="1"/>
  <c r="I293" i="1"/>
  <c r="J293" i="1" s="1"/>
  <c r="I272" i="1"/>
  <c r="J272" i="1" s="1"/>
  <c r="I241" i="1"/>
  <c r="J241" i="1" s="1"/>
  <c r="I71" i="1"/>
  <c r="J71" i="1" s="1"/>
  <c r="I93" i="1"/>
  <c r="J93" i="1" s="1"/>
  <c r="I183" i="1"/>
  <c r="J183" i="1" s="1"/>
  <c r="I109" i="1"/>
  <c r="J109" i="1" s="1"/>
  <c r="I29" i="1"/>
  <c r="J29" i="1" s="1"/>
  <c r="I37" i="1"/>
  <c r="J37" i="1" s="1"/>
  <c r="I86" i="1"/>
  <c r="J86" i="1" s="1"/>
  <c r="I68" i="1"/>
  <c r="J68" i="1" s="1"/>
  <c r="I113" i="1"/>
  <c r="J113" i="1" s="1"/>
  <c r="I298" i="1"/>
  <c r="J298" i="1" s="1"/>
  <c r="I142" i="1"/>
  <c r="J142" i="1" s="1"/>
  <c r="I69" i="1"/>
  <c r="J69" i="1" s="1"/>
  <c r="I317" i="1"/>
  <c r="J317" i="1" s="1"/>
  <c r="I17" i="1"/>
  <c r="J17" i="1" s="1"/>
  <c r="I72" i="1"/>
  <c r="J72" i="1" s="1"/>
  <c r="I43" i="1"/>
  <c r="J43" i="1" s="1"/>
  <c r="I62" i="1"/>
  <c r="J62" i="1" s="1"/>
  <c r="I323" i="1"/>
  <c r="J323" i="1" s="1"/>
  <c r="I5" i="1"/>
  <c r="J5" i="1" s="1"/>
  <c r="I316" i="1"/>
  <c r="J316" i="1" s="1"/>
  <c r="I366" i="1"/>
  <c r="J366" i="1" s="1"/>
  <c r="I174" i="1"/>
  <c r="J174" i="1" s="1"/>
  <c r="I15" i="1"/>
  <c r="J15" i="1" s="1"/>
  <c r="I192" i="1"/>
  <c r="J192" i="1" s="1"/>
  <c r="I65" i="1"/>
  <c r="J65" i="1" s="1"/>
  <c r="I211" i="1"/>
  <c r="J211" i="1" s="1"/>
  <c r="I24" i="1"/>
  <c r="J24" i="1" s="1"/>
  <c r="I278" i="1"/>
  <c r="J278" i="1" s="1"/>
  <c r="I290" i="1"/>
  <c r="J290" i="1" s="1"/>
  <c r="I342" i="1"/>
  <c r="J342" i="1" s="1"/>
  <c r="I60" i="1"/>
  <c r="J60" i="1" s="1"/>
  <c r="I219" i="1"/>
  <c r="J219" i="1" s="1"/>
  <c r="I144" i="1"/>
  <c r="J144" i="1" s="1"/>
  <c r="I12" i="1"/>
  <c r="J12" i="1" s="1"/>
  <c r="I364" i="1"/>
  <c r="J364" i="1" s="1"/>
  <c r="I349" i="1"/>
  <c r="J349" i="1" s="1"/>
  <c r="I362" i="1"/>
  <c r="J362" i="1" s="1"/>
  <c r="I304" i="1"/>
  <c r="J304" i="1" s="1"/>
  <c r="I118" i="1"/>
  <c r="J118" i="1" s="1"/>
  <c r="I249" i="1"/>
  <c r="J249" i="1" s="1"/>
  <c r="I368" i="1"/>
  <c r="J368" i="1" s="1"/>
  <c r="I243" i="1"/>
  <c r="J243" i="1" s="1"/>
  <c r="I248" i="1"/>
  <c r="J248" i="1" s="1"/>
  <c r="I321" i="1"/>
  <c r="J321" i="1" s="1"/>
  <c r="I19" i="1"/>
  <c r="J19" i="1" s="1"/>
  <c r="I21" i="1"/>
  <c r="J21" i="1" s="1"/>
  <c r="I223" i="1"/>
  <c r="J223" i="1" s="1"/>
  <c r="I280" i="1"/>
  <c r="J280" i="1" s="1"/>
  <c r="I313" i="1"/>
  <c r="J313" i="1" s="1"/>
  <c r="I328" i="1"/>
  <c r="J328" i="1" s="1"/>
  <c r="I261" i="1"/>
  <c r="J261" i="1" s="1"/>
  <c r="I45" i="1"/>
  <c r="J45" i="1" s="1"/>
  <c r="I172" i="1"/>
  <c r="J172" i="1" s="1"/>
  <c r="I330" i="1"/>
  <c r="J330" i="1" s="1"/>
  <c r="I236" i="1"/>
  <c r="J236" i="1" s="1"/>
  <c r="I259" i="1"/>
  <c r="J259" i="1" s="1"/>
  <c r="I175" i="1"/>
  <c r="J175" i="1" s="1"/>
  <c r="I314" i="1"/>
  <c r="J314" i="1" s="1"/>
  <c r="I229" i="1"/>
  <c r="J229" i="1" s="1"/>
  <c r="I333" i="1"/>
  <c r="J333" i="1" s="1"/>
  <c r="I97" i="1"/>
  <c r="J97" i="1" s="1"/>
  <c r="I8" i="1"/>
  <c r="J8" i="1" s="1"/>
  <c r="I367" i="1"/>
  <c r="J367" i="1" s="1"/>
  <c r="I145" i="1"/>
  <c r="J145" i="1" s="1"/>
  <c r="I327" i="1"/>
  <c r="J327" i="1" s="1"/>
  <c r="I130" i="1"/>
  <c r="J130" i="1" s="1"/>
  <c r="I358" i="1"/>
  <c r="J358" i="1" s="1"/>
  <c r="I90" i="1"/>
  <c r="J90" i="1" s="1"/>
  <c r="I269" i="1"/>
  <c r="J269" i="1" s="1"/>
  <c r="I301" i="1"/>
  <c r="J301" i="1" s="1"/>
  <c r="I315" i="1"/>
  <c r="J315" i="1" s="1"/>
  <c r="I295" i="1"/>
  <c r="J295" i="1" s="1"/>
  <c r="I151" i="1"/>
  <c r="J151" i="1" s="1"/>
  <c r="I307" i="1"/>
  <c r="J307" i="1" s="1"/>
  <c r="I128" i="1"/>
  <c r="J128" i="1" s="1"/>
  <c r="I147" i="1"/>
  <c r="J147" i="1" s="1"/>
  <c r="I196" i="1"/>
  <c r="J196" i="1" s="1"/>
  <c r="I273" i="1"/>
  <c r="J273" i="1" s="1"/>
  <c r="I74" i="1"/>
  <c r="J74" i="1" s="1"/>
  <c r="I221" i="1"/>
  <c r="J221" i="1" s="1"/>
  <c r="I262" i="1"/>
  <c r="J262" i="1" s="1"/>
  <c r="I359" i="1"/>
  <c r="J359" i="1" s="1"/>
  <c r="I25" i="1"/>
  <c r="J25" i="1" s="1"/>
  <c r="I61" i="1"/>
  <c r="J61" i="1" s="1"/>
  <c r="I234" i="1"/>
  <c r="J234" i="1" s="1"/>
  <c r="I136" i="1"/>
  <c r="J136" i="1" s="1"/>
  <c r="I370" i="1"/>
  <c r="J370" i="1" s="1"/>
  <c r="I48" i="1"/>
  <c r="J48" i="1" s="1"/>
  <c r="I250" i="1"/>
  <c r="J250" i="1" s="1"/>
  <c r="I267" i="1"/>
  <c r="J267" i="1" s="1"/>
  <c r="I283" i="1"/>
  <c r="J283" i="1" s="1"/>
  <c r="I150" i="1"/>
  <c r="J150" i="1" s="1"/>
  <c r="I193" i="1"/>
  <c r="J193" i="1" s="1"/>
  <c r="I260" i="1"/>
  <c r="J260" i="1" s="1"/>
  <c r="I214" i="1"/>
  <c r="J214" i="1" s="1"/>
  <c r="I217" i="1"/>
  <c r="J217" i="1" s="1"/>
  <c r="I237" i="1"/>
  <c r="J237" i="1" s="1"/>
  <c r="I331" i="1"/>
  <c r="J331" i="1" s="1"/>
  <c r="I120" i="1"/>
  <c r="J120" i="1" s="1"/>
  <c r="I169" i="1"/>
  <c r="J169" i="1" s="1"/>
  <c r="I180" i="1"/>
  <c r="J180" i="1" s="1"/>
  <c r="I284" i="1"/>
  <c r="J284" i="1" s="1"/>
  <c r="I44" i="1"/>
  <c r="J44" i="1" s="1"/>
  <c r="I162" i="1"/>
  <c r="J162" i="1" s="1"/>
  <c r="I288" i="1"/>
  <c r="J288" i="1" s="1"/>
  <c r="I265" i="1"/>
  <c r="J265" i="1" s="1"/>
  <c r="I114" i="1"/>
  <c r="J114" i="1" s="1"/>
  <c r="I141" i="1"/>
  <c r="J141" i="1" s="1"/>
  <c r="I105" i="1"/>
  <c r="J105" i="1" s="1"/>
  <c r="I344" i="1"/>
  <c r="J344" i="1" s="1"/>
  <c r="I106" i="1"/>
  <c r="J106" i="1" s="1"/>
  <c r="I182" i="1"/>
  <c r="J182" i="1" s="1"/>
  <c r="I309" i="1"/>
  <c r="J309" i="1" s="1"/>
  <c r="I326" i="1"/>
  <c r="J326" i="1" s="1"/>
  <c r="I157" i="1"/>
  <c r="J157" i="1" s="1"/>
  <c r="I270" i="1"/>
  <c r="J270" i="1" s="1"/>
  <c r="I305" i="1"/>
  <c r="J305" i="1" s="1"/>
  <c r="I279" i="1"/>
  <c r="J279" i="1" s="1"/>
  <c r="I294" i="1"/>
  <c r="J294" i="1" s="1"/>
  <c r="I133" i="1"/>
  <c r="J133" i="1" s="1"/>
  <c r="I161" i="1"/>
  <c r="J161" i="1" s="1"/>
  <c r="I363" i="1"/>
  <c r="J363" i="1" s="1"/>
  <c r="I319" i="1"/>
  <c r="J319" i="1" s="1"/>
  <c r="I54" i="1"/>
  <c r="J54" i="1" s="1"/>
  <c r="I335" i="1"/>
  <c r="J335" i="1" s="1"/>
  <c r="I355" i="1"/>
  <c r="J355" i="1" s="1"/>
  <c r="I254" i="1"/>
  <c r="J254" i="1" s="1"/>
  <c r="I77" i="1"/>
  <c r="J77" i="1" s="1"/>
  <c r="I89" i="1"/>
  <c r="J89" i="1" s="1"/>
  <c r="I135" i="1"/>
  <c r="J135" i="1" s="1"/>
  <c r="I303" i="1"/>
  <c r="J303" i="1" s="1"/>
  <c r="I188" i="1"/>
  <c r="J188" i="1" s="1"/>
  <c r="I59" i="1"/>
  <c r="J59" i="1" s="1"/>
  <c r="I30" i="1"/>
  <c r="J30" i="1" s="1"/>
  <c r="I3" i="1"/>
  <c r="J3" i="1" s="1"/>
  <c r="I353" i="1"/>
  <c r="J353" i="1" s="1"/>
  <c r="I159" i="1"/>
  <c r="J159" i="1" s="1"/>
  <c r="I123" i="1"/>
  <c r="J123" i="1" s="1"/>
  <c r="I138" i="1"/>
  <c r="J138" i="1" s="1"/>
  <c r="I274" i="1"/>
  <c r="J274" i="1" s="1"/>
  <c r="I137" i="1"/>
  <c r="J137" i="1" s="1"/>
  <c r="I271" i="1"/>
  <c r="J271" i="1" s="1"/>
  <c r="I167" i="1"/>
  <c r="J167" i="1" s="1"/>
  <c r="I80" i="1"/>
  <c r="J80" i="1" s="1"/>
  <c r="I94" i="1"/>
  <c r="J94" i="1" s="1"/>
  <c r="I27" i="1"/>
  <c r="J27" i="1" s="1"/>
  <c r="I312" i="1"/>
  <c r="J312" i="1" s="1"/>
  <c r="I104" i="1"/>
  <c r="J104" i="1" s="1"/>
  <c r="I38" i="1"/>
  <c r="J38" i="1" s="1"/>
  <c r="I31" i="1"/>
  <c r="J31" i="1" s="1"/>
  <c r="I186" i="1"/>
  <c r="J186" i="1" s="1"/>
  <c r="I88" i="1"/>
  <c r="J88" i="1" s="1"/>
  <c r="I100" i="1"/>
  <c r="J100" i="1" s="1"/>
  <c r="I49" i="1"/>
  <c r="J49" i="1" s="1"/>
  <c r="I76" i="1"/>
  <c r="J76" i="1" s="1"/>
  <c r="I228" i="1"/>
  <c r="J228" i="1" s="1"/>
  <c r="I197" i="1"/>
  <c r="J197" i="1" s="1"/>
  <c r="I289" i="1"/>
  <c r="J289" i="1" s="1"/>
  <c r="I242" i="1"/>
  <c r="J242" i="1" s="1"/>
  <c r="I233" i="1"/>
  <c r="J233" i="1" s="1"/>
  <c r="I156" i="1"/>
  <c r="J156" i="1" s="1"/>
  <c r="I227" i="1"/>
  <c r="J227" i="1" s="1"/>
  <c r="I247" i="1"/>
  <c r="J247" i="1" s="1"/>
  <c r="I277" i="1"/>
  <c r="J277" i="1" s="1"/>
  <c r="I213" i="1"/>
  <c r="J213" i="1" s="1"/>
  <c r="I311" i="1"/>
  <c r="J311" i="1" s="1"/>
  <c r="I70" i="1"/>
  <c r="J70" i="1" s="1"/>
  <c r="I81" i="1"/>
  <c r="J81" i="1" s="1"/>
  <c r="I158" i="1"/>
  <c r="J158" i="1" s="1"/>
  <c r="I112" i="1"/>
  <c r="J112" i="1" s="1"/>
  <c r="I166" i="1"/>
  <c r="J166" i="1" s="1"/>
  <c r="I108" i="1"/>
  <c r="J108" i="1" s="1"/>
  <c r="I203" i="1"/>
  <c r="J203" i="1" s="1"/>
  <c r="I253" i="1"/>
  <c r="J253" i="1" s="1"/>
  <c r="I82" i="1"/>
  <c r="J82" i="1" s="1"/>
  <c r="I200" i="1"/>
  <c r="J200" i="1" s="1"/>
  <c r="I4" i="1"/>
  <c r="J4" i="1" s="1"/>
  <c r="I189" i="1"/>
  <c r="J189" i="1" s="1"/>
  <c r="I50" i="1"/>
  <c r="J50" i="1" s="1"/>
  <c r="I258" i="1"/>
  <c r="J258" i="1" s="1"/>
  <c r="I256" i="1"/>
  <c r="J256" i="1" s="1"/>
  <c r="I191" i="1"/>
  <c r="J191" i="1" s="1"/>
  <c r="I110" i="1"/>
  <c r="J110" i="1" s="1"/>
  <c r="AB191" i="1" l="1"/>
  <c r="Z191" i="1"/>
  <c r="Y191" i="1"/>
  <c r="AB112" i="1"/>
  <c r="Z112" i="1"/>
  <c r="Y112" i="1"/>
  <c r="AB289" i="1"/>
  <c r="Y289" i="1"/>
  <c r="Z289" i="1"/>
  <c r="AB27" i="1"/>
  <c r="Z27" i="1"/>
  <c r="Y27" i="1"/>
  <c r="AB30" i="1"/>
  <c r="Z30" i="1"/>
  <c r="Y30" i="1"/>
  <c r="AB363" i="1"/>
  <c r="Y363" i="1"/>
  <c r="Z363" i="1"/>
  <c r="AB279" i="1"/>
  <c r="Z279" i="1"/>
  <c r="Y279" i="1"/>
  <c r="AB284" i="1"/>
  <c r="Z284" i="1"/>
  <c r="Y284" i="1"/>
  <c r="AB331" i="1"/>
  <c r="Z331" i="1"/>
  <c r="Y331" i="1"/>
  <c r="AB267" i="1"/>
  <c r="Z267" i="1"/>
  <c r="Y267" i="1"/>
  <c r="AB359" i="1"/>
  <c r="Y359" i="1"/>
  <c r="Z359" i="1"/>
  <c r="AB130" i="1"/>
  <c r="Y130" i="1"/>
  <c r="Z130" i="1"/>
  <c r="AB330" i="1"/>
  <c r="Z330" i="1"/>
  <c r="Y330" i="1"/>
  <c r="AB21" i="1"/>
  <c r="Z21" i="1"/>
  <c r="Y21" i="1"/>
  <c r="AB12" i="1"/>
  <c r="Z12" i="1"/>
  <c r="Y12" i="1"/>
  <c r="AB174" i="1"/>
  <c r="Z174" i="1"/>
  <c r="Y174" i="1"/>
  <c r="AB298" i="1"/>
  <c r="Z298" i="1"/>
  <c r="Y298" i="1"/>
  <c r="AB293" i="1"/>
  <c r="Z293" i="1"/>
  <c r="Y293" i="1"/>
  <c r="AB292" i="1"/>
  <c r="Z292" i="1"/>
  <c r="Y292" i="1"/>
  <c r="AB341" i="1"/>
  <c r="Z341" i="1"/>
  <c r="Y341" i="1"/>
  <c r="AB79" i="1"/>
  <c r="Z79" i="1"/>
  <c r="Y79" i="1"/>
  <c r="AB125" i="1"/>
  <c r="Z125" i="1"/>
  <c r="Y125" i="1"/>
  <c r="AB264" i="1"/>
  <c r="Z264" i="1"/>
  <c r="Y264" i="1"/>
  <c r="AB14" i="1"/>
  <c r="Z14" i="1"/>
  <c r="Y14" i="1"/>
  <c r="AB149" i="1"/>
  <c r="Z149" i="1"/>
  <c r="Y149" i="1"/>
  <c r="AB282" i="1"/>
  <c r="Z282" i="1"/>
  <c r="Y282" i="1"/>
  <c r="AB350" i="1"/>
  <c r="Z350" i="1"/>
  <c r="Y350" i="1"/>
  <c r="AB281" i="1"/>
  <c r="Y281" i="1"/>
  <c r="Z281" i="1"/>
  <c r="AB339" i="1"/>
  <c r="Z339" i="1"/>
  <c r="Y339" i="1"/>
  <c r="AB152" i="1"/>
  <c r="Z152" i="1"/>
  <c r="Y152" i="1"/>
  <c r="AB291" i="1"/>
  <c r="Z291" i="1"/>
  <c r="Y291" i="1"/>
  <c r="AB6" i="1"/>
  <c r="Z6" i="1"/>
  <c r="Y6" i="1"/>
  <c r="AB220" i="1"/>
  <c r="Z220" i="1"/>
  <c r="Y220" i="1"/>
  <c r="AB256" i="1"/>
  <c r="Z256" i="1"/>
  <c r="Y256" i="1"/>
  <c r="AB4" i="1"/>
  <c r="Z4" i="1"/>
  <c r="Y4" i="1"/>
  <c r="AB203" i="1"/>
  <c r="Z203" i="1"/>
  <c r="Y203" i="1"/>
  <c r="AB158" i="1"/>
  <c r="Z158" i="1"/>
  <c r="Y158" i="1"/>
  <c r="AB213" i="1"/>
  <c r="Z213" i="1"/>
  <c r="Y213" i="1"/>
  <c r="AB156" i="1"/>
  <c r="Z156" i="1"/>
  <c r="Y156" i="1"/>
  <c r="AB197" i="1"/>
  <c r="Z197" i="1"/>
  <c r="Y197" i="1"/>
  <c r="AB100" i="1"/>
  <c r="Z100" i="1"/>
  <c r="Y100" i="1"/>
  <c r="AB38" i="1"/>
  <c r="Z38" i="1"/>
  <c r="Y38" i="1"/>
  <c r="AB94" i="1"/>
  <c r="Z94" i="1"/>
  <c r="Y94" i="1"/>
  <c r="AB137" i="1"/>
  <c r="Z137" i="1"/>
  <c r="Y137" i="1"/>
  <c r="AB159" i="1"/>
  <c r="Z159" i="1"/>
  <c r="Y159" i="1"/>
  <c r="AB59" i="1"/>
  <c r="Z59" i="1"/>
  <c r="Y59" i="1"/>
  <c r="AB89" i="1"/>
  <c r="Z89" i="1"/>
  <c r="Y89" i="1"/>
  <c r="AB335" i="1"/>
  <c r="Z335" i="1"/>
  <c r="Y335" i="1"/>
  <c r="AB161" i="1"/>
  <c r="Y161" i="1"/>
  <c r="Z161" i="1"/>
  <c r="AB305" i="1"/>
  <c r="Z305" i="1"/>
  <c r="Y305" i="1"/>
  <c r="AB309" i="1"/>
  <c r="Z309" i="1"/>
  <c r="Y309" i="1"/>
  <c r="AB105" i="1"/>
  <c r="Z105" i="1"/>
  <c r="Y105" i="1"/>
  <c r="AB288" i="1"/>
  <c r="Z288" i="1"/>
  <c r="Y288" i="1"/>
  <c r="AB180" i="1"/>
  <c r="Z180" i="1"/>
  <c r="Y180" i="1"/>
  <c r="AB237" i="1"/>
  <c r="Z237" i="1"/>
  <c r="Y237" i="1"/>
  <c r="AB193" i="1"/>
  <c r="Y193" i="1"/>
  <c r="Z193" i="1"/>
  <c r="AB250" i="1"/>
  <c r="Z250" i="1"/>
  <c r="Y250" i="1"/>
  <c r="AB234" i="1"/>
  <c r="Z234" i="1"/>
  <c r="Y234" i="1"/>
  <c r="AB262" i="1"/>
  <c r="Z262" i="1"/>
  <c r="Y262" i="1"/>
  <c r="AB196" i="1"/>
  <c r="Z196" i="1"/>
  <c r="Y196" i="1"/>
  <c r="AB151" i="1"/>
  <c r="Z151" i="1"/>
  <c r="Y151" i="1"/>
  <c r="AB269" i="1"/>
  <c r="Z269" i="1"/>
  <c r="Y269" i="1"/>
  <c r="AB327" i="1"/>
  <c r="Z327" i="1"/>
  <c r="Y327" i="1"/>
  <c r="AB97" i="1"/>
  <c r="Y97" i="1"/>
  <c r="Z97" i="1"/>
  <c r="AB175" i="1"/>
  <c r="Z175" i="1"/>
  <c r="Y175" i="1"/>
  <c r="AB172" i="1"/>
  <c r="Z172" i="1"/>
  <c r="Y172" i="1"/>
  <c r="AB313" i="1"/>
  <c r="Y313" i="1"/>
  <c r="Z313" i="1"/>
  <c r="AB19" i="1"/>
  <c r="Z19" i="1"/>
  <c r="Y19" i="1"/>
  <c r="AB368" i="1"/>
  <c r="Z368" i="1"/>
  <c r="Y368" i="1"/>
  <c r="AB362" i="1"/>
  <c r="Z362" i="1"/>
  <c r="Y362" i="1"/>
  <c r="AB144" i="1"/>
  <c r="Z144" i="1"/>
  <c r="Y144" i="1"/>
  <c r="AB290" i="1"/>
  <c r="Y290" i="1"/>
  <c r="Z290" i="1"/>
  <c r="AB65" i="1"/>
  <c r="Y65" i="1"/>
  <c r="Z65" i="1"/>
  <c r="AB366" i="1"/>
  <c r="Z366" i="1"/>
  <c r="Y366" i="1"/>
  <c r="AB62" i="1"/>
  <c r="Z62" i="1"/>
  <c r="Y62" i="1"/>
  <c r="AB317" i="1"/>
  <c r="Z317" i="1"/>
  <c r="Y317" i="1"/>
  <c r="AB113" i="1"/>
  <c r="Y113" i="1"/>
  <c r="Z113" i="1"/>
  <c r="AB29" i="1"/>
  <c r="Z29" i="1"/>
  <c r="Y29" i="1"/>
  <c r="AB71" i="1"/>
  <c r="Z71" i="1"/>
  <c r="Y71" i="1"/>
  <c r="AB275" i="1"/>
  <c r="Z275" i="1"/>
  <c r="Y275" i="1"/>
  <c r="AB99" i="1"/>
  <c r="Z99" i="1"/>
  <c r="Y99" i="1"/>
  <c r="AB83" i="1"/>
  <c r="Z83" i="1"/>
  <c r="Y83" i="1"/>
  <c r="AB84" i="1"/>
  <c r="Z84" i="1"/>
  <c r="Y84" i="1"/>
  <c r="AB207" i="1"/>
  <c r="Z207" i="1"/>
  <c r="Y207" i="1"/>
  <c r="AB300" i="1"/>
  <c r="Z300" i="1"/>
  <c r="Y300" i="1"/>
  <c r="AB198" i="1"/>
  <c r="Z198" i="1"/>
  <c r="Y198" i="1"/>
  <c r="AB308" i="1"/>
  <c r="Z308" i="1"/>
  <c r="Y308" i="1"/>
  <c r="AB320" i="1"/>
  <c r="Z320" i="1"/>
  <c r="Y320" i="1"/>
  <c r="AB102" i="1"/>
  <c r="Z102" i="1"/>
  <c r="Y102" i="1"/>
  <c r="AB26" i="1"/>
  <c r="Z26" i="1"/>
  <c r="Y26" i="1"/>
  <c r="AB340" i="1"/>
  <c r="Z340" i="1"/>
  <c r="Y340" i="1"/>
  <c r="AB238" i="1"/>
  <c r="Y238" i="1"/>
  <c r="Z238" i="1"/>
  <c r="AB246" i="1"/>
  <c r="Y246" i="1"/>
  <c r="Z246" i="1"/>
  <c r="AB122" i="1"/>
  <c r="Z122" i="1"/>
  <c r="Y122" i="1"/>
  <c r="AB63" i="1"/>
  <c r="Z63" i="1"/>
  <c r="Y63" i="1"/>
  <c r="AB299" i="1"/>
  <c r="Z299" i="1"/>
  <c r="Y299" i="1"/>
  <c r="Z2" i="1"/>
  <c r="Y2" i="1"/>
  <c r="AB101" i="1"/>
  <c r="Z101" i="1"/>
  <c r="Y101" i="1"/>
  <c r="AB322" i="1"/>
  <c r="Y322" i="1"/>
  <c r="Z322" i="1"/>
  <c r="AB329" i="1"/>
  <c r="Z329" i="1"/>
  <c r="Y329" i="1"/>
  <c r="AB85" i="1"/>
  <c r="Z85" i="1"/>
  <c r="Y85" i="1"/>
  <c r="AB35" i="1"/>
  <c r="Z35" i="1"/>
  <c r="Y35" i="1"/>
  <c r="AB160" i="1"/>
  <c r="Z160" i="1"/>
  <c r="Y160" i="1"/>
  <c r="AB57" i="1"/>
  <c r="Z57" i="1"/>
  <c r="Y57" i="1"/>
  <c r="AB190" i="1"/>
  <c r="Z190" i="1"/>
  <c r="Y190" i="1"/>
  <c r="AB318" i="1"/>
  <c r="Z318" i="1"/>
  <c r="Y318" i="1"/>
  <c r="AB177" i="1"/>
  <c r="Y177" i="1"/>
  <c r="Z177" i="1"/>
  <c r="AB146" i="1"/>
  <c r="Y146" i="1"/>
  <c r="Z146" i="1"/>
  <c r="AB231" i="1"/>
  <c r="Z231" i="1"/>
  <c r="Y231" i="1"/>
  <c r="AB296" i="1"/>
  <c r="Z296" i="1"/>
  <c r="Y296" i="1"/>
  <c r="AB173" i="1"/>
  <c r="Z173" i="1"/>
  <c r="Y173" i="1"/>
  <c r="AB218" i="1"/>
  <c r="Z218" i="1"/>
  <c r="Y218" i="1"/>
  <c r="AB134" i="1"/>
  <c r="Z134" i="1"/>
  <c r="Y134" i="1"/>
  <c r="AB268" i="1"/>
  <c r="Z268" i="1"/>
  <c r="Y268" i="1"/>
  <c r="AB239" i="1"/>
  <c r="Z239" i="1"/>
  <c r="Y239" i="1"/>
  <c r="AB168" i="1"/>
  <c r="Z168" i="1"/>
  <c r="Y168" i="1"/>
  <c r="AB232" i="1"/>
  <c r="Z232" i="1"/>
  <c r="Y232" i="1"/>
  <c r="AB165" i="1"/>
  <c r="Z165" i="1"/>
  <c r="Y165" i="1"/>
  <c r="AB216" i="1"/>
  <c r="Z216" i="1"/>
  <c r="Y216" i="1"/>
  <c r="AB325" i="1"/>
  <c r="Z325" i="1"/>
  <c r="Y325" i="1"/>
  <c r="AB33" i="1"/>
  <c r="Y33" i="1"/>
  <c r="Z33" i="1"/>
  <c r="AB56" i="1"/>
  <c r="Z56" i="1"/>
  <c r="Y56" i="1"/>
  <c r="AB73" i="1"/>
  <c r="Z73" i="1"/>
  <c r="Y73" i="1"/>
  <c r="AB224" i="1"/>
  <c r="Z224" i="1"/>
  <c r="Y224" i="1"/>
  <c r="AB132" i="1"/>
  <c r="Z132" i="1"/>
  <c r="Y132" i="1"/>
  <c r="AB189" i="1"/>
  <c r="Z189" i="1"/>
  <c r="Y189" i="1"/>
  <c r="AB227" i="1"/>
  <c r="Z227" i="1"/>
  <c r="Y227" i="1"/>
  <c r="AB31" i="1"/>
  <c r="Z31" i="1"/>
  <c r="Y31" i="1"/>
  <c r="AB271" i="1"/>
  <c r="Z271" i="1"/>
  <c r="Y271" i="1"/>
  <c r="AB135" i="1"/>
  <c r="Z135" i="1"/>
  <c r="Y135" i="1"/>
  <c r="AB344" i="1"/>
  <c r="Z344" i="1"/>
  <c r="Y344" i="1"/>
  <c r="AB273" i="1"/>
  <c r="Z273" i="1"/>
  <c r="Y273" i="1"/>
  <c r="AB301" i="1"/>
  <c r="Z301" i="1"/>
  <c r="Y301" i="1"/>
  <c r="AB314" i="1"/>
  <c r="Z314" i="1"/>
  <c r="Y314" i="1"/>
  <c r="AB243" i="1"/>
  <c r="Z243" i="1"/>
  <c r="Y243" i="1"/>
  <c r="AB342" i="1"/>
  <c r="Y342" i="1"/>
  <c r="Z342" i="1"/>
  <c r="AB323" i="1"/>
  <c r="Z323" i="1"/>
  <c r="Y323" i="1"/>
  <c r="AB37" i="1"/>
  <c r="Z37" i="1"/>
  <c r="Y37" i="1"/>
  <c r="AB212" i="1"/>
  <c r="Z212" i="1"/>
  <c r="Y212" i="1"/>
  <c r="AB115" i="1"/>
  <c r="Z115" i="1"/>
  <c r="Y115" i="1"/>
  <c r="AB96" i="1"/>
  <c r="Z96" i="1"/>
  <c r="Y96" i="1"/>
  <c r="AB124" i="1"/>
  <c r="Z124" i="1"/>
  <c r="Y124" i="1"/>
  <c r="AB202" i="1"/>
  <c r="Z202" i="1"/>
  <c r="Y202" i="1"/>
  <c r="AB356" i="1"/>
  <c r="Z356" i="1"/>
  <c r="Y356" i="1"/>
  <c r="AB40" i="1"/>
  <c r="Z40" i="1"/>
  <c r="Y40" i="1"/>
  <c r="AB251" i="1"/>
  <c r="Z251" i="1"/>
  <c r="Y251" i="1"/>
  <c r="AB184" i="1"/>
  <c r="Z184" i="1"/>
  <c r="Y184" i="1"/>
  <c r="AB306" i="1"/>
  <c r="Z306" i="1"/>
  <c r="Y306" i="1"/>
  <c r="AB7" i="1"/>
  <c r="Z7" i="1"/>
  <c r="Y7" i="1"/>
  <c r="AB117" i="1"/>
  <c r="Z117" i="1"/>
  <c r="Y117" i="1"/>
  <c r="AB348" i="1"/>
  <c r="Y348" i="1"/>
  <c r="Z348" i="1"/>
  <c r="AB347" i="1"/>
  <c r="Y347" i="1"/>
  <c r="Z347" i="1"/>
  <c r="AB119" i="1"/>
  <c r="Z119" i="1"/>
  <c r="Y119" i="1"/>
  <c r="AB338" i="1"/>
  <c r="Z338" i="1"/>
  <c r="Y338" i="1"/>
  <c r="AB258" i="1"/>
  <c r="Y258" i="1"/>
  <c r="Z258" i="1"/>
  <c r="AB200" i="1"/>
  <c r="Z200" i="1"/>
  <c r="Y200" i="1"/>
  <c r="AB108" i="1"/>
  <c r="Z108" i="1"/>
  <c r="Y108" i="1"/>
  <c r="AB81" i="1"/>
  <c r="Y81" i="1"/>
  <c r="Z81" i="1"/>
  <c r="AB277" i="1"/>
  <c r="Z277" i="1"/>
  <c r="Y277" i="1"/>
  <c r="AB233" i="1"/>
  <c r="Z233" i="1"/>
  <c r="Y233" i="1"/>
  <c r="AB228" i="1"/>
  <c r="Z228" i="1"/>
  <c r="Y228" i="1"/>
  <c r="AB88" i="1"/>
  <c r="Z88" i="1"/>
  <c r="Y88" i="1"/>
  <c r="AB104" i="1"/>
  <c r="Z104" i="1"/>
  <c r="Y104" i="1"/>
  <c r="AB80" i="1"/>
  <c r="Z80" i="1"/>
  <c r="Y80" i="1"/>
  <c r="AB274" i="1"/>
  <c r="Z274" i="1"/>
  <c r="Y274" i="1"/>
  <c r="AB353" i="1"/>
  <c r="Z353" i="1"/>
  <c r="Y353" i="1"/>
  <c r="AB188" i="1"/>
  <c r="Z188" i="1"/>
  <c r="Y188" i="1"/>
  <c r="AB77" i="1"/>
  <c r="Z77" i="1"/>
  <c r="Y77" i="1"/>
  <c r="AB54" i="1"/>
  <c r="Z54" i="1"/>
  <c r="Y54" i="1"/>
  <c r="AB133" i="1"/>
  <c r="Z133" i="1"/>
  <c r="Y133" i="1"/>
  <c r="AB270" i="1"/>
  <c r="Y270" i="1"/>
  <c r="Z270" i="1"/>
  <c r="AB182" i="1"/>
  <c r="Z182" i="1"/>
  <c r="Y182" i="1"/>
  <c r="AB141" i="1"/>
  <c r="Z141" i="1"/>
  <c r="Y141" i="1"/>
  <c r="AB162" i="1"/>
  <c r="Y162" i="1"/>
  <c r="Z162" i="1"/>
  <c r="AB169" i="1"/>
  <c r="Z169" i="1"/>
  <c r="Y169" i="1"/>
  <c r="AB217" i="1"/>
  <c r="Z217" i="1"/>
  <c r="Y217" i="1"/>
  <c r="AB150" i="1"/>
  <c r="Z150" i="1"/>
  <c r="Y150" i="1"/>
  <c r="AB48" i="1"/>
  <c r="Z48" i="1"/>
  <c r="Y48" i="1"/>
  <c r="AB61" i="1"/>
  <c r="Z61" i="1"/>
  <c r="Y61" i="1"/>
  <c r="AB221" i="1"/>
  <c r="Z221" i="1"/>
  <c r="Y221" i="1"/>
  <c r="AB147" i="1"/>
  <c r="Z147" i="1"/>
  <c r="Y147" i="1"/>
  <c r="AB295" i="1"/>
  <c r="Z295" i="1"/>
  <c r="Y295" i="1"/>
  <c r="AB90" i="1"/>
  <c r="Z90" i="1"/>
  <c r="Y90" i="1"/>
  <c r="AB145" i="1"/>
  <c r="Y145" i="1"/>
  <c r="Z145" i="1"/>
  <c r="AB333" i="1"/>
  <c r="Z333" i="1"/>
  <c r="Y333" i="1"/>
  <c r="AB259" i="1"/>
  <c r="Z259" i="1"/>
  <c r="Y259" i="1"/>
  <c r="AB45" i="1"/>
  <c r="Z45" i="1"/>
  <c r="Y45" i="1"/>
  <c r="AB280" i="1"/>
  <c r="Z280" i="1"/>
  <c r="Y280" i="1"/>
  <c r="AB321" i="1"/>
  <c r="Y321" i="1"/>
  <c r="Z321" i="1"/>
  <c r="AB249" i="1"/>
  <c r="Y249" i="1"/>
  <c r="Z249" i="1"/>
  <c r="AB349" i="1"/>
  <c r="Z349" i="1"/>
  <c r="Y349" i="1"/>
  <c r="AB219" i="1"/>
  <c r="Z219" i="1"/>
  <c r="Y219" i="1"/>
  <c r="AB278" i="1"/>
  <c r="Y278" i="1"/>
  <c r="Z278" i="1"/>
  <c r="AB192" i="1"/>
  <c r="Z192" i="1"/>
  <c r="Y192" i="1"/>
  <c r="AB316" i="1"/>
  <c r="Z316" i="1"/>
  <c r="Y316" i="1"/>
  <c r="AB43" i="1"/>
  <c r="Z43" i="1"/>
  <c r="Y43" i="1"/>
  <c r="AB69" i="1"/>
  <c r="Z69" i="1"/>
  <c r="Y69" i="1"/>
  <c r="AB68" i="1"/>
  <c r="Z68" i="1"/>
  <c r="Y68" i="1"/>
  <c r="AB109" i="1"/>
  <c r="Z109" i="1"/>
  <c r="Y109" i="1"/>
  <c r="AB241" i="1"/>
  <c r="Z241" i="1"/>
  <c r="Y241" i="1"/>
  <c r="AB365" i="1"/>
  <c r="Z365" i="1"/>
  <c r="Y365" i="1"/>
  <c r="AB337" i="1"/>
  <c r="Z337" i="1"/>
  <c r="Y337" i="1"/>
  <c r="AB46" i="1"/>
  <c r="Z46" i="1"/>
  <c r="Y46" i="1"/>
  <c r="AB20" i="1"/>
  <c r="Z20" i="1"/>
  <c r="Y20" i="1"/>
  <c r="AB127" i="1"/>
  <c r="Z127" i="1"/>
  <c r="Y127" i="1"/>
  <c r="AB252" i="1"/>
  <c r="Z252" i="1"/>
  <c r="Y252" i="1"/>
  <c r="AB263" i="1"/>
  <c r="Z263" i="1"/>
  <c r="Y263" i="1"/>
  <c r="AB131" i="1"/>
  <c r="Z131" i="1"/>
  <c r="Y131" i="1"/>
  <c r="AB66" i="1"/>
  <c r="Y66" i="1"/>
  <c r="Z66" i="1"/>
  <c r="AB139" i="1"/>
  <c r="Z139" i="1"/>
  <c r="Y139" i="1"/>
  <c r="AB87" i="1"/>
  <c r="Z87" i="1"/>
  <c r="Y87" i="1"/>
  <c r="AB310" i="1"/>
  <c r="Y310" i="1"/>
  <c r="Z310" i="1"/>
  <c r="AB185" i="1"/>
  <c r="Z185" i="1"/>
  <c r="Y185" i="1"/>
  <c r="AB23" i="1"/>
  <c r="Z23" i="1"/>
  <c r="Y23" i="1"/>
  <c r="AB28" i="1"/>
  <c r="Z28" i="1"/>
  <c r="Y28" i="1"/>
  <c r="AB143" i="1"/>
  <c r="Z143" i="1"/>
  <c r="Y143" i="1"/>
  <c r="AB34" i="1"/>
  <c r="Y34" i="1"/>
  <c r="Z34" i="1"/>
  <c r="AB285" i="1"/>
  <c r="Z285" i="1"/>
  <c r="Y285" i="1"/>
  <c r="AB176" i="1"/>
  <c r="Z176" i="1"/>
  <c r="Y176" i="1"/>
  <c r="AB41" i="1"/>
  <c r="Z41" i="1"/>
  <c r="Y41" i="1"/>
  <c r="AB32" i="1"/>
  <c r="Z32" i="1"/>
  <c r="Y32" i="1"/>
  <c r="AB36" i="1"/>
  <c r="Z36" i="1"/>
  <c r="Y36" i="1"/>
  <c r="AB287" i="1"/>
  <c r="Z287" i="1"/>
  <c r="Y287" i="1"/>
  <c r="AB204" i="1"/>
  <c r="Z204" i="1"/>
  <c r="Y204" i="1"/>
  <c r="AB266" i="1"/>
  <c r="Z266" i="1"/>
  <c r="Y266" i="1"/>
  <c r="AB206" i="1"/>
  <c r="Z206" i="1"/>
  <c r="Y206" i="1"/>
  <c r="AB255" i="1"/>
  <c r="Z255" i="1"/>
  <c r="Y255" i="1"/>
  <c r="AB64" i="1"/>
  <c r="Z64" i="1"/>
  <c r="Y64" i="1"/>
  <c r="AB155" i="1"/>
  <c r="Z155" i="1"/>
  <c r="Y155" i="1"/>
  <c r="AB343" i="1"/>
  <c r="Y343" i="1"/>
  <c r="Z343" i="1"/>
  <c r="AB67" i="1"/>
  <c r="Z67" i="1"/>
  <c r="Y67" i="1"/>
  <c r="AB194" i="1"/>
  <c r="Y194" i="1"/>
  <c r="Z194" i="1"/>
  <c r="AB22" i="1"/>
  <c r="Z22" i="1"/>
  <c r="Y22" i="1"/>
  <c r="AB286" i="1"/>
  <c r="Z286" i="1"/>
  <c r="Y286" i="1"/>
  <c r="AB324" i="1"/>
  <c r="Z324" i="1"/>
  <c r="Y324" i="1"/>
  <c r="AB215" i="1"/>
  <c r="Z215" i="1"/>
  <c r="Y215" i="1"/>
  <c r="AB276" i="1"/>
  <c r="Z276" i="1"/>
  <c r="Y276" i="1"/>
  <c r="AB240" i="1"/>
  <c r="Z240" i="1"/>
  <c r="Y240" i="1"/>
  <c r="AB199" i="1"/>
  <c r="Z199" i="1"/>
  <c r="Y199" i="1"/>
  <c r="AB13" i="1"/>
  <c r="Z13" i="1"/>
  <c r="Y13" i="1"/>
  <c r="AB18" i="1"/>
  <c r="Y18" i="1"/>
  <c r="Z18" i="1"/>
  <c r="AB187" i="1"/>
  <c r="Z187" i="1"/>
  <c r="Y187" i="1"/>
  <c r="AB171" i="1"/>
  <c r="Z171" i="1"/>
  <c r="Y171" i="1"/>
  <c r="AB332" i="1"/>
  <c r="Z332" i="1"/>
  <c r="Y332" i="1"/>
  <c r="AB244" i="1"/>
  <c r="Z244" i="1"/>
  <c r="Y244" i="1"/>
  <c r="AB91" i="1"/>
  <c r="Z91" i="1"/>
  <c r="Y91" i="1"/>
  <c r="AB253" i="1"/>
  <c r="Z253" i="1"/>
  <c r="Y253" i="1"/>
  <c r="AB311" i="1"/>
  <c r="Z311" i="1"/>
  <c r="Y311" i="1"/>
  <c r="AB49" i="1"/>
  <c r="Y49" i="1"/>
  <c r="Z49" i="1"/>
  <c r="AB123" i="1"/>
  <c r="Z123" i="1"/>
  <c r="Y123" i="1"/>
  <c r="AB355" i="1"/>
  <c r="Y355" i="1"/>
  <c r="Z355" i="1"/>
  <c r="AB326" i="1"/>
  <c r="Z326" i="1"/>
  <c r="Y326" i="1"/>
  <c r="AB265" i="1"/>
  <c r="Z265" i="1"/>
  <c r="Y265" i="1"/>
  <c r="AB260" i="1"/>
  <c r="Z260" i="1"/>
  <c r="Y260" i="1"/>
  <c r="AB136" i="1"/>
  <c r="Z136" i="1"/>
  <c r="Y136" i="1"/>
  <c r="AB307" i="1"/>
  <c r="Z307" i="1"/>
  <c r="Y307" i="1"/>
  <c r="AB8" i="1"/>
  <c r="Z8" i="1"/>
  <c r="Y8" i="1"/>
  <c r="AB328" i="1"/>
  <c r="Z328" i="1"/>
  <c r="Y328" i="1"/>
  <c r="AB304" i="1"/>
  <c r="Z304" i="1"/>
  <c r="Y304" i="1"/>
  <c r="AB211" i="1"/>
  <c r="Z211" i="1"/>
  <c r="Y211" i="1"/>
  <c r="AB17" i="1"/>
  <c r="Y17" i="1"/>
  <c r="Z17" i="1"/>
  <c r="AB93" i="1"/>
  <c r="Z93" i="1"/>
  <c r="Y93" i="1"/>
  <c r="AB369" i="1"/>
  <c r="Z369" i="1"/>
  <c r="Y369" i="1"/>
  <c r="AB10" i="1"/>
  <c r="Z10" i="1"/>
  <c r="Y10" i="1"/>
  <c r="AB95" i="1"/>
  <c r="Z95" i="1"/>
  <c r="Y95" i="1"/>
  <c r="AB230" i="1"/>
  <c r="Z230" i="1"/>
  <c r="Y230" i="1"/>
  <c r="AB226" i="1"/>
  <c r="Y226" i="1"/>
  <c r="Z226" i="1"/>
  <c r="AB170" i="1"/>
  <c r="Z170" i="1"/>
  <c r="Y170" i="1"/>
  <c r="AB346" i="1"/>
  <c r="Z346" i="1"/>
  <c r="Y346" i="1"/>
  <c r="AB351" i="1"/>
  <c r="Y351" i="1"/>
  <c r="Z351" i="1"/>
  <c r="AB225" i="1"/>
  <c r="Y225" i="1"/>
  <c r="Z225" i="1"/>
  <c r="AB75" i="1"/>
  <c r="Z75" i="1"/>
  <c r="Y75" i="1"/>
  <c r="AB334" i="1"/>
  <c r="Y334" i="1"/>
  <c r="Z334" i="1"/>
  <c r="AB352" i="1"/>
  <c r="Z352" i="1"/>
  <c r="Y352" i="1"/>
  <c r="AB178" i="1"/>
  <c r="Y178" i="1"/>
  <c r="Z178" i="1"/>
  <c r="AB201" i="1"/>
  <c r="Z201" i="1"/>
  <c r="Y201" i="1"/>
  <c r="AB110" i="1"/>
  <c r="Z110" i="1"/>
  <c r="Y110" i="1"/>
  <c r="AB50" i="1"/>
  <c r="Y50" i="1"/>
  <c r="Z50" i="1"/>
  <c r="AB82" i="1"/>
  <c r="Y82" i="1"/>
  <c r="Z82" i="1"/>
  <c r="AB166" i="1"/>
  <c r="Z166" i="1"/>
  <c r="Y166" i="1"/>
  <c r="AB70" i="1"/>
  <c r="Z70" i="1"/>
  <c r="Y70" i="1"/>
  <c r="AB247" i="1"/>
  <c r="Z247" i="1"/>
  <c r="Y247" i="1"/>
  <c r="AB242" i="1"/>
  <c r="Z242" i="1"/>
  <c r="Y242" i="1"/>
  <c r="AB76" i="1"/>
  <c r="Z76" i="1"/>
  <c r="Y76" i="1"/>
  <c r="AB186" i="1"/>
  <c r="Z186" i="1"/>
  <c r="Y186" i="1"/>
  <c r="AB312" i="1"/>
  <c r="Z312" i="1"/>
  <c r="Y312" i="1"/>
  <c r="AB167" i="1"/>
  <c r="Z167" i="1"/>
  <c r="Y167" i="1"/>
  <c r="AB138" i="1"/>
  <c r="Z138" i="1"/>
  <c r="Y138" i="1"/>
  <c r="AB3" i="1"/>
  <c r="Z3" i="1"/>
  <c r="Y3" i="1"/>
  <c r="AB303" i="1"/>
  <c r="Z303" i="1"/>
  <c r="Y303" i="1"/>
  <c r="AB254" i="1"/>
  <c r="Z254" i="1"/>
  <c r="Y254" i="1"/>
  <c r="AB319" i="1"/>
  <c r="Z319" i="1"/>
  <c r="Y319" i="1"/>
  <c r="AB294" i="1"/>
  <c r="Z294" i="1"/>
  <c r="Y294" i="1"/>
  <c r="AB157" i="1"/>
  <c r="Z157" i="1"/>
  <c r="Y157" i="1"/>
  <c r="AB106" i="1"/>
  <c r="Z106" i="1"/>
  <c r="Y106" i="1"/>
  <c r="AB114" i="1"/>
  <c r="Y114" i="1"/>
  <c r="Z114" i="1"/>
  <c r="AB44" i="1"/>
  <c r="Z44" i="1"/>
  <c r="Y44" i="1"/>
  <c r="AB120" i="1"/>
  <c r="Z120" i="1"/>
  <c r="Y120" i="1"/>
  <c r="AB214" i="1"/>
  <c r="Z214" i="1"/>
  <c r="Y214" i="1"/>
  <c r="AB283" i="1"/>
  <c r="Z283" i="1"/>
  <c r="Y283" i="1"/>
  <c r="Y370" i="1"/>
  <c r="Z370" i="1"/>
  <c r="AB25" i="1"/>
  <c r="Z25" i="1"/>
  <c r="Y25" i="1"/>
  <c r="AB74" i="1"/>
  <c r="Z74" i="1"/>
  <c r="Y74" i="1"/>
  <c r="AB128" i="1"/>
  <c r="Z128" i="1"/>
  <c r="Y128" i="1"/>
  <c r="AB315" i="1"/>
  <c r="Z315" i="1"/>
  <c r="Y315" i="1"/>
  <c r="AB358" i="1"/>
  <c r="Y358" i="1"/>
  <c r="Z358" i="1"/>
  <c r="AB367" i="1"/>
  <c r="Y367" i="1"/>
  <c r="Z367" i="1"/>
  <c r="AB229" i="1"/>
  <c r="Z229" i="1"/>
  <c r="Y229" i="1"/>
  <c r="AB236" i="1"/>
  <c r="Z236" i="1"/>
  <c r="Y236" i="1"/>
  <c r="AB261" i="1"/>
  <c r="Z261" i="1"/>
  <c r="Y261" i="1"/>
  <c r="AB223" i="1"/>
  <c r="Z223" i="1"/>
  <c r="Y223" i="1"/>
  <c r="AB248" i="1"/>
  <c r="Z248" i="1"/>
  <c r="Y248" i="1"/>
  <c r="AB118" i="1"/>
  <c r="Z118" i="1"/>
  <c r="Y118" i="1"/>
  <c r="AB364" i="1"/>
  <c r="Y364" i="1"/>
  <c r="Z364" i="1"/>
  <c r="AB60" i="1"/>
  <c r="Z60" i="1"/>
  <c r="Y60" i="1"/>
  <c r="AB24" i="1"/>
  <c r="Z24" i="1"/>
  <c r="Y24" i="1"/>
  <c r="AB15" i="1"/>
  <c r="Z15" i="1"/>
  <c r="Y15" i="1"/>
  <c r="Z5" i="1"/>
  <c r="Y5" i="1"/>
  <c r="AB72" i="1"/>
  <c r="Z72" i="1"/>
  <c r="Y72" i="1"/>
  <c r="AB142" i="1"/>
  <c r="Z142" i="1"/>
  <c r="Y142" i="1"/>
  <c r="AB86" i="1"/>
  <c r="Z86" i="1"/>
  <c r="Y86" i="1"/>
  <c r="AB183" i="1"/>
  <c r="Z183" i="1"/>
  <c r="Y183" i="1"/>
  <c r="AB272" i="1"/>
  <c r="Z272" i="1"/>
  <c r="Y272" i="1"/>
  <c r="AB140" i="1"/>
  <c r="Z140" i="1"/>
  <c r="Y140" i="1"/>
  <c r="AB129" i="1"/>
  <c r="Y129" i="1"/>
  <c r="Z129" i="1"/>
  <c r="AB195" i="1"/>
  <c r="Z195" i="1"/>
  <c r="Y195" i="1"/>
  <c r="AB78" i="1"/>
  <c r="Z78" i="1"/>
  <c r="Y78" i="1"/>
  <c r="AB181" i="1"/>
  <c r="Z181" i="1"/>
  <c r="Y181" i="1"/>
  <c r="AB205" i="1"/>
  <c r="Z205" i="1"/>
  <c r="Y205" i="1"/>
  <c r="AB163" i="1"/>
  <c r="Z163" i="1"/>
  <c r="Y163" i="1"/>
  <c r="AB111" i="1"/>
  <c r="Z111" i="1"/>
  <c r="Y111" i="1"/>
  <c r="AB153" i="1"/>
  <c r="Z153" i="1"/>
  <c r="Y153" i="1"/>
  <c r="AB58" i="1"/>
  <c r="Z58" i="1"/>
  <c r="Y58" i="1"/>
  <c r="AB42" i="1"/>
  <c r="Z42" i="1"/>
  <c r="Y42" i="1"/>
  <c r="AB209" i="1"/>
  <c r="Y209" i="1"/>
  <c r="Z209" i="1"/>
  <c r="AB103" i="1"/>
  <c r="Z103" i="1"/>
  <c r="Y103" i="1"/>
  <c r="AB297" i="1"/>
  <c r="Z297" i="1"/>
  <c r="Y297" i="1"/>
  <c r="AB257" i="1"/>
  <c r="Y257" i="1"/>
  <c r="Z257" i="1"/>
  <c r="AB98" i="1"/>
  <c r="Y98" i="1"/>
  <c r="Z98" i="1"/>
  <c r="AB210" i="1"/>
  <c r="Y210" i="1"/>
  <c r="Z210" i="1"/>
  <c r="AB208" i="1"/>
  <c r="Z208" i="1"/>
  <c r="Y208" i="1"/>
  <c r="AB245" i="1"/>
  <c r="Z245" i="1"/>
  <c r="Y245" i="1"/>
  <c r="AB154" i="1"/>
  <c r="Z154" i="1"/>
  <c r="Y154" i="1"/>
  <c r="AB51" i="1"/>
  <c r="Z51" i="1"/>
  <c r="Y51" i="1"/>
  <c r="AB9" i="1"/>
  <c r="Z9" i="1"/>
  <c r="Y9" i="1"/>
  <c r="AB16" i="1"/>
  <c r="Z16" i="1"/>
  <c r="Y16" i="1"/>
  <c r="AB354" i="1"/>
  <c r="Y354" i="1"/>
  <c r="Z354" i="1"/>
  <c r="AB164" i="1"/>
  <c r="Z164" i="1"/>
  <c r="Y164" i="1"/>
  <c r="AB121" i="1"/>
  <c r="Z121" i="1"/>
  <c r="Y121" i="1"/>
  <c r="AB11" i="1"/>
  <c r="Z11" i="1"/>
  <c r="Y11" i="1"/>
  <c r="AB126" i="1"/>
  <c r="Z126" i="1"/>
  <c r="Y126" i="1"/>
  <c r="AB55" i="1"/>
  <c r="Z55" i="1"/>
  <c r="Y55" i="1"/>
  <c r="AB179" i="1"/>
  <c r="Z179" i="1"/>
  <c r="Y179" i="1"/>
  <c r="AB357" i="1"/>
  <c r="Z357" i="1"/>
  <c r="Y357" i="1"/>
  <c r="AB107" i="1"/>
  <c r="Z107" i="1"/>
  <c r="Y107" i="1"/>
  <c r="AB39" i="1"/>
  <c r="Z39" i="1"/>
  <c r="Y39" i="1"/>
  <c r="AB52" i="1"/>
  <c r="Z52" i="1"/>
  <c r="Y52" i="1"/>
  <c r="AB47" i="1"/>
  <c r="Z47" i="1"/>
  <c r="Y47" i="1"/>
  <c r="AB148" i="1"/>
  <c r="Z148" i="1"/>
  <c r="Y148" i="1"/>
  <c r="AB53" i="1"/>
  <c r="Z53" i="1"/>
  <c r="Y53" i="1"/>
  <c r="AB360" i="1"/>
  <c r="Z360" i="1"/>
  <c r="Y360" i="1"/>
  <c r="AB336" i="1"/>
  <c r="Z336" i="1"/>
  <c r="Y336" i="1"/>
  <c r="AB361" i="1"/>
  <c r="Z361" i="1"/>
  <c r="Y361" i="1"/>
  <c r="AB345" i="1"/>
  <c r="Z345" i="1"/>
  <c r="Y345" i="1"/>
  <c r="AB116" i="1"/>
  <c r="Z116" i="1"/>
  <c r="Y116" i="1"/>
  <c r="AB235" i="1"/>
  <c r="Z235" i="1"/>
  <c r="Y235" i="1"/>
  <c r="AB92" i="1"/>
  <c r="Z92" i="1"/>
  <c r="Y92" i="1"/>
  <c r="AB302" i="1"/>
  <c r="Y302" i="1"/>
  <c r="Z302" i="1"/>
  <c r="AB222" i="1"/>
  <c r="Z222" i="1"/>
  <c r="Y222" i="1"/>
  <c r="AB2" i="1"/>
  <c r="AA2" i="1"/>
  <c r="AB370" i="1"/>
  <c r="AA370" i="1"/>
  <c r="AB5" i="1"/>
  <c r="AA5" i="1"/>
  <c r="AA191" i="1"/>
  <c r="AA189" i="1"/>
  <c r="AA253" i="1"/>
  <c r="AA112" i="1"/>
  <c r="AA311" i="1"/>
  <c r="AA289" i="1"/>
  <c r="AA271" i="1"/>
  <c r="AA123" i="1"/>
  <c r="AA135" i="1"/>
  <c r="AA344" i="1"/>
  <c r="AA265" i="1"/>
  <c r="AA331" i="1"/>
  <c r="AA260" i="1"/>
  <c r="AA359" i="1"/>
  <c r="AA307" i="1"/>
  <c r="AA130" i="1"/>
  <c r="AA8" i="1"/>
  <c r="AA328" i="1"/>
  <c r="AA12" i="1"/>
  <c r="AA342" i="1"/>
  <c r="AA323" i="1"/>
  <c r="AA17" i="1"/>
  <c r="AA298" i="1"/>
  <c r="AA212" i="1"/>
  <c r="AA10" i="1"/>
  <c r="AA96" i="1"/>
  <c r="AA79" i="1"/>
  <c r="AA125" i="1"/>
  <c r="AA226" i="1"/>
  <c r="AA149" i="1"/>
  <c r="AA225" i="1"/>
  <c r="AA184" i="1"/>
  <c r="AA282" i="1"/>
  <c r="AA334" i="1"/>
  <c r="AA281" i="1"/>
  <c r="AA117" i="1"/>
  <c r="AA339" i="1"/>
  <c r="AA348" i="1"/>
  <c r="AA178" i="1"/>
  <c r="AA291" i="1"/>
  <c r="AA119" i="1"/>
  <c r="AA256" i="1"/>
  <c r="AA213" i="1"/>
  <c r="AA197" i="1"/>
  <c r="AA100" i="1"/>
  <c r="AA38" i="1"/>
  <c r="AA159" i="1"/>
  <c r="AA59" i="1"/>
  <c r="AA335" i="1"/>
  <c r="AA305" i="1"/>
  <c r="AA288" i="1"/>
  <c r="AA193" i="1"/>
  <c r="AA234" i="1"/>
  <c r="AA151" i="1"/>
  <c r="AA19" i="1"/>
  <c r="AA368" i="1"/>
  <c r="AA366" i="1"/>
  <c r="AA317" i="1"/>
  <c r="AA113" i="1"/>
  <c r="AA275" i="1"/>
  <c r="AA84" i="1"/>
  <c r="AA207" i="1"/>
  <c r="AA198" i="1"/>
  <c r="AA308" i="1"/>
  <c r="AA102" i="1"/>
  <c r="AA340" i="1"/>
  <c r="AA246" i="1"/>
  <c r="AA122" i="1"/>
  <c r="AA63" i="1"/>
  <c r="AA299" i="1"/>
  <c r="AA101" i="1"/>
  <c r="AA322" i="1"/>
  <c r="AA160" i="1"/>
  <c r="AA177" i="1"/>
  <c r="AA146" i="1"/>
  <c r="AA296" i="1"/>
  <c r="AA218" i="1"/>
  <c r="AA134" i="1"/>
  <c r="AA216" i="1"/>
  <c r="AA73" i="1"/>
  <c r="AA224" i="1"/>
  <c r="AA132" i="1"/>
  <c r="AA258" i="1"/>
  <c r="AA200" i="1"/>
  <c r="AA81" i="1"/>
  <c r="AA233" i="1"/>
  <c r="AA88" i="1"/>
  <c r="AA80" i="1"/>
  <c r="AA353" i="1"/>
  <c r="AA54" i="1"/>
  <c r="AA162" i="1"/>
  <c r="AA217" i="1"/>
  <c r="AA48" i="1"/>
  <c r="AA147" i="1"/>
  <c r="AA90" i="1"/>
  <c r="AA145" i="1"/>
  <c r="AA333" i="1"/>
  <c r="AA259" i="1"/>
  <c r="AA45" i="1"/>
  <c r="AA249" i="1"/>
  <c r="AA349" i="1"/>
  <c r="AA192" i="1"/>
  <c r="AA316" i="1"/>
  <c r="AA43" i="1"/>
  <c r="AA109" i="1"/>
  <c r="AA241" i="1"/>
  <c r="AA20" i="1"/>
  <c r="AA252" i="1"/>
  <c r="AA131" i="1"/>
  <c r="AA87" i="1"/>
  <c r="AA310" i="1"/>
  <c r="AA23" i="1"/>
  <c r="AA28" i="1"/>
  <c r="AA143" i="1"/>
  <c r="AA285" i="1"/>
  <c r="AA41" i="1"/>
  <c r="AA206" i="1"/>
  <c r="AA255" i="1"/>
  <c r="AA64" i="1"/>
  <c r="AA343" i="1"/>
  <c r="AA194" i="1"/>
  <c r="AA324" i="1"/>
  <c r="AA276" i="1"/>
  <c r="AA240" i="1"/>
  <c r="AA187" i="1"/>
  <c r="AA332" i="1"/>
  <c r="AA50" i="1"/>
  <c r="AA82" i="1"/>
  <c r="AA70" i="1"/>
  <c r="AA242" i="1"/>
  <c r="AA76" i="1"/>
  <c r="AA312" i="1"/>
  <c r="AA167" i="1"/>
  <c r="AA3" i="1"/>
  <c r="AA254" i="1"/>
  <c r="AA319" i="1"/>
  <c r="AA294" i="1"/>
  <c r="AA120" i="1"/>
  <c r="AA74" i="1"/>
  <c r="AA315" i="1"/>
  <c r="AA358" i="1"/>
  <c r="AA236" i="1"/>
  <c r="AA261" i="1"/>
  <c r="AA248" i="1"/>
  <c r="AA364" i="1"/>
  <c r="AA24" i="1"/>
  <c r="AA72" i="1"/>
  <c r="AA86" i="1"/>
  <c r="AA183" i="1"/>
  <c r="AA140" i="1"/>
  <c r="AA195" i="1"/>
  <c r="AA78" i="1"/>
  <c r="AA205" i="1"/>
  <c r="AA111" i="1"/>
  <c r="AA153" i="1"/>
  <c r="AA42" i="1"/>
  <c r="AA103" i="1"/>
  <c r="AA257" i="1"/>
  <c r="AA98" i="1"/>
  <c r="AA245" i="1"/>
  <c r="AA16" i="1"/>
  <c r="AA354" i="1"/>
  <c r="AA164" i="1"/>
  <c r="AA11" i="1"/>
  <c r="AA126" i="1"/>
  <c r="AA55" i="1"/>
  <c r="AA179" i="1"/>
  <c r="AA357" i="1"/>
  <c r="AA107" i="1"/>
  <c r="AA39" i="1"/>
  <c r="AA52" i="1"/>
  <c r="AA47" i="1"/>
  <c r="AA148" i="1"/>
  <c r="AA361" i="1"/>
  <c r="AA345" i="1"/>
  <c r="AA92" i="1"/>
  <c r="AA302" i="1"/>
  <c r="AA352" i="1"/>
  <c r="AA158" i="1"/>
  <c r="AA133" i="1"/>
  <c r="AA18" i="1"/>
  <c r="AA244" i="1"/>
  <c r="AA58" i="1"/>
  <c r="AA336" i="1"/>
  <c r="AA25" i="1"/>
  <c r="AA227" i="1"/>
  <c r="AA49" i="1"/>
  <c r="AA31" i="1"/>
  <c r="AA27" i="1"/>
  <c r="AA30" i="1"/>
  <c r="AA355" i="1"/>
  <c r="AA363" i="1"/>
  <c r="AA326" i="1"/>
  <c r="AA284" i="1"/>
  <c r="AA136" i="1"/>
  <c r="AA273" i="1"/>
  <c r="AA314" i="1"/>
  <c r="AA330" i="1"/>
  <c r="AA21" i="1"/>
  <c r="AA243" i="1"/>
  <c r="AA304" i="1"/>
  <c r="AA211" i="1"/>
  <c r="AA293" i="1"/>
  <c r="AA369" i="1"/>
  <c r="AA115" i="1"/>
  <c r="AA341" i="1"/>
  <c r="AA230" i="1"/>
  <c r="AA124" i="1"/>
  <c r="AA202" i="1"/>
  <c r="AA264" i="1"/>
  <c r="AA356" i="1"/>
  <c r="AA170" i="1"/>
  <c r="AA14" i="1"/>
  <c r="AA351" i="1"/>
  <c r="AA75" i="1"/>
  <c r="AA306" i="1"/>
  <c r="AA350" i="1"/>
  <c r="AA7" i="1"/>
  <c r="AA152" i="1"/>
  <c r="AA347" i="1"/>
  <c r="AA220" i="1"/>
  <c r="AA203" i="1"/>
  <c r="AA156" i="1"/>
  <c r="AA89" i="1"/>
  <c r="AA309" i="1"/>
  <c r="AA105" i="1"/>
  <c r="AA180" i="1"/>
  <c r="AA262" i="1"/>
  <c r="AA269" i="1"/>
  <c r="AA327" i="1"/>
  <c r="AA97" i="1"/>
  <c r="AA172" i="1"/>
  <c r="AA313" i="1"/>
  <c r="AA362" i="1"/>
  <c r="AA290" i="1"/>
  <c r="AA62" i="1"/>
  <c r="AA329" i="1"/>
  <c r="AA85" i="1"/>
  <c r="AA35" i="1"/>
  <c r="AA190" i="1"/>
  <c r="AA318" i="1"/>
  <c r="AA173" i="1"/>
  <c r="AA268" i="1"/>
  <c r="AA239" i="1"/>
  <c r="AA33" i="1"/>
  <c r="AA277" i="1"/>
  <c r="AA228" i="1"/>
  <c r="AA270" i="1"/>
  <c r="AA141" i="1"/>
  <c r="AA169" i="1"/>
  <c r="AA150" i="1"/>
  <c r="AA61" i="1"/>
  <c r="AA280" i="1"/>
  <c r="AA321" i="1"/>
  <c r="AA219" i="1"/>
  <c r="AA278" i="1"/>
  <c r="AA365" i="1"/>
  <c r="AA337" i="1"/>
  <c r="AA127" i="1"/>
  <c r="AA263" i="1"/>
  <c r="AA139" i="1"/>
  <c r="AA34" i="1"/>
  <c r="AA176" i="1"/>
  <c r="AA32" i="1"/>
  <c r="AA287" i="1"/>
  <c r="AA266" i="1"/>
  <c r="AA91" i="1"/>
  <c r="AA110" i="1"/>
  <c r="AA247" i="1"/>
  <c r="AA186" i="1"/>
  <c r="AA138" i="1"/>
  <c r="AA106" i="1"/>
  <c r="AA114" i="1"/>
  <c r="AA44" i="1"/>
  <c r="AA214" i="1"/>
  <c r="AA283" i="1"/>
  <c r="AA128" i="1"/>
  <c r="AA229" i="1"/>
  <c r="AA223" i="1"/>
  <c r="AA60" i="1"/>
  <c r="AA15" i="1"/>
  <c r="AA142" i="1"/>
  <c r="AA272" i="1"/>
  <c r="AA181" i="1"/>
  <c r="AA163" i="1"/>
  <c r="AA209" i="1"/>
  <c r="AA297" i="1"/>
  <c r="AA210" i="1"/>
  <c r="AA208" i="1"/>
  <c r="AA121" i="1"/>
  <c r="AA116" i="1"/>
  <c r="AA235" i="1"/>
  <c r="AA279" i="1"/>
  <c r="AA267" i="1"/>
  <c r="AA301" i="1"/>
  <c r="AA174" i="1"/>
  <c r="AA37" i="1"/>
  <c r="AA93" i="1"/>
  <c r="AA292" i="1"/>
  <c r="AA95" i="1"/>
  <c r="AA40" i="1"/>
  <c r="AA346" i="1"/>
  <c r="AA251" i="1"/>
  <c r="AA6" i="1"/>
  <c r="AA201" i="1"/>
  <c r="AA338" i="1"/>
  <c r="AA4" i="1"/>
  <c r="AA94" i="1"/>
  <c r="AA137" i="1"/>
  <c r="AA161" i="1"/>
  <c r="AA237" i="1"/>
  <c r="AA250" i="1"/>
  <c r="AA196" i="1"/>
  <c r="AA175" i="1"/>
  <c r="AA144" i="1"/>
  <c r="AA65" i="1"/>
  <c r="AA29" i="1"/>
  <c r="AA71" i="1"/>
  <c r="AA99" i="1"/>
  <c r="AA83" i="1"/>
  <c r="AA300" i="1"/>
  <c r="AA320" i="1"/>
  <c r="AA26" i="1"/>
  <c r="AA238" i="1"/>
  <c r="AA57" i="1"/>
  <c r="AA231" i="1"/>
  <c r="AA168" i="1"/>
  <c r="AA232" i="1"/>
  <c r="AA165" i="1"/>
  <c r="AA325" i="1"/>
  <c r="AA56" i="1"/>
  <c r="AA108" i="1"/>
  <c r="AA104" i="1"/>
  <c r="AA274" i="1"/>
  <c r="AA188" i="1"/>
  <c r="AA77" i="1"/>
  <c r="AA182" i="1"/>
  <c r="AA221" i="1"/>
  <c r="AA295" i="1"/>
  <c r="AA69" i="1"/>
  <c r="AA68" i="1"/>
  <c r="AA46" i="1"/>
  <c r="AA66" i="1"/>
  <c r="AA185" i="1"/>
  <c r="AA36" i="1"/>
  <c r="AA204" i="1"/>
  <c r="AA155" i="1"/>
  <c r="AA67" i="1"/>
  <c r="AA22" i="1"/>
  <c r="AA286" i="1"/>
  <c r="AA215" i="1"/>
  <c r="AA199" i="1"/>
  <c r="AA13" i="1"/>
  <c r="AA171" i="1"/>
  <c r="AA166" i="1"/>
  <c r="AA303" i="1"/>
  <c r="AA157" i="1"/>
  <c r="AA367" i="1"/>
  <c r="AA118" i="1"/>
  <c r="AA129" i="1"/>
  <c r="AA154" i="1"/>
  <c r="AA51" i="1"/>
  <c r="AA9" i="1"/>
  <c r="AA53" i="1"/>
  <c r="AA360" i="1"/>
  <c r="AA222" i="1"/>
</calcChain>
</file>

<file path=xl/sharedStrings.xml><?xml version="1.0" encoding="utf-8"?>
<sst xmlns="http://schemas.openxmlformats.org/spreadsheetml/2006/main" count="2947" uniqueCount="748">
  <si>
    <t>Status</t>
  </si>
  <si>
    <t>OSC</t>
  </si>
  <si>
    <t>Customer</t>
  </si>
  <si>
    <t>Account_Number</t>
  </si>
  <si>
    <t>Type</t>
  </si>
  <si>
    <t>Balance Owed</t>
  </si>
  <si>
    <t>Alpharetta</t>
  </si>
  <si>
    <t>Legacy</t>
  </si>
  <si>
    <t>Company JJJJJJDI</t>
  </si>
  <si>
    <t>Credit Balance</t>
  </si>
  <si>
    <t>Company YYYYYYYYYYYYY</t>
  </si>
  <si>
    <t>Company MM</t>
  </si>
  <si>
    <t>Company GGGGGGGGGGGGG</t>
  </si>
  <si>
    <t>Company TTTTTT</t>
  </si>
  <si>
    <t>Company AAAAAAAAAAAAAA</t>
  </si>
  <si>
    <t>Company DD</t>
  </si>
  <si>
    <t>Company MMMMMMMMMMMMMM</t>
  </si>
  <si>
    <t>Company TTTTTTTTTTTTT</t>
  </si>
  <si>
    <t>Company BBBBBBBBBBBBBB</t>
  </si>
  <si>
    <t>No Balance</t>
  </si>
  <si>
    <t>Company BBBBBBBBB</t>
  </si>
  <si>
    <t>Company NNNNNNNNNNNNNN</t>
  </si>
  <si>
    <t>Company IIIIIIIIIIIII</t>
  </si>
  <si>
    <t>Company XXXXX</t>
  </si>
  <si>
    <t>Company SSSSSSSSSSSSSS</t>
  </si>
  <si>
    <t>Company TTTTTTTTTTTT</t>
  </si>
  <si>
    <t>Company BBBBBBBBBBBBB</t>
  </si>
  <si>
    <t>Company VV</t>
  </si>
  <si>
    <t>Company U</t>
  </si>
  <si>
    <t>Company HHHHH</t>
  </si>
  <si>
    <t>Company IIIIIIIIIIIIII</t>
  </si>
  <si>
    <t>Company SSSSSSSSSSSS</t>
  </si>
  <si>
    <t>Company JDI</t>
  </si>
  <si>
    <t>Company PPPPPPPPPPPPPP</t>
  </si>
  <si>
    <t>Company OOOOOOOOOOOOO</t>
  </si>
  <si>
    <t>Company EEEEEEEEEEEEEE</t>
  </si>
  <si>
    <t>Company TTTTTTTTTTTTTT</t>
  </si>
  <si>
    <t>Company JJJJJJJJJJJJJDI</t>
  </si>
  <si>
    <t>Company BBBBBB</t>
  </si>
  <si>
    <t>Company GG</t>
  </si>
  <si>
    <t>Company HHHHHHHHHHHH</t>
  </si>
  <si>
    <t>Company JJJJJJJJJJJJJ</t>
  </si>
  <si>
    <t>Company VVVVVV</t>
  </si>
  <si>
    <t>Company CCCCCCCCCCCCCC</t>
  </si>
  <si>
    <t>Company TTTTTTTTT</t>
  </si>
  <si>
    <t>Company SSSSSSSSSS</t>
  </si>
  <si>
    <t>Company VVV</t>
  </si>
  <si>
    <t>Company FFFFFFFFFFFFF</t>
  </si>
  <si>
    <t>Company UUUUUUUUUUUUU</t>
  </si>
  <si>
    <t>Company YYYYYYYYYYYY</t>
  </si>
  <si>
    <t>Company JJJJJJJJDI</t>
  </si>
  <si>
    <t>Company ZZZZZZZZZZZZZ</t>
  </si>
  <si>
    <t>Company QQQQQQQQQQQQQQ</t>
  </si>
  <si>
    <t>Company V</t>
  </si>
  <si>
    <t>Company Y</t>
  </si>
  <si>
    <t>Company W</t>
  </si>
  <si>
    <t>Company GGGGGGGGGGGGGG</t>
  </si>
  <si>
    <t>Company WWCWWWWWWWW</t>
  </si>
  <si>
    <t>Company NNNNNNNNNNNNN</t>
  </si>
  <si>
    <t>Company VVVVVVVVVVVVV</t>
  </si>
  <si>
    <t>Company DDDDDDDDDDDDD</t>
  </si>
  <si>
    <t>Company EEEEEEEEEEEEE</t>
  </si>
  <si>
    <t>Company KKKKKKKKKKKKK</t>
  </si>
  <si>
    <t>Company KKKKKKKKKKKKKK</t>
  </si>
  <si>
    <t>Company WWWCWWWWWWWW</t>
  </si>
  <si>
    <t>Company DDDDDDDDDDDDDD</t>
  </si>
  <si>
    <t>Company PPPPPPPPPPP</t>
  </si>
  <si>
    <t>Company H</t>
  </si>
  <si>
    <t>Company UUUUUUU</t>
  </si>
  <si>
    <t>Company CCCCC</t>
  </si>
  <si>
    <t>Company NN</t>
  </si>
  <si>
    <t>Company KKKKKKKKKKK</t>
  </si>
  <si>
    <t>Company IIIIIIIII</t>
  </si>
  <si>
    <t>Company FFFFFFFFFFFFFF</t>
  </si>
  <si>
    <t>Company S</t>
  </si>
  <si>
    <t>Company MMMMMMMMMMM</t>
  </si>
  <si>
    <t>AL3005</t>
  </si>
  <si>
    <t>Non Legacy</t>
  </si>
  <si>
    <t>Company UUUUUUUUUUUUUU</t>
  </si>
  <si>
    <t>AL3009</t>
  </si>
  <si>
    <t>Company RRRRRRRRRRR</t>
  </si>
  <si>
    <t>AL3011</t>
  </si>
  <si>
    <t>Company PPPPP</t>
  </si>
  <si>
    <t>ALP0001</t>
  </si>
  <si>
    <t>Company XXXXXX</t>
  </si>
  <si>
    <t>ALP004</t>
  </si>
  <si>
    <t>Company AAAAAAAAAAAA</t>
  </si>
  <si>
    <t>ALP005</t>
  </si>
  <si>
    <t>Company HHH</t>
  </si>
  <si>
    <t>ALP007</t>
  </si>
  <si>
    <t>Company TTTTTTTT</t>
  </si>
  <si>
    <t>ALP016</t>
  </si>
  <si>
    <t>Company VVVVVVVV</t>
  </si>
  <si>
    <t>ALP017</t>
  </si>
  <si>
    <t>Company CCCCCCCC</t>
  </si>
  <si>
    <t>ALP021</t>
  </si>
  <si>
    <t>Company JJJJJJJJJJJ</t>
  </si>
  <si>
    <t>ALP022</t>
  </si>
  <si>
    <t>Company OOOOOO</t>
  </si>
  <si>
    <t>ALP025</t>
  </si>
  <si>
    <t>Company OOOOOOO</t>
  </si>
  <si>
    <t>ALP026</t>
  </si>
  <si>
    <t>Company TTT</t>
  </si>
  <si>
    <t>ALP027</t>
  </si>
  <si>
    <t>Company OOOOOOOO</t>
  </si>
  <si>
    <t>ALP028</t>
  </si>
  <si>
    <t>Company JJJJJDI</t>
  </si>
  <si>
    <t>ALP030</t>
  </si>
  <si>
    <t>Company RRRR</t>
  </si>
  <si>
    <t>ALP031</t>
  </si>
  <si>
    <t>Company QQQQQQ</t>
  </si>
  <si>
    <t>ALP032</t>
  </si>
  <si>
    <t>Company RRRRR</t>
  </si>
  <si>
    <t>ALP033</t>
  </si>
  <si>
    <t>Company EEEEEEEEE</t>
  </si>
  <si>
    <t>ALP037</t>
  </si>
  <si>
    <t>Company IIIIIIIIII</t>
  </si>
  <si>
    <t>ALP038</t>
  </si>
  <si>
    <t>Company XXXXXXXXX</t>
  </si>
  <si>
    <t>ALP040</t>
  </si>
  <si>
    <t>Company AAAAAAAAAA</t>
  </si>
  <si>
    <t>ALP055</t>
  </si>
  <si>
    <t>Company VVVVVVVVVVVVVV</t>
  </si>
  <si>
    <t>ALP057</t>
  </si>
  <si>
    <t>Company HH</t>
  </si>
  <si>
    <t>ALP058</t>
  </si>
  <si>
    <t>Company UUUUUUUUUU</t>
  </si>
  <si>
    <t>ALP059</t>
  </si>
  <si>
    <t>Company SS</t>
  </si>
  <si>
    <t>ALP060</t>
  </si>
  <si>
    <t>Company VVVV</t>
  </si>
  <si>
    <t>ALP061</t>
  </si>
  <si>
    <t>Company PPPPPP</t>
  </si>
  <si>
    <t>ALP065</t>
  </si>
  <si>
    <t>Company N</t>
  </si>
  <si>
    <t>ALP066</t>
  </si>
  <si>
    <t>Company RR</t>
  </si>
  <si>
    <t>ALP069</t>
  </si>
  <si>
    <t>Company RRR</t>
  </si>
  <si>
    <t>ALP070</t>
  </si>
  <si>
    <t>Company QQQQQQQQQQQ</t>
  </si>
  <si>
    <t>ALP071</t>
  </si>
  <si>
    <t>Company FFFFFFFFFFF</t>
  </si>
  <si>
    <t>ALP072</t>
  </si>
  <si>
    <t>Company AA</t>
  </si>
  <si>
    <t>ALP075</t>
  </si>
  <si>
    <t>Company BBBBBBBBBBBB</t>
  </si>
  <si>
    <t>ALP077</t>
  </si>
  <si>
    <t>Company WWWWWCWWWWWWWW</t>
  </si>
  <si>
    <t>ALP078</t>
  </si>
  <si>
    <t>Company JJJJJJJJJJ</t>
  </si>
  <si>
    <t>ALP081</t>
  </si>
  <si>
    <t>Company JJJJJJJDI</t>
  </si>
  <si>
    <t>ALP082</t>
  </si>
  <si>
    <t>Company ZZZZZZZZZZ</t>
  </si>
  <si>
    <t>ALP083</t>
  </si>
  <si>
    <t>Company WWWWWWW</t>
  </si>
  <si>
    <t>ALP084</t>
  </si>
  <si>
    <t>Company IIIIIIIIIIII</t>
  </si>
  <si>
    <t>ALP091</t>
  </si>
  <si>
    <t>Company T</t>
  </si>
  <si>
    <t>ALP092</t>
  </si>
  <si>
    <t>Company III</t>
  </si>
  <si>
    <t>ALP093</t>
  </si>
  <si>
    <t>Company RRRRRRRRR</t>
  </si>
  <si>
    <t>ALP096</t>
  </si>
  <si>
    <t>Company OOOOOOOOOOOOOO</t>
  </si>
  <si>
    <t>ALP097</t>
  </si>
  <si>
    <t>Company SSSSSS</t>
  </si>
  <si>
    <t>ALP098</t>
  </si>
  <si>
    <t>Company EEEEEEEEEEEE</t>
  </si>
  <si>
    <t>ALP099</t>
  </si>
  <si>
    <t>Company AAA</t>
  </si>
  <si>
    <t>ALP100</t>
  </si>
  <si>
    <t>Company EEEEEEE</t>
  </si>
  <si>
    <t>ALP105</t>
  </si>
  <si>
    <t>Company ZZZZ</t>
  </si>
  <si>
    <t>ALP106</t>
  </si>
  <si>
    <t>Company HHHHHHH</t>
  </si>
  <si>
    <t>ALP107</t>
  </si>
  <si>
    <t>Company UUUU</t>
  </si>
  <si>
    <t>ALP108</t>
  </si>
  <si>
    <t>Company YYY</t>
  </si>
  <si>
    <t>ALP116</t>
  </si>
  <si>
    <t>Company WWWWWW</t>
  </si>
  <si>
    <t>ALP117</t>
  </si>
  <si>
    <t>Company JJDI</t>
  </si>
  <si>
    <t>ALP118</t>
  </si>
  <si>
    <t>Company HHHHHHHHH</t>
  </si>
  <si>
    <t>ALP120</t>
  </si>
  <si>
    <t>Company FFFFFFFFFFFF</t>
  </si>
  <si>
    <t>ALP122</t>
  </si>
  <si>
    <t>Company XXXXXXXXXXX</t>
  </si>
  <si>
    <t>Laurel</t>
  </si>
  <si>
    <t>DCA002</t>
  </si>
  <si>
    <t>Company TT</t>
  </si>
  <si>
    <t>DCA003</t>
  </si>
  <si>
    <t>Company SSSSSSS</t>
  </si>
  <si>
    <t>DCA007</t>
  </si>
  <si>
    <t>Company MMMMMMMM</t>
  </si>
  <si>
    <t>DCA008</t>
  </si>
  <si>
    <t>Company WWWWWWWW</t>
  </si>
  <si>
    <t>DCA009</t>
  </si>
  <si>
    <t>Company JJ</t>
  </si>
  <si>
    <t>DCA012</t>
  </si>
  <si>
    <t>Company PPPPPPP</t>
  </si>
  <si>
    <t>DCA014</t>
  </si>
  <si>
    <t>Company AAAA</t>
  </si>
  <si>
    <t>DCA015</t>
  </si>
  <si>
    <t>Company BBBBBBBBBB</t>
  </si>
  <si>
    <t>DCA016</t>
  </si>
  <si>
    <t>Company AAAAAA</t>
  </si>
  <si>
    <t>DE0001</t>
  </si>
  <si>
    <t>Company SSSSSSSSSSS</t>
  </si>
  <si>
    <t>KIN001</t>
  </si>
  <si>
    <t>Company GGGGGGGGGGG</t>
  </si>
  <si>
    <t>KIN002</t>
  </si>
  <si>
    <t>Company CCCCCCCCCC</t>
  </si>
  <si>
    <t>KIN005</t>
  </si>
  <si>
    <t>Company X</t>
  </si>
  <si>
    <t>KIN006</t>
  </si>
  <si>
    <t>Company NNNN</t>
  </si>
  <si>
    <t>KIN009</t>
  </si>
  <si>
    <t>Company KKKKKKKKKK</t>
  </si>
  <si>
    <t>Bronx</t>
  </si>
  <si>
    <t>LGA002</t>
  </si>
  <si>
    <t>Company XXXXXXXXXXXXXX</t>
  </si>
  <si>
    <t>LGA012</t>
  </si>
  <si>
    <t>Company WW</t>
  </si>
  <si>
    <t>LGA015</t>
  </si>
  <si>
    <t>Company QQQQQ</t>
  </si>
  <si>
    <t>LGA018</t>
  </si>
  <si>
    <t>Company YYYYYYYYYYYYYY</t>
  </si>
  <si>
    <t>LGA019</t>
  </si>
  <si>
    <t>Company UUUUUUUUUUUU</t>
  </si>
  <si>
    <t>LGA020</t>
  </si>
  <si>
    <t>Company GGGG</t>
  </si>
  <si>
    <t>LGA023</t>
  </si>
  <si>
    <t>Company PP</t>
  </si>
  <si>
    <t>LGA026</t>
  </si>
  <si>
    <t>Company HHHHHHHH</t>
  </si>
  <si>
    <t>LGA030</t>
  </si>
  <si>
    <t>Company RRRRRRRRRRRRRR</t>
  </si>
  <si>
    <t>LGA031</t>
  </si>
  <si>
    <t>Company KKKKKKKK</t>
  </si>
  <si>
    <t>LGA033</t>
  </si>
  <si>
    <t>Company MMMMMMMMMMMMM</t>
  </si>
  <si>
    <t>LGA038</t>
  </si>
  <si>
    <t>Company KKKKKKK</t>
  </si>
  <si>
    <t>LGA042</t>
  </si>
  <si>
    <t>Company HHHHHHHHHHHHH</t>
  </si>
  <si>
    <t>LGA045</t>
  </si>
  <si>
    <t>Company HHHHHH</t>
  </si>
  <si>
    <t>LGA046</t>
  </si>
  <si>
    <t>Company QQQQQQQQ</t>
  </si>
  <si>
    <t>LGA047</t>
  </si>
  <si>
    <t>Company CC</t>
  </si>
  <si>
    <t>LGA051</t>
  </si>
  <si>
    <t>Company NNN</t>
  </si>
  <si>
    <t>LGA053</t>
  </si>
  <si>
    <t>Company AAAAAAAAAAA</t>
  </si>
  <si>
    <t>LGA054</t>
  </si>
  <si>
    <t>Company MMMM</t>
  </si>
  <si>
    <t>LGA055</t>
  </si>
  <si>
    <t>Company XXXX</t>
  </si>
  <si>
    <t>LGA056</t>
  </si>
  <si>
    <t>Company HHHHHHHHHHH</t>
  </si>
  <si>
    <t>LGA057</t>
  </si>
  <si>
    <t>Company QQQ</t>
  </si>
  <si>
    <t>LGA059</t>
  </si>
  <si>
    <t>Company BBBBBBBBBBB</t>
  </si>
  <si>
    <t>LGA062</t>
  </si>
  <si>
    <t>Company VVVVVVVVVV</t>
  </si>
  <si>
    <t>LGA064</t>
  </si>
  <si>
    <t>Company IIIIIIIIIII</t>
  </si>
  <si>
    <t>LGA065</t>
  </si>
  <si>
    <t>Company CCCC</t>
  </si>
  <si>
    <t>LGA080</t>
  </si>
  <si>
    <t>Company AAAAAAAA</t>
  </si>
  <si>
    <t>LGA081</t>
  </si>
  <si>
    <t>Company NNNNN</t>
  </si>
  <si>
    <t>LGA082</t>
  </si>
  <si>
    <t>Company JJJJJJJJJJJJ</t>
  </si>
  <si>
    <t>LGA089</t>
  </si>
  <si>
    <t>Company VVVVVVVVVVVV</t>
  </si>
  <si>
    <t>LGA096</t>
  </si>
  <si>
    <t>Company IIIIII</t>
  </si>
  <si>
    <t>LGA098</t>
  </si>
  <si>
    <t>Company HHHHHHHHHHHHHH</t>
  </si>
  <si>
    <t>LGA099</t>
  </si>
  <si>
    <t>Company QQQQQQQ</t>
  </si>
  <si>
    <t>LGA101</t>
  </si>
  <si>
    <t>Company UUUUUU</t>
  </si>
  <si>
    <t>LGA109</t>
  </si>
  <si>
    <t>Company AAAAA</t>
  </si>
  <si>
    <t>LGA121</t>
  </si>
  <si>
    <t>Company XXXXXXXXXXXX</t>
  </si>
  <si>
    <t>LGA127</t>
  </si>
  <si>
    <t>Company CCCCCCCCCCCCC</t>
  </si>
  <si>
    <t>LGA130</t>
  </si>
  <si>
    <t>Company AAAAAAA</t>
  </si>
  <si>
    <t>LGA132</t>
  </si>
  <si>
    <t>Company EEEEEEEEEEE</t>
  </si>
  <si>
    <t>LGA133</t>
  </si>
  <si>
    <t>Company DDDDDDDDD</t>
  </si>
  <si>
    <t>LGA134</t>
  </si>
  <si>
    <t>Company JJJJJJJJJJJDI</t>
  </si>
  <si>
    <t>LGA135</t>
  </si>
  <si>
    <t>Company BBB</t>
  </si>
  <si>
    <t>LGA136</t>
  </si>
  <si>
    <t>Company NNNNNNNNNN</t>
  </si>
  <si>
    <t>LGA137</t>
  </si>
  <si>
    <t>Company P</t>
  </si>
  <si>
    <t>LGA141</t>
  </si>
  <si>
    <t>Company WCWWWWWWWW</t>
  </si>
  <si>
    <t>LGA144</t>
  </si>
  <si>
    <t>Company UUU</t>
  </si>
  <si>
    <t>LGA151</t>
  </si>
  <si>
    <t>Company WWW</t>
  </si>
  <si>
    <t>LGA154</t>
  </si>
  <si>
    <t>Company TTTTT</t>
  </si>
  <si>
    <t>LGA163</t>
  </si>
  <si>
    <t>Company GGGGGGGGG</t>
  </si>
  <si>
    <t>LGA164</t>
  </si>
  <si>
    <t>Company OOOOOOOOO</t>
  </si>
  <si>
    <t>LGA174</t>
  </si>
  <si>
    <t>Company O</t>
  </si>
  <si>
    <t>LGA179</t>
  </si>
  <si>
    <t>Company EEEE</t>
  </si>
  <si>
    <t>LGA180</t>
  </si>
  <si>
    <t>Company XXXXXXXXXX</t>
  </si>
  <si>
    <t>LGA182</t>
  </si>
  <si>
    <t>Company CWWWWWWWW</t>
  </si>
  <si>
    <t>LGA184</t>
  </si>
  <si>
    <t>Company XXXXXXX</t>
  </si>
  <si>
    <t>LGA185</t>
  </si>
  <si>
    <t>Company DDDDDDDDDDD</t>
  </si>
  <si>
    <t>LGA187</t>
  </si>
  <si>
    <t>Company NNNNNNNNNNN</t>
  </si>
  <si>
    <t>LGA196</t>
  </si>
  <si>
    <t>Company FFFFFFFFFF</t>
  </si>
  <si>
    <t>LGA197</t>
  </si>
  <si>
    <t>Company KKK</t>
  </si>
  <si>
    <t>LGA204</t>
  </si>
  <si>
    <t>Company MMMMMMM</t>
  </si>
  <si>
    <t>San Juan</t>
  </si>
  <si>
    <t>PSE001</t>
  </si>
  <si>
    <t>Company II</t>
  </si>
  <si>
    <t>PSE002</t>
  </si>
  <si>
    <t>Company QQQQQQQQQQ</t>
  </si>
  <si>
    <t>PSE004</t>
  </si>
  <si>
    <t>Company K</t>
  </si>
  <si>
    <t>PSE005</t>
  </si>
  <si>
    <t>Company DDD</t>
  </si>
  <si>
    <t>PSE006</t>
  </si>
  <si>
    <t>Company FFFFFF</t>
  </si>
  <si>
    <t>PSE012</t>
  </si>
  <si>
    <t>Company OOOOOOOOOO</t>
  </si>
  <si>
    <t>PSE013</t>
  </si>
  <si>
    <t>Company JJJJJJJJJ</t>
  </si>
  <si>
    <t>PSE017</t>
  </si>
  <si>
    <t>Company HHHHHHHHHH</t>
  </si>
  <si>
    <t>PSE018</t>
  </si>
  <si>
    <t>Company B</t>
  </si>
  <si>
    <t>PSE020</t>
  </si>
  <si>
    <t>Company JJJJJJJJJJDI</t>
  </si>
  <si>
    <t>PSE021</t>
  </si>
  <si>
    <t>Company UUUUU</t>
  </si>
  <si>
    <t>PSE022</t>
  </si>
  <si>
    <t>Company EEEEEEEEEE</t>
  </si>
  <si>
    <t>PSE023</t>
  </si>
  <si>
    <t>Company KKKKKKKKKKKK</t>
  </si>
  <si>
    <t>PSE026</t>
  </si>
  <si>
    <t>Company KKKKKK</t>
  </si>
  <si>
    <t>PSE030</t>
  </si>
  <si>
    <t>Company YYYYYYYYYY</t>
  </si>
  <si>
    <t>PSE036</t>
  </si>
  <si>
    <t>Company SSSS</t>
  </si>
  <si>
    <t>PSE037</t>
  </si>
  <si>
    <t>Company R</t>
  </si>
  <si>
    <t>PSE041</t>
  </si>
  <si>
    <t>Company ZZZZZZZZZZZZZZ</t>
  </si>
  <si>
    <t>PSE043</t>
  </si>
  <si>
    <t>Company OOO</t>
  </si>
  <si>
    <t>PSE045</t>
  </si>
  <si>
    <t>Company GGGGG</t>
  </si>
  <si>
    <t>PSE046</t>
  </si>
  <si>
    <t>Company JJJJJJJJJDI</t>
  </si>
  <si>
    <t>PSE054</t>
  </si>
  <si>
    <t>Company YYYYYYYYY</t>
  </si>
  <si>
    <t>PSE057</t>
  </si>
  <si>
    <t>Company A</t>
  </si>
  <si>
    <t>PSE058</t>
  </si>
  <si>
    <t>Company ZZ</t>
  </si>
  <si>
    <t>PSE059</t>
  </si>
  <si>
    <t>Company RRRRRR</t>
  </si>
  <si>
    <t>PSE061</t>
  </si>
  <si>
    <t>Company QQQQ</t>
  </si>
  <si>
    <t>PSE065</t>
  </si>
  <si>
    <t>Company PPPPPPPPPPPPP</t>
  </si>
  <si>
    <t>PSE068</t>
  </si>
  <si>
    <t>Company FFFFFFF</t>
  </si>
  <si>
    <t>PSE069</t>
  </si>
  <si>
    <t>Company ZZZZZ</t>
  </si>
  <si>
    <t>PSE070</t>
  </si>
  <si>
    <t>Company XX</t>
  </si>
  <si>
    <t>PSE077</t>
  </si>
  <si>
    <t>Company GGGGGGGGGG</t>
  </si>
  <si>
    <t>PSE079</t>
  </si>
  <si>
    <t>Company EEEEEE</t>
  </si>
  <si>
    <t>PSE084</t>
  </si>
  <si>
    <t>Company MMMMMMMMMMMM</t>
  </si>
  <si>
    <t>PSE087</t>
  </si>
  <si>
    <t>Company EEEEE</t>
  </si>
  <si>
    <t>PSE088</t>
  </si>
  <si>
    <t>Company EEE</t>
  </si>
  <si>
    <t>PSE090</t>
  </si>
  <si>
    <t>Company OOOOO</t>
  </si>
  <si>
    <t>PSE096</t>
  </si>
  <si>
    <t>Company OO</t>
  </si>
  <si>
    <t>PSE097</t>
  </si>
  <si>
    <t>Company PPP</t>
  </si>
  <si>
    <t>PSE105</t>
  </si>
  <si>
    <t>Company PPPPPPPPPP</t>
  </si>
  <si>
    <t>PSE111</t>
  </si>
  <si>
    <t>Company TTTTTTTTTTT</t>
  </si>
  <si>
    <t>PSE112</t>
  </si>
  <si>
    <t>Company M</t>
  </si>
  <si>
    <t>PSE114</t>
  </si>
  <si>
    <t>Company WWWW</t>
  </si>
  <si>
    <t>PSE115</t>
  </si>
  <si>
    <t>Company YYYYYYYY</t>
  </si>
  <si>
    <t>PSE120</t>
  </si>
  <si>
    <t>Company UU</t>
  </si>
  <si>
    <t>PSE121</t>
  </si>
  <si>
    <t>Company NNNNNNNNNNNN</t>
  </si>
  <si>
    <t>PSE122</t>
  </si>
  <si>
    <t>Company CCCCCCC</t>
  </si>
  <si>
    <t>PSE123</t>
  </si>
  <si>
    <t>Company C</t>
  </si>
  <si>
    <t>PSE124</t>
  </si>
  <si>
    <t>Company UUUUUUUUUUU</t>
  </si>
  <si>
    <t>PSE125</t>
  </si>
  <si>
    <t>Company NNNNNNN</t>
  </si>
  <si>
    <t>PSE126</t>
  </si>
  <si>
    <t>Company RRRRRRRRRRRRR</t>
  </si>
  <si>
    <t>PSE127</t>
  </si>
  <si>
    <t>Company JJJJJJJJJJJJDI</t>
  </si>
  <si>
    <t>PSE131</t>
  </si>
  <si>
    <t>Company ZZZZZZ</t>
  </si>
  <si>
    <t>PSE143</t>
  </si>
  <si>
    <t>Company QQ</t>
  </si>
  <si>
    <t>PSE145</t>
  </si>
  <si>
    <t>Company AAAAAAAAAAAAAAA</t>
  </si>
  <si>
    <t>PSE149</t>
  </si>
  <si>
    <t>Company JJJJJJJJJJJJJJ</t>
  </si>
  <si>
    <t>PSE152</t>
  </si>
  <si>
    <t>Company OOOOOOOOOOOO</t>
  </si>
  <si>
    <t>PSE154</t>
  </si>
  <si>
    <t>Company FFFFF</t>
  </si>
  <si>
    <t>PSE156</t>
  </si>
  <si>
    <t>Company YYYYYYYYYYY</t>
  </si>
  <si>
    <t>PSE161</t>
  </si>
  <si>
    <t>Company GGGGGGGG</t>
  </si>
  <si>
    <t>PSE162</t>
  </si>
  <si>
    <t>Company GGGGGGGGGGGG</t>
  </si>
  <si>
    <t>PSE170</t>
  </si>
  <si>
    <t>Company PPPPPPPPPPPP</t>
  </si>
  <si>
    <t>PSE172</t>
  </si>
  <si>
    <t>Company VVVVVVV</t>
  </si>
  <si>
    <t>PSE175</t>
  </si>
  <si>
    <t>Company CCCCCC</t>
  </si>
  <si>
    <t>PSE176</t>
  </si>
  <si>
    <t>Company CCCCCCCCCCCC</t>
  </si>
  <si>
    <t>PSE177</t>
  </si>
  <si>
    <t>Company BBBBB</t>
  </si>
  <si>
    <t>PSE179</t>
  </si>
  <si>
    <t>Company TTTT</t>
  </si>
  <si>
    <t>PSE183</t>
  </si>
  <si>
    <t>Company TTTTTTTTTT</t>
  </si>
  <si>
    <t>PSE187</t>
  </si>
  <si>
    <t>Company BBBBBBBBBBBBBBB</t>
  </si>
  <si>
    <t>PSE190</t>
  </si>
  <si>
    <t>Company GGGGGGG</t>
  </si>
  <si>
    <t>SJU001</t>
  </si>
  <si>
    <t>Company WWWWCWWWWWWWW</t>
  </si>
  <si>
    <t>SJU002</t>
  </si>
  <si>
    <t>Company D</t>
  </si>
  <si>
    <t>SJU003</t>
  </si>
  <si>
    <t>Company OOOO</t>
  </si>
  <si>
    <t>SJU004</t>
  </si>
  <si>
    <t>Company E</t>
  </si>
  <si>
    <t>SJU005</t>
  </si>
  <si>
    <t>Company JJJJJJJJ</t>
  </si>
  <si>
    <t>SJU008</t>
  </si>
  <si>
    <t>Company I</t>
  </si>
  <si>
    <t>SJU009</t>
  </si>
  <si>
    <t>Company VVVVVVVVV</t>
  </si>
  <si>
    <t>SJU010</t>
  </si>
  <si>
    <t>Company OOOOOOOOOOO</t>
  </si>
  <si>
    <t>SJU012</t>
  </si>
  <si>
    <t>Company YYYYYY</t>
  </si>
  <si>
    <t>SJU014</t>
  </si>
  <si>
    <t>Company JJJJDI</t>
  </si>
  <si>
    <t>SJU015</t>
  </si>
  <si>
    <t>Company XXX</t>
  </si>
  <si>
    <t>SJU018</t>
  </si>
  <si>
    <t>Company VVVVV</t>
  </si>
  <si>
    <t>SJU021</t>
  </si>
  <si>
    <t>Company EE</t>
  </si>
  <si>
    <t>SJU023</t>
  </si>
  <si>
    <t>Company Z</t>
  </si>
  <si>
    <t>SJU024</t>
  </si>
  <si>
    <t>Company BBBBBBBB</t>
  </si>
  <si>
    <t>SJU025</t>
  </si>
  <si>
    <t>Company DDDDDDDDDD</t>
  </si>
  <si>
    <t>SJU026</t>
  </si>
  <si>
    <t>Company DDDDDDD</t>
  </si>
  <si>
    <t>SJU028</t>
  </si>
  <si>
    <t>Company YYYYY</t>
  </si>
  <si>
    <t>SJU031</t>
  </si>
  <si>
    <t>Company DDDDDD</t>
  </si>
  <si>
    <t>SJU038</t>
  </si>
  <si>
    <t>Company GGG</t>
  </si>
  <si>
    <t>SJU041</t>
  </si>
  <si>
    <t>Company FFFF</t>
  </si>
  <si>
    <t>SJU042</t>
  </si>
  <si>
    <t>Company Q</t>
  </si>
  <si>
    <t>SJU044</t>
  </si>
  <si>
    <t>Company JJJ</t>
  </si>
  <si>
    <t>SJU050</t>
  </si>
  <si>
    <t>Company SSSSSSSSSSSSS</t>
  </si>
  <si>
    <t>SJU052</t>
  </si>
  <si>
    <t>Company CCCCCCCCC</t>
  </si>
  <si>
    <t>SJU053</t>
  </si>
  <si>
    <t>Company BBBBBBB</t>
  </si>
  <si>
    <t>SJU056</t>
  </si>
  <si>
    <t>Company WWWWW</t>
  </si>
  <si>
    <t>SJU057</t>
  </si>
  <si>
    <t>Company KKKKK</t>
  </si>
  <si>
    <t>SJU061</t>
  </si>
  <si>
    <t>Company BBBB</t>
  </si>
  <si>
    <t>SJU066</t>
  </si>
  <si>
    <t>Company RRRRRRR</t>
  </si>
  <si>
    <t>SJU068</t>
  </si>
  <si>
    <t>Company IIIII</t>
  </si>
  <si>
    <t>SJU069</t>
  </si>
  <si>
    <t>Company G</t>
  </si>
  <si>
    <t>SJU074</t>
  </si>
  <si>
    <t>Company FFF</t>
  </si>
  <si>
    <t>SJU076</t>
  </si>
  <si>
    <t>Company ZZZZZZZZZ</t>
  </si>
  <si>
    <t>SJU077</t>
  </si>
  <si>
    <t>Company ZZZ</t>
  </si>
  <si>
    <t>SJU078</t>
  </si>
  <si>
    <t>Company XXXXXXXX</t>
  </si>
  <si>
    <t>SJU079</t>
  </si>
  <si>
    <t>Company VVVVVVVVVVV</t>
  </si>
  <si>
    <t>SJU082</t>
  </si>
  <si>
    <t>Company QQQQQQQQQQQQ</t>
  </si>
  <si>
    <t>SJU083</t>
  </si>
  <si>
    <t>Company BB</t>
  </si>
  <si>
    <t>SJU086</t>
  </si>
  <si>
    <t>Company FFFFFFFFF</t>
  </si>
  <si>
    <t>SJU089</t>
  </si>
  <si>
    <t>Company JJJDI</t>
  </si>
  <si>
    <t>SJU093</t>
  </si>
  <si>
    <t>Company MMM</t>
  </si>
  <si>
    <t>SJU095</t>
  </si>
  <si>
    <t>Company F</t>
  </si>
  <si>
    <t>SJU098</t>
  </si>
  <si>
    <t>Company CCCCCCCCCCC</t>
  </si>
  <si>
    <t>SJU100</t>
  </si>
  <si>
    <t>Company MMMMMM</t>
  </si>
  <si>
    <t>SJU101</t>
  </si>
  <si>
    <t>Company UUUUUUUU</t>
  </si>
  <si>
    <t>SJU103</t>
  </si>
  <si>
    <t>Company AAAAAAAAAAAAA</t>
  </si>
  <si>
    <t>SJU105</t>
  </si>
  <si>
    <t>Company NNNNNN</t>
  </si>
  <si>
    <t>SJU106</t>
  </si>
  <si>
    <t>Company YYYYYYY</t>
  </si>
  <si>
    <t>SJU110</t>
  </si>
  <si>
    <t>Company CCCCCCCCCCCCCCC</t>
  </si>
  <si>
    <t>SJU114</t>
  </si>
  <si>
    <t>Company MMMMMMMMM</t>
  </si>
  <si>
    <t>SJU118</t>
  </si>
  <si>
    <t>Company IIIIIIII</t>
  </si>
  <si>
    <t>SJU119</t>
  </si>
  <si>
    <t>Company DDDD</t>
  </si>
  <si>
    <t>SJU121</t>
  </si>
  <si>
    <t>Company KKKKKKKKK</t>
  </si>
  <si>
    <t>SJU125</t>
  </si>
  <si>
    <t>Company FFFFFFFF</t>
  </si>
  <si>
    <t>SJU127</t>
  </si>
  <si>
    <t>Company DDDDDDDD</t>
  </si>
  <si>
    <t>SJU132</t>
  </si>
  <si>
    <t>Company SSS</t>
  </si>
  <si>
    <t>SJU133</t>
  </si>
  <si>
    <t>Company YYYY</t>
  </si>
  <si>
    <t>SJU137</t>
  </si>
  <si>
    <t>Company DDDDDDDDDDDDDDD</t>
  </si>
  <si>
    <t>SJU141</t>
  </si>
  <si>
    <t>Company NNNNNNNNN</t>
  </si>
  <si>
    <t>SJU142</t>
  </si>
  <si>
    <t>Company TTTTTTT</t>
  </si>
  <si>
    <t>SJU147</t>
  </si>
  <si>
    <t>Company ZZZZZZZZ</t>
  </si>
  <si>
    <t>SJU148</t>
  </si>
  <si>
    <t>Company PPPP</t>
  </si>
  <si>
    <t>SJU150</t>
  </si>
  <si>
    <t>Company DDDDDDDDDDDD</t>
  </si>
  <si>
    <t>SJU153</t>
  </si>
  <si>
    <t>Company GGGGGG</t>
  </si>
  <si>
    <t>SJU155</t>
  </si>
  <si>
    <t>Company SSSSSSSSS</t>
  </si>
  <si>
    <t>SJU159</t>
  </si>
  <si>
    <t>Company RRRRRRRRRRRR</t>
  </si>
  <si>
    <t>SJU163</t>
  </si>
  <si>
    <t>Company XXXXXXXXXXXXX</t>
  </si>
  <si>
    <t>SJU164</t>
  </si>
  <si>
    <t>Company JJJJJ</t>
  </si>
  <si>
    <t>SJU166</t>
  </si>
  <si>
    <t>Company SSSSSSSS</t>
  </si>
  <si>
    <t>SJU167</t>
  </si>
  <si>
    <t>Company MMMMMMMMMM</t>
  </si>
  <si>
    <t>SJU169</t>
  </si>
  <si>
    <t>Company ZZZZZZZZZZZ</t>
  </si>
  <si>
    <t>SJU172</t>
  </si>
  <si>
    <t>Company SSSSS</t>
  </si>
  <si>
    <t>SJU173</t>
  </si>
  <si>
    <t>Company YY</t>
  </si>
  <si>
    <t>SJU175</t>
  </si>
  <si>
    <t>Company IIIIIII</t>
  </si>
  <si>
    <t>SJU178</t>
  </si>
  <si>
    <t>Company ZZZZZZZ</t>
  </si>
  <si>
    <t>SJU179</t>
  </si>
  <si>
    <t>Company EEEEEEEE</t>
  </si>
  <si>
    <t>SJU181</t>
  </si>
  <si>
    <t>Company KKKK</t>
  </si>
  <si>
    <t>SJU184</t>
  </si>
  <si>
    <t>Company RRRRRRRR</t>
  </si>
  <si>
    <t>SJU188</t>
  </si>
  <si>
    <t>Company JJJJ</t>
  </si>
  <si>
    <t>SJU190</t>
  </si>
  <si>
    <t>Company J</t>
  </si>
  <si>
    <t>SJU192</t>
  </si>
  <si>
    <t>Company JJJJJJJ</t>
  </si>
  <si>
    <t>SJU193</t>
  </si>
  <si>
    <t>Company NNNNNNNN</t>
  </si>
  <si>
    <t>SJU194</t>
  </si>
  <si>
    <t>Company MMMMM</t>
  </si>
  <si>
    <t>SJU197</t>
  </si>
  <si>
    <t>Company ZZZZZZZZZZZZ</t>
  </si>
  <si>
    <t>SJU199</t>
  </si>
  <si>
    <t>Company AAAAAAAAA</t>
  </si>
  <si>
    <t>SJU202</t>
  </si>
  <si>
    <t>Company IIII</t>
  </si>
  <si>
    <t>SJU204</t>
  </si>
  <si>
    <t>Company FF</t>
  </si>
  <si>
    <t>SJU205</t>
  </si>
  <si>
    <t>Company PPPPPPPP</t>
  </si>
  <si>
    <t>SJU206</t>
  </si>
  <si>
    <t>Company QQQQQQQQQ</t>
  </si>
  <si>
    <t>SJU207</t>
  </si>
  <si>
    <t>Company EEEEEEEEEEEEEEE</t>
  </si>
  <si>
    <t>SJU208</t>
  </si>
  <si>
    <t>Company DI</t>
  </si>
  <si>
    <t>SJU210</t>
  </si>
  <si>
    <t>Company PPPPPPPPP</t>
  </si>
  <si>
    <t>SJU211</t>
  </si>
  <si>
    <t>Company QQQQQQQQQQQQQ</t>
  </si>
  <si>
    <t>SJU213</t>
  </si>
  <si>
    <t>Company HHHH</t>
  </si>
  <si>
    <t>SJU215</t>
  </si>
  <si>
    <t>Company RRRRRRRRRR</t>
  </si>
  <si>
    <t>SJU219</t>
  </si>
  <si>
    <t>Company DDDDD</t>
  </si>
  <si>
    <t>SJU221</t>
  </si>
  <si>
    <t>Company JJJJJJ</t>
  </si>
  <si>
    <t>SJU222</t>
  </si>
  <si>
    <t>Company CCC</t>
  </si>
  <si>
    <t>SJU225</t>
  </si>
  <si>
    <t>Company UUUUUUUUU</t>
  </si>
  <si>
    <t>VSP</t>
  </si>
  <si>
    <t>Company KK</t>
  </si>
  <si>
    <t>Customer_Name</t>
  </si>
  <si>
    <t>Region</t>
  </si>
  <si>
    <t>Customer_Est_Date</t>
  </si>
  <si>
    <t>Credit_Limit</t>
  </si>
  <si>
    <t>Industry</t>
  </si>
  <si>
    <t>West</t>
  </si>
  <si>
    <t>Retail</t>
  </si>
  <si>
    <t>Technology</t>
  </si>
  <si>
    <t>Telco</t>
  </si>
  <si>
    <t>Manufacturing</t>
  </si>
  <si>
    <t>Logistics</t>
  </si>
  <si>
    <t>Finance</t>
  </si>
  <si>
    <t>Services</t>
  </si>
  <si>
    <t>South</t>
  </si>
  <si>
    <t>North</t>
  </si>
  <si>
    <t>East</t>
  </si>
  <si>
    <t>Overdue_Amount</t>
  </si>
  <si>
    <t>1-30_days</t>
  </si>
  <si>
    <t>31-60_days</t>
  </si>
  <si>
    <t>61-90_days</t>
  </si>
  <si>
    <t>91-120_days</t>
  </si>
  <si>
    <t>&gt;120_days</t>
  </si>
  <si>
    <t>Outstanding_Amount</t>
  </si>
  <si>
    <t>Not_Due_Amount</t>
  </si>
  <si>
    <t>Last_Pmt_Dt</t>
  </si>
  <si>
    <t>Last_Pmt_Amt</t>
  </si>
  <si>
    <t>Default</t>
  </si>
  <si>
    <t>Customer_Est_date</t>
  </si>
  <si>
    <t>Over_Credit_Limit</t>
  </si>
  <si>
    <t>Credit_Line_Utilization</t>
  </si>
  <si>
    <t>31-60_day_count</t>
  </si>
  <si>
    <t>1-30_day_count</t>
  </si>
  <si>
    <t>61-90_day_count</t>
  </si>
  <si>
    <t>91-120_day_count</t>
  </si>
  <si>
    <t>&gt;120_day_count</t>
  </si>
  <si>
    <t>OSC_dummy</t>
  </si>
  <si>
    <t>type_dummy</t>
  </si>
  <si>
    <t>region_dummy</t>
  </si>
  <si>
    <t>industry_dummy</t>
  </si>
  <si>
    <t>call_report_deliquent</t>
  </si>
  <si>
    <t>year</t>
  </si>
  <si>
    <t>day</t>
  </si>
  <si>
    <t>month</t>
  </si>
  <si>
    <t>weekofyear</t>
  </si>
  <si>
    <t>dayofweek</t>
  </si>
  <si>
    <t>adj_2011_overdue_amount</t>
  </si>
  <si>
    <t>adj_2011_default</t>
  </si>
  <si>
    <t>adj_2011_call_report_deliquent</t>
  </si>
  <si>
    <t>Adj_&gt;60_day</t>
  </si>
  <si>
    <t>&gt;60_day</t>
  </si>
  <si>
    <t>adj_credit_line_Utilization</t>
  </si>
  <si>
    <t>Pmt_dummy</t>
  </si>
  <si>
    <t>adj_1-30_days</t>
  </si>
  <si>
    <t>adj_1-30_day_count</t>
  </si>
  <si>
    <t>adj_outstanding_amt</t>
  </si>
  <si>
    <t>%_1-30</t>
  </si>
  <si>
    <t>%_31-60</t>
  </si>
  <si>
    <t>%_60-91</t>
  </si>
  <si>
    <t>%_91-120</t>
  </si>
  <si>
    <t>%_&gt;120</t>
  </si>
  <si>
    <t>%_not_due</t>
  </si>
  <si>
    <t>adj_Over_Credit_Limit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</si>
</sst>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/>
    <xf numFmtId="14" fontId="0" fillId="0" borderId="0" xfId="0" applyNumberFormat="1"/>
    <xf numFmtId="44" fontId="0" fillId="0" borderId="0" xfId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wrapText="1"/>
    </xf>
    <xf numFmtId="1" fontId="1" fillId="0" borderId="0" xfId="0" applyNumberFormat="1" applyFont="1" applyAlignment="1">
      <alignment horizontal="center" wrapText="1"/>
    </xf>
  </cellXfs>
  <cellStyles count="3">
    <cellStyle name="Normal" xfId="0" builtinId="0"/>
    <cellStyle name="Percent" xfId="2" builtinId="5"/>
    <cellStyle name="Währung 2" xfId="1" xr:uid="{5DC4CD3D-A2D4-4C67-8258-2ABDD9DA0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B8C8-AD39-4272-9872-B2F3AD411D4B}">
  <dimension ref="A1:AW370"/>
  <sheetViews>
    <sheetView tabSelected="1" zoomScaleNormal="100" workbookViewId="0">
      <pane ySplit="1" topLeftCell="A2" activePane="bottomLeft" state="frozen"/>
      <selection activeCell="B1" sqref="B1"/>
      <selection pane="bottomLeft" activeCell="D9" activeCellId="1" sqref="H5 D9"/>
    </sheetView>
  </sheetViews>
  <sheetFormatPr defaultRowHeight="15" x14ac:dyDescent="0.25"/>
  <cols>
    <col min="1" max="1" width="21.140625" style="12" bestFit="1" customWidth="1"/>
    <col min="2" max="2" width="14.140625" style="26" bestFit="1" customWidth="1"/>
    <col min="3" max="3" width="35.85546875" style="26" bestFit="1" customWidth="1"/>
    <col min="4" max="4" width="13.85546875" style="26" bestFit="1" customWidth="1"/>
    <col min="5" max="5" width="10.42578125" style="26" bestFit="1" customWidth="1"/>
    <col min="6" max="6" width="14.5703125" style="12" bestFit="1" customWidth="1"/>
    <col min="7" max="7" width="17.28515625" style="12" customWidth="1"/>
    <col min="8" max="8" width="17.28515625" style="12" bestFit="1" customWidth="1"/>
    <col min="9" max="9" width="11.7109375" bestFit="1" customWidth="1"/>
    <col min="10" max="10" width="19.140625" style="12" bestFit="1" customWidth="1"/>
    <col min="11" max="11" width="14" style="26" bestFit="1" customWidth="1"/>
    <col min="12" max="12" width="14" customWidth="1"/>
    <col min="13" max="13" width="20.7109375" bestFit="1" customWidth="1"/>
    <col min="14" max="14" width="11.7109375" style="12" customWidth="1"/>
    <col min="15" max="15" width="9.140625" style="12" bestFit="1" customWidth="1"/>
    <col min="16" max="16" width="13.140625" style="12" bestFit="1" customWidth="1"/>
    <col min="17" max="17" width="13.85546875" bestFit="1" customWidth="1"/>
    <col min="18" max="18" width="6.42578125" bestFit="1" customWidth="1"/>
    <col min="19" max="19" width="16.5703125" bestFit="1" customWidth="1"/>
    <col min="20" max="20" width="7.28515625" customWidth="1"/>
    <col min="21" max="21" width="7.5703125" customWidth="1"/>
    <col min="22" max="22" width="15.140625" style="8" customWidth="1"/>
    <col min="23" max="23" width="16.28515625" style="8" customWidth="1"/>
    <col min="24" max="24" width="11.5703125" style="8" customWidth="1"/>
    <col min="25" max="26" width="17.42578125" style="9" customWidth="1"/>
    <col min="27" max="27" width="12.85546875" style="10" customWidth="1"/>
    <col min="28" max="28" width="14.28515625" style="10" customWidth="1"/>
    <col min="29" max="29" width="15.5703125" customWidth="1"/>
    <col min="30" max="30" width="10.28515625" style="8" customWidth="1"/>
    <col min="31" max="31" width="10" style="8" customWidth="1"/>
    <col min="32" max="32" width="11.140625" style="8" customWidth="1"/>
    <col min="33" max="33" width="11.42578125" style="8" customWidth="1"/>
    <col min="34" max="34" width="12.85546875" style="8" customWidth="1"/>
    <col min="35" max="35" width="14.7109375" style="8" customWidth="1"/>
    <col min="36" max="36" width="14.28515625" style="8" bestFit="1" customWidth="1"/>
    <col min="37" max="37" width="19.5703125" style="8" bestFit="1" customWidth="1"/>
    <col min="38" max="38" width="14.28515625" style="8" bestFit="1" customWidth="1"/>
    <col min="39" max="39" width="19.5703125" style="8" bestFit="1" customWidth="1"/>
    <col min="40" max="40" width="15.28515625" style="8" bestFit="1" customWidth="1"/>
    <col min="41" max="41" width="20.5703125" style="8" bestFit="1" customWidth="1"/>
    <col min="42" max="42" width="15.28515625" style="8" bestFit="1" customWidth="1"/>
    <col min="43" max="43" width="20.5703125" style="8" bestFit="1" customWidth="1"/>
    <col min="44" max="44" width="12.7109375" bestFit="1" customWidth="1"/>
    <col min="45" max="45" width="16.28515625" style="8" bestFit="1" customWidth="1"/>
    <col min="46" max="46" width="21.5703125" style="8" bestFit="1" customWidth="1"/>
    <col min="47" max="47" width="14.5703125" style="8" bestFit="1" customWidth="1"/>
    <col min="48" max="48" width="19.85546875" style="8" bestFit="1" customWidth="1"/>
    <col min="49" max="49" width="16.7109375" bestFit="1" customWidth="1"/>
  </cols>
  <sheetData>
    <row r="1" spans="1:49" s="23" customFormat="1" ht="45" x14ac:dyDescent="0.25">
      <c r="A1" s="31" t="s">
        <v>3</v>
      </c>
      <c r="B1" s="27" t="s">
        <v>2</v>
      </c>
      <c r="C1" s="24" t="s">
        <v>686</v>
      </c>
      <c r="D1" s="29" t="s">
        <v>0</v>
      </c>
      <c r="E1" s="29" t="s">
        <v>1</v>
      </c>
      <c r="F1" s="17" t="s">
        <v>721</v>
      </c>
      <c r="G1" s="27" t="s">
        <v>4</v>
      </c>
      <c r="H1" s="31" t="s">
        <v>722</v>
      </c>
      <c r="I1" s="14" t="s">
        <v>687</v>
      </c>
      <c r="J1" s="31" t="s">
        <v>723</v>
      </c>
      <c r="K1" s="30" t="s">
        <v>690</v>
      </c>
      <c r="L1" s="16" t="s">
        <v>724</v>
      </c>
      <c r="M1" s="15" t="s">
        <v>713</v>
      </c>
      <c r="N1" s="17" t="s">
        <v>726</v>
      </c>
      <c r="O1" s="17" t="s">
        <v>728</v>
      </c>
      <c r="P1" s="17" t="s">
        <v>730</v>
      </c>
      <c r="Q1" s="15" t="s">
        <v>729</v>
      </c>
      <c r="R1" s="15" t="s">
        <v>727</v>
      </c>
      <c r="S1" s="18" t="s">
        <v>710</v>
      </c>
      <c r="T1" s="18" t="s">
        <v>737</v>
      </c>
      <c r="U1" s="16" t="s">
        <v>689</v>
      </c>
      <c r="V1" s="19" t="s">
        <v>702</v>
      </c>
      <c r="W1" s="19" t="s">
        <v>731</v>
      </c>
      <c r="X1" s="19" t="s">
        <v>709</v>
      </c>
      <c r="Y1" s="20" t="s">
        <v>714</v>
      </c>
      <c r="Z1" s="20" t="s">
        <v>747</v>
      </c>
      <c r="AA1" s="21" t="s">
        <v>715</v>
      </c>
      <c r="AB1" s="21" t="s">
        <v>736</v>
      </c>
      <c r="AC1" s="22" t="s">
        <v>711</v>
      </c>
      <c r="AD1" s="19" t="s">
        <v>712</v>
      </c>
      <c r="AE1" s="19" t="s">
        <v>732</v>
      </c>
      <c r="AF1" s="19" t="s">
        <v>725</v>
      </c>
      <c r="AG1" s="19" t="s">
        <v>733</v>
      </c>
      <c r="AH1" s="19" t="s">
        <v>708</v>
      </c>
      <c r="AI1" s="19" t="s">
        <v>740</v>
      </c>
      <c r="AJ1" s="19" t="s">
        <v>703</v>
      </c>
      <c r="AK1" s="19" t="s">
        <v>717</v>
      </c>
      <c r="AL1" s="19" t="s">
        <v>738</v>
      </c>
      <c r="AM1" s="19" t="s">
        <v>739</v>
      </c>
      <c r="AN1" s="19" t="s">
        <v>704</v>
      </c>
      <c r="AO1" s="19" t="s">
        <v>716</v>
      </c>
      <c r="AP1" s="19" t="s">
        <v>705</v>
      </c>
      <c r="AQ1" s="19" t="s">
        <v>718</v>
      </c>
      <c r="AR1" s="19" t="s">
        <v>735</v>
      </c>
      <c r="AS1" s="19" t="s">
        <v>706</v>
      </c>
      <c r="AT1" s="19" t="s">
        <v>719</v>
      </c>
      <c r="AU1" s="19" t="s">
        <v>707</v>
      </c>
      <c r="AV1" s="19" t="s">
        <v>720</v>
      </c>
      <c r="AW1" s="19" t="s">
        <v>734</v>
      </c>
    </row>
    <row r="2" spans="1:49" x14ac:dyDescent="0.25">
      <c r="A2" s="11">
        <v>544</v>
      </c>
      <c r="B2" s="28" t="s">
        <v>175</v>
      </c>
      <c r="C2" s="25" t="s">
        <v>176</v>
      </c>
      <c r="D2" s="26" t="s">
        <v>5</v>
      </c>
      <c r="E2" s="26" t="s">
        <v>6</v>
      </c>
      <c r="F2" s="12">
        <f t="shared" ref="F2:F65" si="0">IF(E2="San Juan",1,IF(E2="Alpharetta",2,IF(E2="Bronx",3,IF(E2="Laurel",4,0))))</f>
        <v>2</v>
      </c>
      <c r="G2" s="12" t="s">
        <v>77</v>
      </c>
      <c r="H2" s="12">
        <f>IF(G2="Legacy",1,IF(G2="Non Legacy",0,0))</f>
        <v>0</v>
      </c>
      <c r="I2" s="1" t="str">
        <f>VLOOKUP(A2,Sheet1!A:F,3,)</f>
        <v>South</v>
      </c>
      <c r="J2" s="12">
        <f t="shared" ref="J2:J65" si="1">IF(I2="North",1,IF(I2="South",2,IF(I2="East",3,IF(I2="West",4,0))))</f>
        <v>2</v>
      </c>
      <c r="K2" s="28" t="str">
        <f>VLOOKUP(A2,Sheet1!A:F,6,)</f>
        <v>Finance</v>
      </c>
      <c r="L2">
        <f t="shared" ref="L2:L65" si="2">IF(K2="Technology",1,IF(K2="Logistics",2,IF(K2="Retail",3,IF(K2="Services",4,IF(K2="Manufacturing",5,IF(K2="Telco",6,IF(K2="Finance",7,0)))))))</f>
        <v>7</v>
      </c>
      <c r="M2" s="3">
        <f>VLOOKUP(A2,Sheet1!A:F,4,)</f>
        <v>39084</v>
      </c>
      <c r="N2" s="11">
        <f t="shared" ref="N2:N65" si="3">YEAR(M2)</f>
        <v>2007</v>
      </c>
      <c r="O2" s="11">
        <f t="shared" ref="O2:O65" si="4">MONTH(M2)</f>
        <v>1</v>
      </c>
      <c r="P2" s="11">
        <f t="shared" ref="P2:P65" si="5">WEEKDAY(M2)</f>
        <v>3</v>
      </c>
      <c r="Q2" s="7">
        <f t="shared" ref="Q2:Q65" si="6">WEEKNUM(M2)</f>
        <v>1</v>
      </c>
      <c r="R2" s="7">
        <f t="shared" ref="R2:R65" si="7">DAY(M2)</f>
        <v>2</v>
      </c>
      <c r="S2" s="3">
        <v>42949</v>
      </c>
      <c r="T2" s="7">
        <f t="shared" ref="T2:T65" si="8">IF(S2&gt;3,1,0)</f>
        <v>1</v>
      </c>
      <c r="U2" s="1">
        <f>VLOOKUP(A2,Sheet1!A:F,5,)</f>
        <v>5000</v>
      </c>
      <c r="V2" s="7">
        <v>181</v>
      </c>
      <c r="W2" s="7">
        <f t="shared" ref="W2:W65" si="9">ABS(V2)</f>
        <v>181</v>
      </c>
      <c r="X2" s="7">
        <v>336</v>
      </c>
      <c r="Y2" s="9">
        <f>IF(AH2&gt;U2,1,0)</f>
        <v>0</v>
      </c>
      <c r="Z2" s="9">
        <f>IF(AI2&gt;U2,1,0)</f>
        <v>0</v>
      </c>
      <c r="AA2" s="10">
        <f>AH2/U2</f>
        <v>0.10340000000000001</v>
      </c>
      <c r="AB2" s="10">
        <f>AI2/U2</f>
        <v>0.10340000000000001</v>
      </c>
      <c r="AC2" s="2">
        <v>1702.5</v>
      </c>
      <c r="AD2" s="7">
        <f>IF(AH2&gt;0,1,0)</f>
        <v>1</v>
      </c>
      <c r="AE2" s="7">
        <f t="shared" ref="AE2:AE65" si="10">IF(W2&gt;0,1,0)</f>
        <v>1</v>
      </c>
      <c r="AF2" s="7">
        <f>AR2</f>
        <v>0</v>
      </c>
      <c r="AG2" s="7">
        <f>AW2</f>
        <v>0</v>
      </c>
      <c r="AH2" s="7">
        <v>517</v>
      </c>
      <c r="AI2" s="7">
        <f>ABS(AH2)</f>
        <v>517</v>
      </c>
      <c r="AJ2" s="7">
        <v>181</v>
      </c>
      <c r="AK2" s="7">
        <f t="shared" ref="AK2:AK65" si="11">IF(AJ2&gt;1,1,0)</f>
        <v>1</v>
      </c>
      <c r="AL2" s="7">
        <f t="shared" ref="AL2:AL65" si="12">ABS(AJ2)</f>
        <v>181</v>
      </c>
      <c r="AM2" s="7">
        <f t="shared" ref="AM2:AM65" si="13">IF(AL2&gt;1,1,0)</f>
        <v>1</v>
      </c>
      <c r="AN2" s="7">
        <v>0</v>
      </c>
      <c r="AO2" s="7">
        <f t="shared" ref="AO2:AO65" si="14">IF(AN2&gt;1,1,0)</f>
        <v>0</v>
      </c>
      <c r="AP2" s="7">
        <v>0</v>
      </c>
      <c r="AQ2" s="7">
        <f t="shared" ref="AQ2:AQ65" si="15">IF(AP2&gt;1,1,0)</f>
        <v>0</v>
      </c>
      <c r="AR2">
        <f t="shared" ref="AR2:AR65" si="16">IF((AQ2+AS2+AT2+AU2)&gt;1,1,0)</f>
        <v>0</v>
      </c>
      <c r="AS2" s="7">
        <v>0</v>
      </c>
      <c r="AT2" s="7">
        <f t="shared" ref="AT2:AT65" si="17">IF(AS2&gt;1,1,0)</f>
        <v>0</v>
      </c>
      <c r="AU2" s="7">
        <v>0</v>
      </c>
      <c r="AV2" s="7">
        <f t="shared" ref="AV2:AV65" si="18">IF(AU2&gt;1,1,0)</f>
        <v>0</v>
      </c>
      <c r="AW2">
        <f t="shared" ref="AW2:AW65" si="19">IF(AP2+AS2+AT2+ABS(AU2)&gt;1,1,0)</f>
        <v>0</v>
      </c>
    </row>
    <row r="3" spans="1:49" x14ac:dyDescent="0.25">
      <c r="A3" s="11">
        <v>26283</v>
      </c>
      <c r="B3" s="28" t="s">
        <v>590</v>
      </c>
      <c r="C3" s="25" t="s">
        <v>591</v>
      </c>
      <c r="D3" s="26" t="s">
        <v>5</v>
      </c>
      <c r="E3" s="26" t="s">
        <v>345</v>
      </c>
      <c r="F3" s="12">
        <f t="shared" si="0"/>
        <v>1</v>
      </c>
      <c r="G3" s="12" t="s">
        <v>77</v>
      </c>
      <c r="H3" s="12">
        <f t="shared" ref="H3:H66" si="20">IF(G3="Legacy",1,IF(G3="Non Legacy",0,0))</f>
        <v>0</v>
      </c>
      <c r="I3" s="1" t="str">
        <f>VLOOKUP(A3,Sheet1!A:F,3,)</f>
        <v>West</v>
      </c>
      <c r="J3" s="12">
        <f t="shared" si="1"/>
        <v>4</v>
      </c>
      <c r="K3" s="28" t="str">
        <f>VLOOKUP(A3,Sheet1!A:F,6,)</f>
        <v>Services</v>
      </c>
      <c r="L3">
        <f t="shared" si="2"/>
        <v>4</v>
      </c>
      <c r="M3" s="3">
        <f>VLOOKUP(A3,Sheet1!A:F,4,)</f>
        <v>42424</v>
      </c>
      <c r="N3" s="11">
        <f t="shared" si="3"/>
        <v>2016</v>
      </c>
      <c r="O3" s="11">
        <f t="shared" si="4"/>
        <v>2</v>
      </c>
      <c r="P3" s="11">
        <f t="shared" si="5"/>
        <v>4</v>
      </c>
      <c r="Q3" s="7">
        <f t="shared" si="6"/>
        <v>9</v>
      </c>
      <c r="R3" s="7">
        <f t="shared" si="7"/>
        <v>24</v>
      </c>
      <c r="S3" s="3">
        <v>42828</v>
      </c>
      <c r="T3" s="7">
        <f t="shared" si="8"/>
        <v>1</v>
      </c>
      <c r="U3" s="1">
        <f>VLOOKUP(A3,Sheet1!A:F,5,)</f>
        <v>5000</v>
      </c>
      <c r="V3" s="7">
        <v>180</v>
      </c>
      <c r="W3" s="7">
        <f t="shared" si="9"/>
        <v>180</v>
      </c>
      <c r="X3" s="7">
        <v>0</v>
      </c>
      <c r="Y3" s="9">
        <f t="shared" ref="Y3:Y66" si="21">IF(AH3&gt;U3,1,0)</f>
        <v>0</v>
      </c>
      <c r="Z3" s="9">
        <f t="shared" ref="Z3:Z66" si="22">IF(AI3&gt;U3,1,0)</f>
        <v>0</v>
      </c>
      <c r="AA3" s="10">
        <f t="shared" ref="AA3:AA65" si="23">AH3/U3</f>
        <v>3.5999999999999997E-2</v>
      </c>
      <c r="AB3" s="10">
        <f t="shared" ref="AB3:AB66" si="24">AI3/U3</f>
        <v>3.5999999999999997E-2</v>
      </c>
      <c r="AC3" s="2">
        <v>253.75</v>
      </c>
      <c r="AD3" s="7">
        <f>IF(AH3&gt;0,1,0)</f>
        <v>1</v>
      </c>
      <c r="AE3" s="7">
        <f t="shared" si="10"/>
        <v>1</v>
      </c>
      <c r="AF3" s="7">
        <f t="shared" ref="AF3:AF66" si="25">AR3</f>
        <v>1</v>
      </c>
      <c r="AG3" s="7">
        <f t="shared" ref="AG3:AG66" si="26">AW3</f>
        <v>1</v>
      </c>
      <c r="AH3" s="7">
        <v>180</v>
      </c>
      <c r="AI3" s="7">
        <f t="shared" ref="AI3:AI66" si="27">ABS(AH3)</f>
        <v>180</v>
      </c>
      <c r="AJ3" s="7">
        <v>0</v>
      </c>
      <c r="AK3" s="7">
        <f t="shared" si="11"/>
        <v>0</v>
      </c>
      <c r="AL3" s="7">
        <f t="shared" si="12"/>
        <v>0</v>
      </c>
      <c r="AM3" s="7">
        <f t="shared" si="13"/>
        <v>0</v>
      </c>
      <c r="AN3" s="7">
        <v>0</v>
      </c>
      <c r="AO3" s="7">
        <f t="shared" si="14"/>
        <v>0</v>
      </c>
      <c r="AP3" s="7">
        <v>0</v>
      </c>
      <c r="AQ3" s="7">
        <f t="shared" si="15"/>
        <v>0</v>
      </c>
      <c r="AR3">
        <f t="shared" si="16"/>
        <v>1</v>
      </c>
      <c r="AS3" s="7">
        <v>0</v>
      </c>
      <c r="AT3" s="7">
        <f t="shared" si="17"/>
        <v>0</v>
      </c>
      <c r="AU3" s="7">
        <v>180</v>
      </c>
      <c r="AV3" s="7">
        <f t="shared" si="18"/>
        <v>1</v>
      </c>
      <c r="AW3">
        <f t="shared" si="19"/>
        <v>1</v>
      </c>
    </row>
    <row r="4" spans="1:49" x14ac:dyDescent="0.25">
      <c r="A4" s="11">
        <v>34994</v>
      </c>
      <c r="B4" s="28" t="s">
        <v>674</v>
      </c>
      <c r="C4" s="25" t="s">
        <v>675</v>
      </c>
      <c r="D4" s="26" t="s">
        <v>5</v>
      </c>
      <c r="E4" s="26" t="s">
        <v>345</v>
      </c>
      <c r="F4" s="12">
        <f t="shared" si="0"/>
        <v>1</v>
      </c>
      <c r="G4" s="12" t="s">
        <v>77</v>
      </c>
      <c r="H4" s="12">
        <f t="shared" si="20"/>
        <v>0</v>
      </c>
      <c r="I4" s="1" t="str">
        <f>VLOOKUP(A4,Sheet1!A:F,3,)</f>
        <v>West</v>
      </c>
      <c r="J4" s="12">
        <f t="shared" si="1"/>
        <v>4</v>
      </c>
      <c r="K4" s="28" t="str">
        <f>VLOOKUP(A4,Sheet1!A:F,6,)</f>
        <v>Telco</v>
      </c>
      <c r="L4">
        <f t="shared" si="2"/>
        <v>6</v>
      </c>
      <c r="M4" s="3">
        <f>VLOOKUP(A4,Sheet1!A:F,4,)</f>
        <v>42644</v>
      </c>
      <c r="N4" s="11">
        <f t="shared" si="3"/>
        <v>2016</v>
      </c>
      <c r="O4" s="11">
        <f t="shared" si="4"/>
        <v>10</v>
      </c>
      <c r="P4" s="11">
        <f t="shared" si="5"/>
        <v>7</v>
      </c>
      <c r="Q4" s="7">
        <f t="shared" si="6"/>
        <v>40</v>
      </c>
      <c r="R4" s="7">
        <f t="shared" si="7"/>
        <v>1</v>
      </c>
      <c r="S4" s="3">
        <v>42587</v>
      </c>
      <c r="T4" s="7">
        <f t="shared" si="8"/>
        <v>1</v>
      </c>
      <c r="U4" s="1">
        <f>VLOOKUP(A4,Sheet1!A:F,5,)</f>
        <v>5000</v>
      </c>
      <c r="V4" s="7">
        <v>95</v>
      </c>
      <c r="W4" s="7">
        <f t="shared" si="9"/>
        <v>95</v>
      </c>
      <c r="X4" s="7">
        <v>-95</v>
      </c>
      <c r="Y4" s="9">
        <f t="shared" si="21"/>
        <v>0</v>
      </c>
      <c r="Z4" s="9">
        <f t="shared" si="22"/>
        <v>0</v>
      </c>
      <c r="AA4" s="10">
        <f t="shared" si="23"/>
        <v>0</v>
      </c>
      <c r="AB4" s="10">
        <f t="shared" si="24"/>
        <v>0</v>
      </c>
      <c r="AC4" s="2">
        <v>150</v>
      </c>
      <c r="AD4" s="7">
        <f t="shared" ref="AD4:AD65" si="28">IF(AH4&gt;0,1,0)</f>
        <v>0</v>
      </c>
      <c r="AE4" s="7">
        <f t="shared" si="10"/>
        <v>1</v>
      </c>
      <c r="AF4" s="7">
        <f t="shared" si="25"/>
        <v>1</v>
      </c>
      <c r="AG4" s="7">
        <f t="shared" si="26"/>
        <v>1</v>
      </c>
      <c r="AH4" s="7">
        <v>0</v>
      </c>
      <c r="AI4" s="7">
        <f t="shared" si="27"/>
        <v>0</v>
      </c>
      <c r="AJ4" s="7">
        <v>0</v>
      </c>
      <c r="AK4" s="7">
        <f t="shared" si="11"/>
        <v>0</v>
      </c>
      <c r="AL4" s="7">
        <f t="shared" si="12"/>
        <v>0</v>
      </c>
      <c r="AM4" s="7">
        <f t="shared" si="13"/>
        <v>0</v>
      </c>
      <c r="AN4" s="7">
        <v>0</v>
      </c>
      <c r="AO4" s="7">
        <f t="shared" si="14"/>
        <v>0</v>
      </c>
      <c r="AP4" s="7">
        <v>0</v>
      </c>
      <c r="AQ4" s="7">
        <f t="shared" si="15"/>
        <v>0</v>
      </c>
      <c r="AR4">
        <f t="shared" si="16"/>
        <v>1</v>
      </c>
      <c r="AS4" s="7">
        <v>0</v>
      </c>
      <c r="AT4" s="7">
        <f t="shared" si="17"/>
        <v>0</v>
      </c>
      <c r="AU4" s="7">
        <v>95</v>
      </c>
      <c r="AV4" s="7">
        <f t="shared" si="18"/>
        <v>1</v>
      </c>
      <c r="AW4">
        <f t="shared" si="19"/>
        <v>1</v>
      </c>
    </row>
    <row r="5" spans="1:49" x14ac:dyDescent="0.25">
      <c r="A5" s="11">
        <v>52014</v>
      </c>
      <c r="B5" s="28" t="s">
        <v>358</v>
      </c>
      <c r="C5" s="25" t="s">
        <v>359</v>
      </c>
      <c r="D5" s="26" t="s">
        <v>19</v>
      </c>
      <c r="E5" s="26" t="s">
        <v>345</v>
      </c>
      <c r="F5" s="12">
        <f t="shared" si="0"/>
        <v>1</v>
      </c>
      <c r="G5" s="12" t="s">
        <v>77</v>
      </c>
      <c r="H5" s="12">
        <f t="shared" si="20"/>
        <v>0</v>
      </c>
      <c r="I5" s="1" t="str">
        <f>VLOOKUP(A5,Sheet1!A:F,3,)</f>
        <v>East</v>
      </c>
      <c r="J5" s="12">
        <f t="shared" si="1"/>
        <v>3</v>
      </c>
      <c r="K5" s="28" t="str">
        <f>VLOOKUP(A5,Sheet1!A:F,6,)</f>
        <v>Services</v>
      </c>
      <c r="L5">
        <f t="shared" si="2"/>
        <v>4</v>
      </c>
      <c r="M5" s="3">
        <f>VLOOKUP(A5,Sheet1!A:F,4,)</f>
        <v>36404</v>
      </c>
      <c r="N5" s="11">
        <f t="shared" si="3"/>
        <v>1999</v>
      </c>
      <c r="O5" s="11">
        <f t="shared" si="4"/>
        <v>9</v>
      </c>
      <c r="P5" s="11">
        <f t="shared" si="5"/>
        <v>4</v>
      </c>
      <c r="Q5" s="7">
        <f t="shared" si="6"/>
        <v>36</v>
      </c>
      <c r="R5" s="7">
        <f t="shared" si="7"/>
        <v>1</v>
      </c>
      <c r="S5" s="3">
        <v>42956</v>
      </c>
      <c r="T5" s="7">
        <f t="shared" si="8"/>
        <v>1</v>
      </c>
      <c r="U5" s="1">
        <f>VLOOKUP(A5,Sheet1!A:F,5,)</f>
        <v>5000</v>
      </c>
      <c r="V5" s="7">
        <v>0</v>
      </c>
      <c r="W5" s="7">
        <f t="shared" si="9"/>
        <v>0</v>
      </c>
      <c r="X5" s="7">
        <v>0</v>
      </c>
      <c r="Y5" s="9">
        <f t="shared" si="21"/>
        <v>0</v>
      </c>
      <c r="Z5" s="9">
        <f t="shared" si="22"/>
        <v>0</v>
      </c>
      <c r="AA5" s="10">
        <f>AH5/U5</f>
        <v>0</v>
      </c>
      <c r="AB5" s="10">
        <f t="shared" si="24"/>
        <v>0</v>
      </c>
      <c r="AC5" s="2">
        <v>181.5</v>
      </c>
      <c r="AD5" s="7">
        <f t="shared" si="28"/>
        <v>0</v>
      </c>
      <c r="AE5" s="7">
        <f t="shared" si="10"/>
        <v>0</v>
      </c>
      <c r="AF5" s="7">
        <f t="shared" si="25"/>
        <v>0</v>
      </c>
      <c r="AG5" s="7">
        <f t="shared" si="26"/>
        <v>0</v>
      </c>
      <c r="AH5" s="7">
        <v>0</v>
      </c>
      <c r="AI5" s="7">
        <f t="shared" si="27"/>
        <v>0</v>
      </c>
      <c r="AJ5" s="7">
        <v>0</v>
      </c>
      <c r="AK5" s="7">
        <f t="shared" si="11"/>
        <v>0</v>
      </c>
      <c r="AL5" s="7">
        <f t="shared" si="12"/>
        <v>0</v>
      </c>
      <c r="AM5" s="7">
        <f t="shared" si="13"/>
        <v>0</v>
      </c>
      <c r="AN5" s="7">
        <v>0</v>
      </c>
      <c r="AO5" s="7">
        <f t="shared" si="14"/>
        <v>0</v>
      </c>
      <c r="AP5" s="7">
        <v>0</v>
      </c>
      <c r="AQ5" s="7">
        <f t="shared" si="15"/>
        <v>0</v>
      </c>
      <c r="AR5">
        <f t="shared" si="16"/>
        <v>0</v>
      </c>
      <c r="AS5" s="7">
        <v>0</v>
      </c>
      <c r="AT5" s="7">
        <f t="shared" si="17"/>
        <v>0</v>
      </c>
      <c r="AU5" s="7">
        <v>0</v>
      </c>
      <c r="AV5" s="7">
        <f t="shared" si="18"/>
        <v>0</v>
      </c>
      <c r="AW5">
        <f t="shared" si="19"/>
        <v>0</v>
      </c>
    </row>
    <row r="6" spans="1:49" x14ac:dyDescent="0.25">
      <c r="A6" s="11">
        <v>59438</v>
      </c>
      <c r="B6" s="28">
        <v>1000925</v>
      </c>
      <c r="C6" s="25" t="s">
        <v>26</v>
      </c>
      <c r="D6" s="26" t="s">
        <v>9</v>
      </c>
      <c r="E6" s="26" t="s">
        <v>6</v>
      </c>
      <c r="F6" s="12">
        <f t="shared" si="0"/>
        <v>2</v>
      </c>
      <c r="G6" s="12" t="s">
        <v>7</v>
      </c>
      <c r="H6" s="12">
        <f t="shared" si="20"/>
        <v>1</v>
      </c>
      <c r="I6" s="1" t="str">
        <f>VLOOKUP(A6,Sheet1!A:F,3,)</f>
        <v>South</v>
      </c>
      <c r="J6" s="12">
        <f t="shared" si="1"/>
        <v>2</v>
      </c>
      <c r="K6" s="28" t="str">
        <f>VLOOKUP(A6,Sheet1!A:F,6,)</f>
        <v>Technology</v>
      </c>
      <c r="L6">
        <f t="shared" si="2"/>
        <v>1</v>
      </c>
      <c r="M6" s="3">
        <f>VLOOKUP(A6,Sheet1!A:F,4,)</f>
        <v>40284</v>
      </c>
      <c r="N6" s="11">
        <f t="shared" si="3"/>
        <v>2010</v>
      </c>
      <c r="O6" s="11">
        <f t="shared" si="4"/>
        <v>4</v>
      </c>
      <c r="P6" s="11">
        <f t="shared" si="5"/>
        <v>6</v>
      </c>
      <c r="Q6" s="7">
        <f t="shared" si="6"/>
        <v>16</v>
      </c>
      <c r="R6" s="7">
        <f t="shared" si="7"/>
        <v>16</v>
      </c>
      <c r="S6" s="3"/>
      <c r="T6" s="7">
        <f t="shared" si="8"/>
        <v>0</v>
      </c>
      <c r="U6" s="1">
        <f>VLOOKUP(A6,Sheet1!A:F,5,)</f>
        <v>5000</v>
      </c>
      <c r="V6" s="7">
        <v>-31.15</v>
      </c>
      <c r="W6" s="7">
        <f t="shared" si="9"/>
        <v>31.15</v>
      </c>
      <c r="X6" s="7">
        <v>0</v>
      </c>
      <c r="Y6" s="9">
        <f t="shared" si="21"/>
        <v>0</v>
      </c>
      <c r="Z6" s="9">
        <f t="shared" si="22"/>
        <v>0</v>
      </c>
      <c r="AA6" s="10">
        <f t="shared" si="23"/>
        <v>-6.2299999999999994E-3</v>
      </c>
      <c r="AB6" s="10">
        <f t="shared" si="24"/>
        <v>6.2299999999999994E-3</v>
      </c>
      <c r="AC6" s="2">
        <v>0</v>
      </c>
      <c r="AD6" s="7">
        <f t="shared" si="28"/>
        <v>0</v>
      </c>
      <c r="AE6" s="7">
        <f t="shared" si="10"/>
        <v>1</v>
      </c>
      <c r="AF6" s="7">
        <f t="shared" si="25"/>
        <v>0</v>
      </c>
      <c r="AG6" s="7">
        <f t="shared" si="26"/>
        <v>1</v>
      </c>
      <c r="AH6" s="7">
        <v>-31.15</v>
      </c>
      <c r="AI6" s="7">
        <f t="shared" si="27"/>
        <v>31.15</v>
      </c>
      <c r="AJ6" s="7">
        <v>0</v>
      </c>
      <c r="AK6" s="7">
        <f t="shared" si="11"/>
        <v>0</v>
      </c>
      <c r="AL6" s="7">
        <f t="shared" si="12"/>
        <v>0</v>
      </c>
      <c r="AM6" s="7">
        <f t="shared" si="13"/>
        <v>0</v>
      </c>
      <c r="AN6" s="7">
        <v>0</v>
      </c>
      <c r="AO6" s="7">
        <f t="shared" si="14"/>
        <v>0</v>
      </c>
      <c r="AP6" s="7">
        <v>0</v>
      </c>
      <c r="AQ6" s="7">
        <f t="shared" si="15"/>
        <v>0</v>
      </c>
      <c r="AR6">
        <f t="shared" si="16"/>
        <v>0</v>
      </c>
      <c r="AS6" s="7">
        <v>0</v>
      </c>
      <c r="AT6" s="7">
        <f t="shared" si="17"/>
        <v>0</v>
      </c>
      <c r="AU6" s="7">
        <v>-31.15</v>
      </c>
      <c r="AV6" s="7">
        <f t="shared" si="18"/>
        <v>0</v>
      </c>
      <c r="AW6">
        <f t="shared" si="19"/>
        <v>1</v>
      </c>
    </row>
    <row r="7" spans="1:49" x14ac:dyDescent="0.25">
      <c r="A7" s="11">
        <v>74733</v>
      </c>
      <c r="B7" s="28">
        <v>1001855</v>
      </c>
      <c r="C7" s="25" t="s">
        <v>70</v>
      </c>
      <c r="D7" s="26" t="s">
        <v>5</v>
      </c>
      <c r="E7" s="26" t="s">
        <v>6</v>
      </c>
      <c r="F7" s="12">
        <f t="shared" si="0"/>
        <v>2</v>
      </c>
      <c r="G7" s="12" t="s">
        <v>7</v>
      </c>
      <c r="H7" s="12">
        <f t="shared" si="20"/>
        <v>1</v>
      </c>
      <c r="I7" s="1" t="str">
        <f>VLOOKUP(A7,Sheet1!A:F,3,)</f>
        <v>South</v>
      </c>
      <c r="J7" s="12">
        <f t="shared" si="1"/>
        <v>2</v>
      </c>
      <c r="K7" s="28" t="str">
        <f>VLOOKUP(A7,Sheet1!A:F,6,)</f>
        <v>Services</v>
      </c>
      <c r="L7">
        <f t="shared" si="2"/>
        <v>4</v>
      </c>
      <c r="M7" s="3">
        <f>VLOOKUP(A7,Sheet1!A:F,4,)</f>
        <v>38784</v>
      </c>
      <c r="N7" s="11">
        <f t="shared" si="3"/>
        <v>2006</v>
      </c>
      <c r="O7" s="11">
        <f t="shared" si="4"/>
        <v>3</v>
      </c>
      <c r="P7" s="11">
        <f t="shared" si="5"/>
        <v>4</v>
      </c>
      <c r="Q7" s="7">
        <f t="shared" si="6"/>
        <v>10</v>
      </c>
      <c r="R7" s="7">
        <f t="shared" si="7"/>
        <v>8</v>
      </c>
      <c r="S7" s="3"/>
      <c r="T7" s="7">
        <f t="shared" si="8"/>
        <v>0</v>
      </c>
      <c r="U7" s="1">
        <f>VLOOKUP(A7,Sheet1!A:F,5,)</f>
        <v>5000</v>
      </c>
      <c r="V7" s="7">
        <v>4166.67</v>
      </c>
      <c r="W7" s="7">
        <f t="shared" si="9"/>
        <v>4166.67</v>
      </c>
      <c r="X7" s="7">
        <v>0</v>
      </c>
      <c r="Y7" s="9">
        <f t="shared" si="21"/>
        <v>0</v>
      </c>
      <c r="Z7" s="9">
        <f t="shared" si="22"/>
        <v>0</v>
      </c>
      <c r="AA7" s="10">
        <f t="shared" si="23"/>
        <v>0.83333400000000002</v>
      </c>
      <c r="AB7" s="10">
        <f t="shared" si="24"/>
        <v>0.83333400000000002</v>
      </c>
      <c r="AC7" s="2">
        <v>0</v>
      </c>
      <c r="AD7" s="7">
        <f t="shared" si="28"/>
        <v>1</v>
      </c>
      <c r="AE7" s="7">
        <f t="shared" si="10"/>
        <v>1</v>
      </c>
      <c r="AF7" s="7">
        <f t="shared" si="25"/>
        <v>1</v>
      </c>
      <c r="AG7" s="7">
        <f t="shared" si="26"/>
        <v>1</v>
      </c>
      <c r="AH7" s="7">
        <v>4166.67</v>
      </c>
      <c r="AI7" s="7">
        <f t="shared" si="27"/>
        <v>4166.67</v>
      </c>
      <c r="AJ7" s="7">
        <v>0</v>
      </c>
      <c r="AK7" s="7">
        <f t="shared" si="11"/>
        <v>0</v>
      </c>
      <c r="AL7" s="7">
        <f t="shared" si="12"/>
        <v>0</v>
      </c>
      <c r="AM7" s="7">
        <f t="shared" si="13"/>
        <v>0</v>
      </c>
      <c r="AN7" s="7">
        <v>0</v>
      </c>
      <c r="AO7" s="7">
        <f t="shared" si="14"/>
        <v>0</v>
      </c>
      <c r="AP7" s="7">
        <v>0</v>
      </c>
      <c r="AQ7" s="7">
        <f t="shared" si="15"/>
        <v>0</v>
      </c>
      <c r="AR7">
        <f t="shared" si="16"/>
        <v>1</v>
      </c>
      <c r="AS7" s="7">
        <v>0</v>
      </c>
      <c r="AT7" s="7">
        <f t="shared" si="17"/>
        <v>0</v>
      </c>
      <c r="AU7" s="7">
        <v>4166.67</v>
      </c>
      <c r="AV7" s="7">
        <f t="shared" si="18"/>
        <v>1</v>
      </c>
      <c r="AW7">
        <f t="shared" si="19"/>
        <v>1</v>
      </c>
    </row>
    <row r="8" spans="1:49" x14ac:dyDescent="0.25">
      <c r="A8" s="11">
        <v>75259</v>
      </c>
      <c r="B8" s="28" t="s">
        <v>444</v>
      </c>
      <c r="C8" s="25" t="s">
        <v>445</v>
      </c>
      <c r="D8" s="26" t="s">
        <v>9</v>
      </c>
      <c r="E8" s="26" t="s">
        <v>345</v>
      </c>
      <c r="F8" s="12">
        <f t="shared" si="0"/>
        <v>1</v>
      </c>
      <c r="G8" s="12" t="s">
        <v>77</v>
      </c>
      <c r="H8" s="12">
        <f t="shared" si="20"/>
        <v>0</v>
      </c>
      <c r="I8" s="1" t="str">
        <f>VLOOKUP(A8,Sheet1!A:F,3,)</f>
        <v>East</v>
      </c>
      <c r="J8" s="12">
        <f t="shared" si="1"/>
        <v>3</v>
      </c>
      <c r="K8" s="28" t="str">
        <f>VLOOKUP(A8,Sheet1!A:F,6,)</f>
        <v>Manufacturing</v>
      </c>
      <c r="L8">
        <f t="shared" si="2"/>
        <v>5</v>
      </c>
      <c r="M8" s="3">
        <f>VLOOKUP(A8,Sheet1!A:F,4,)</f>
        <v>36884</v>
      </c>
      <c r="N8" s="11">
        <f t="shared" si="3"/>
        <v>2000</v>
      </c>
      <c r="O8" s="11">
        <f t="shared" si="4"/>
        <v>12</v>
      </c>
      <c r="P8" s="11">
        <f t="shared" si="5"/>
        <v>1</v>
      </c>
      <c r="Q8" s="7">
        <f t="shared" si="6"/>
        <v>53</v>
      </c>
      <c r="R8" s="7">
        <f t="shared" si="7"/>
        <v>24</v>
      </c>
      <c r="S8" s="3"/>
      <c r="T8" s="7">
        <f t="shared" si="8"/>
        <v>0</v>
      </c>
      <c r="U8" s="1">
        <f>VLOOKUP(A8,Sheet1!A:F,5,)</f>
        <v>5000</v>
      </c>
      <c r="V8" s="7">
        <v>-88.5</v>
      </c>
      <c r="W8" s="7">
        <f t="shared" si="9"/>
        <v>88.5</v>
      </c>
      <c r="X8" s="7">
        <v>0</v>
      </c>
      <c r="Y8" s="9">
        <f t="shared" si="21"/>
        <v>0</v>
      </c>
      <c r="Z8" s="9">
        <f t="shared" si="22"/>
        <v>0</v>
      </c>
      <c r="AA8" s="10">
        <f t="shared" si="23"/>
        <v>-1.77E-2</v>
      </c>
      <c r="AB8" s="10">
        <f t="shared" si="24"/>
        <v>1.77E-2</v>
      </c>
      <c r="AC8" s="2">
        <v>0</v>
      </c>
      <c r="AD8" s="7">
        <f t="shared" si="28"/>
        <v>0</v>
      </c>
      <c r="AE8" s="7">
        <f t="shared" si="10"/>
        <v>1</v>
      </c>
      <c r="AF8" s="7">
        <f t="shared" si="25"/>
        <v>0</v>
      </c>
      <c r="AG8" s="7">
        <f t="shared" si="26"/>
        <v>1</v>
      </c>
      <c r="AH8" s="7">
        <v>-88.5</v>
      </c>
      <c r="AI8" s="7">
        <f t="shared" si="27"/>
        <v>88.5</v>
      </c>
      <c r="AJ8" s="7">
        <v>0</v>
      </c>
      <c r="AK8" s="7">
        <f t="shared" si="11"/>
        <v>0</v>
      </c>
      <c r="AL8" s="7">
        <f t="shared" si="12"/>
        <v>0</v>
      </c>
      <c r="AM8" s="7">
        <f t="shared" si="13"/>
        <v>0</v>
      </c>
      <c r="AN8" s="7">
        <v>0</v>
      </c>
      <c r="AO8" s="7">
        <f t="shared" si="14"/>
        <v>0</v>
      </c>
      <c r="AP8" s="7">
        <v>0</v>
      </c>
      <c r="AQ8" s="7">
        <f t="shared" si="15"/>
        <v>0</v>
      </c>
      <c r="AR8">
        <f t="shared" si="16"/>
        <v>0</v>
      </c>
      <c r="AS8" s="7">
        <v>0</v>
      </c>
      <c r="AT8" s="7">
        <f t="shared" si="17"/>
        <v>0</v>
      </c>
      <c r="AU8" s="7">
        <v>-88.5</v>
      </c>
      <c r="AV8" s="7">
        <f t="shared" si="18"/>
        <v>0</v>
      </c>
      <c r="AW8">
        <f t="shared" si="19"/>
        <v>1</v>
      </c>
    </row>
    <row r="9" spans="1:49" x14ac:dyDescent="0.25">
      <c r="A9" s="11">
        <v>78653</v>
      </c>
      <c r="B9" s="28" t="s">
        <v>139</v>
      </c>
      <c r="C9" s="25" t="s">
        <v>140</v>
      </c>
      <c r="D9" s="26" t="s">
        <v>5</v>
      </c>
      <c r="E9" s="26" t="s">
        <v>6</v>
      </c>
      <c r="F9" s="12">
        <f t="shared" si="0"/>
        <v>2</v>
      </c>
      <c r="G9" s="12" t="s">
        <v>77</v>
      </c>
      <c r="H9" s="12">
        <f t="shared" si="20"/>
        <v>0</v>
      </c>
      <c r="I9" s="1" t="str">
        <f>VLOOKUP(A9,Sheet1!A:F,3,)</f>
        <v>South</v>
      </c>
      <c r="J9" s="12">
        <f t="shared" si="1"/>
        <v>2</v>
      </c>
      <c r="K9" s="28" t="str">
        <f>VLOOKUP(A9,Sheet1!A:F,6,)</f>
        <v>Technology</v>
      </c>
      <c r="L9">
        <f t="shared" si="2"/>
        <v>1</v>
      </c>
      <c r="M9" s="3">
        <f>VLOOKUP(A9,Sheet1!A:F,4,)</f>
        <v>40004</v>
      </c>
      <c r="N9" s="11">
        <f t="shared" si="3"/>
        <v>2009</v>
      </c>
      <c r="O9" s="11">
        <f t="shared" si="4"/>
        <v>7</v>
      </c>
      <c r="P9" s="11">
        <f t="shared" si="5"/>
        <v>6</v>
      </c>
      <c r="Q9" s="7">
        <f t="shared" si="6"/>
        <v>28</v>
      </c>
      <c r="R9" s="7">
        <f t="shared" si="7"/>
        <v>10</v>
      </c>
      <c r="S9" s="3">
        <v>42955</v>
      </c>
      <c r="T9" s="7">
        <f t="shared" si="8"/>
        <v>1</v>
      </c>
      <c r="U9" s="1">
        <f>VLOOKUP(A9,Sheet1!A:F,5,)</f>
        <v>5000</v>
      </c>
      <c r="V9" s="7">
        <v>147.5</v>
      </c>
      <c r="W9" s="7">
        <f t="shared" si="9"/>
        <v>147.5</v>
      </c>
      <c r="X9" s="7">
        <v>0</v>
      </c>
      <c r="Y9" s="9">
        <f t="shared" si="21"/>
        <v>0</v>
      </c>
      <c r="Z9" s="9">
        <f t="shared" si="22"/>
        <v>0</v>
      </c>
      <c r="AA9" s="10">
        <f t="shared" si="23"/>
        <v>2.9499999999999998E-2</v>
      </c>
      <c r="AB9" s="10">
        <f t="shared" si="24"/>
        <v>2.9499999999999998E-2</v>
      </c>
      <c r="AC9" s="2">
        <v>30</v>
      </c>
      <c r="AD9" s="7">
        <f t="shared" si="28"/>
        <v>1</v>
      </c>
      <c r="AE9" s="7">
        <f t="shared" si="10"/>
        <v>1</v>
      </c>
      <c r="AF9" s="7">
        <f t="shared" si="25"/>
        <v>1</v>
      </c>
      <c r="AG9" s="7">
        <f t="shared" si="26"/>
        <v>1</v>
      </c>
      <c r="AH9" s="7">
        <v>147.5</v>
      </c>
      <c r="AI9" s="7">
        <f t="shared" si="27"/>
        <v>147.5</v>
      </c>
      <c r="AJ9" s="7">
        <v>105</v>
      </c>
      <c r="AK9" s="7">
        <f t="shared" si="11"/>
        <v>1</v>
      </c>
      <c r="AL9" s="7">
        <f t="shared" si="12"/>
        <v>105</v>
      </c>
      <c r="AM9" s="7">
        <f t="shared" si="13"/>
        <v>1</v>
      </c>
      <c r="AN9" s="7">
        <v>0</v>
      </c>
      <c r="AO9" s="7">
        <f t="shared" si="14"/>
        <v>0</v>
      </c>
      <c r="AP9" s="7">
        <v>-2.5</v>
      </c>
      <c r="AQ9" s="7">
        <f t="shared" si="15"/>
        <v>0</v>
      </c>
      <c r="AR9">
        <f t="shared" si="16"/>
        <v>1</v>
      </c>
      <c r="AS9" s="7">
        <v>0</v>
      </c>
      <c r="AT9" s="7">
        <f t="shared" si="17"/>
        <v>0</v>
      </c>
      <c r="AU9" s="7">
        <v>45</v>
      </c>
      <c r="AV9" s="7">
        <f t="shared" si="18"/>
        <v>1</v>
      </c>
      <c r="AW9">
        <f t="shared" si="19"/>
        <v>1</v>
      </c>
    </row>
    <row r="10" spans="1:49" x14ac:dyDescent="0.25">
      <c r="A10" s="11">
        <v>86238</v>
      </c>
      <c r="B10" s="28" t="s">
        <v>283</v>
      </c>
      <c r="C10" s="25" t="s">
        <v>284</v>
      </c>
      <c r="D10" s="26" t="s">
        <v>9</v>
      </c>
      <c r="E10" s="26" t="s">
        <v>224</v>
      </c>
      <c r="F10" s="12">
        <f t="shared" si="0"/>
        <v>3</v>
      </c>
      <c r="G10" s="12" t="s">
        <v>77</v>
      </c>
      <c r="H10" s="12">
        <f t="shared" si="20"/>
        <v>0</v>
      </c>
      <c r="I10" s="1" t="str">
        <f>VLOOKUP(A10,Sheet1!A:F,3,)</f>
        <v>North</v>
      </c>
      <c r="J10" s="12">
        <f t="shared" si="1"/>
        <v>1</v>
      </c>
      <c r="K10" s="28" t="str">
        <f>VLOOKUP(A10,Sheet1!A:F,6,)</f>
        <v>Technology</v>
      </c>
      <c r="L10">
        <f t="shared" si="2"/>
        <v>1</v>
      </c>
      <c r="M10" s="3">
        <f>VLOOKUP(A10,Sheet1!A:F,4,)</f>
        <v>38324</v>
      </c>
      <c r="N10" s="11">
        <f t="shared" si="3"/>
        <v>2004</v>
      </c>
      <c r="O10" s="11">
        <f t="shared" si="4"/>
        <v>12</v>
      </c>
      <c r="P10" s="11">
        <f t="shared" si="5"/>
        <v>6</v>
      </c>
      <c r="Q10" s="7">
        <f t="shared" si="6"/>
        <v>49</v>
      </c>
      <c r="R10" s="7">
        <f t="shared" si="7"/>
        <v>3</v>
      </c>
      <c r="S10" s="3"/>
      <c r="T10" s="7">
        <f t="shared" si="8"/>
        <v>0</v>
      </c>
      <c r="U10" s="1">
        <f>VLOOKUP(A10,Sheet1!A:F,5,)</f>
        <v>5000</v>
      </c>
      <c r="V10" s="7">
        <v>-5</v>
      </c>
      <c r="W10" s="7">
        <f t="shared" si="9"/>
        <v>5</v>
      </c>
      <c r="X10" s="7">
        <v>0</v>
      </c>
      <c r="Y10" s="9">
        <f t="shared" si="21"/>
        <v>0</v>
      </c>
      <c r="Z10" s="9">
        <f t="shared" si="22"/>
        <v>0</v>
      </c>
      <c r="AA10" s="10">
        <f t="shared" si="23"/>
        <v>-1E-3</v>
      </c>
      <c r="AB10" s="10">
        <f t="shared" si="24"/>
        <v>1E-3</v>
      </c>
      <c r="AC10" s="2">
        <v>0</v>
      </c>
      <c r="AD10" s="7">
        <f t="shared" si="28"/>
        <v>0</v>
      </c>
      <c r="AE10" s="7">
        <f t="shared" si="10"/>
        <v>1</v>
      </c>
      <c r="AF10" s="7">
        <f t="shared" si="25"/>
        <v>0</v>
      </c>
      <c r="AG10" s="7">
        <f t="shared" si="26"/>
        <v>1</v>
      </c>
      <c r="AH10" s="7">
        <v>-5</v>
      </c>
      <c r="AI10" s="7">
        <f t="shared" si="27"/>
        <v>5</v>
      </c>
      <c r="AJ10" s="7">
        <v>0</v>
      </c>
      <c r="AK10" s="7">
        <f t="shared" si="11"/>
        <v>0</v>
      </c>
      <c r="AL10" s="7">
        <f t="shared" si="12"/>
        <v>0</v>
      </c>
      <c r="AM10" s="7">
        <f t="shared" si="13"/>
        <v>0</v>
      </c>
      <c r="AN10" s="7">
        <v>0</v>
      </c>
      <c r="AO10" s="7">
        <f t="shared" si="14"/>
        <v>0</v>
      </c>
      <c r="AP10" s="7">
        <v>0</v>
      </c>
      <c r="AQ10" s="7">
        <f t="shared" si="15"/>
        <v>0</v>
      </c>
      <c r="AR10">
        <f t="shared" si="16"/>
        <v>0</v>
      </c>
      <c r="AS10" s="7">
        <v>0</v>
      </c>
      <c r="AT10" s="7">
        <f t="shared" si="17"/>
        <v>0</v>
      </c>
      <c r="AU10" s="7">
        <v>-5</v>
      </c>
      <c r="AV10" s="7">
        <f t="shared" si="18"/>
        <v>0</v>
      </c>
      <c r="AW10">
        <f t="shared" si="19"/>
        <v>1</v>
      </c>
    </row>
    <row r="11" spans="1:49" x14ac:dyDescent="0.25">
      <c r="A11" s="11">
        <v>103843</v>
      </c>
      <c r="B11" s="28" t="s">
        <v>99</v>
      </c>
      <c r="C11" s="25" t="s">
        <v>100</v>
      </c>
      <c r="D11" s="26" t="s">
        <v>5</v>
      </c>
      <c r="E11" s="26" t="s">
        <v>6</v>
      </c>
      <c r="F11" s="12">
        <f t="shared" si="0"/>
        <v>2</v>
      </c>
      <c r="G11" s="12" t="s">
        <v>77</v>
      </c>
      <c r="H11" s="12">
        <f t="shared" si="20"/>
        <v>0</v>
      </c>
      <c r="I11" s="1" t="str">
        <f>VLOOKUP(A11,Sheet1!A:F,3,)</f>
        <v>South</v>
      </c>
      <c r="J11" s="12">
        <f t="shared" si="1"/>
        <v>2</v>
      </c>
      <c r="K11" s="28" t="str">
        <f>VLOOKUP(A11,Sheet1!A:F,6,)</f>
        <v>Retail</v>
      </c>
      <c r="L11">
        <f t="shared" si="2"/>
        <v>3</v>
      </c>
      <c r="M11" s="3">
        <f>VLOOKUP(A11,Sheet1!A:F,4,)</f>
        <v>39464</v>
      </c>
      <c r="N11" s="11">
        <f t="shared" si="3"/>
        <v>2008</v>
      </c>
      <c r="O11" s="11">
        <f t="shared" si="4"/>
        <v>1</v>
      </c>
      <c r="P11" s="11">
        <f t="shared" si="5"/>
        <v>5</v>
      </c>
      <c r="Q11" s="7">
        <f t="shared" si="6"/>
        <v>3</v>
      </c>
      <c r="R11" s="7">
        <f t="shared" si="7"/>
        <v>17</v>
      </c>
      <c r="S11" s="3">
        <v>42886</v>
      </c>
      <c r="T11" s="7">
        <f t="shared" si="8"/>
        <v>1</v>
      </c>
      <c r="U11" s="1">
        <f>VLOOKUP(A11,Sheet1!A:F,5,)</f>
        <v>5000</v>
      </c>
      <c r="V11" s="7">
        <v>402</v>
      </c>
      <c r="W11" s="7">
        <f t="shared" si="9"/>
        <v>402</v>
      </c>
      <c r="X11" s="7">
        <v>30</v>
      </c>
      <c r="Y11" s="9">
        <f t="shared" si="21"/>
        <v>0</v>
      </c>
      <c r="Z11" s="9">
        <f t="shared" si="22"/>
        <v>0</v>
      </c>
      <c r="AA11" s="10">
        <f t="shared" si="23"/>
        <v>8.6400000000000005E-2</v>
      </c>
      <c r="AB11" s="10">
        <f t="shared" si="24"/>
        <v>8.6400000000000005E-2</v>
      </c>
      <c r="AC11" s="2">
        <v>1072.25</v>
      </c>
      <c r="AD11" s="7">
        <f t="shared" si="28"/>
        <v>1</v>
      </c>
      <c r="AE11" s="7">
        <f t="shared" si="10"/>
        <v>1</v>
      </c>
      <c r="AF11" s="7">
        <f t="shared" si="25"/>
        <v>0</v>
      </c>
      <c r="AG11" s="7">
        <f t="shared" si="26"/>
        <v>1</v>
      </c>
      <c r="AH11" s="7">
        <v>432</v>
      </c>
      <c r="AI11" s="7">
        <f t="shared" si="27"/>
        <v>432</v>
      </c>
      <c r="AJ11" s="7">
        <v>140</v>
      </c>
      <c r="AK11" s="7">
        <f t="shared" si="11"/>
        <v>1</v>
      </c>
      <c r="AL11" s="7">
        <f t="shared" si="12"/>
        <v>140</v>
      </c>
      <c r="AM11" s="7">
        <f t="shared" si="13"/>
        <v>1</v>
      </c>
      <c r="AN11" s="7">
        <v>202</v>
      </c>
      <c r="AO11" s="7">
        <f t="shared" si="14"/>
        <v>1</v>
      </c>
      <c r="AP11" s="7">
        <v>60</v>
      </c>
      <c r="AQ11" s="7">
        <f t="shared" si="15"/>
        <v>1</v>
      </c>
      <c r="AR11">
        <f t="shared" si="16"/>
        <v>0</v>
      </c>
      <c r="AS11" s="7">
        <v>0</v>
      </c>
      <c r="AT11" s="7">
        <f t="shared" si="17"/>
        <v>0</v>
      </c>
      <c r="AU11" s="7">
        <v>0</v>
      </c>
      <c r="AV11" s="7">
        <f t="shared" si="18"/>
        <v>0</v>
      </c>
      <c r="AW11">
        <f t="shared" si="19"/>
        <v>1</v>
      </c>
    </row>
    <row r="12" spans="1:49" x14ac:dyDescent="0.25">
      <c r="A12" s="11">
        <v>109164</v>
      </c>
      <c r="B12" s="28" t="s">
        <v>388</v>
      </c>
      <c r="C12" s="25" t="s">
        <v>389</v>
      </c>
      <c r="D12" s="26" t="s">
        <v>5</v>
      </c>
      <c r="E12" s="26" t="s">
        <v>345</v>
      </c>
      <c r="F12" s="12">
        <f t="shared" si="0"/>
        <v>1</v>
      </c>
      <c r="G12" s="12" t="s">
        <v>77</v>
      </c>
      <c r="H12" s="12">
        <f t="shared" si="20"/>
        <v>0</v>
      </c>
      <c r="I12" s="1" t="str">
        <f>VLOOKUP(A12,Sheet1!A:F,3,)</f>
        <v>East</v>
      </c>
      <c r="J12" s="12">
        <f t="shared" si="1"/>
        <v>3</v>
      </c>
      <c r="K12" s="28" t="str">
        <f>VLOOKUP(A12,Sheet1!A:F,6,)</f>
        <v>Finance</v>
      </c>
      <c r="L12">
        <f t="shared" si="2"/>
        <v>7</v>
      </c>
      <c r="M12" s="3">
        <f>VLOOKUP(A12,Sheet1!A:F,4,)</f>
        <v>36424</v>
      </c>
      <c r="N12" s="11">
        <f t="shared" si="3"/>
        <v>1999</v>
      </c>
      <c r="O12" s="11">
        <f t="shared" si="4"/>
        <v>9</v>
      </c>
      <c r="P12" s="11">
        <f t="shared" si="5"/>
        <v>3</v>
      </c>
      <c r="Q12" s="7">
        <f t="shared" si="6"/>
        <v>39</v>
      </c>
      <c r="R12" s="7">
        <f t="shared" si="7"/>
        <v>21</v>
      </c>
      <c r="S12" s="3">
        <v>42739</v>
      </c>
      <c r="T12" s="7">
        <f t="shared" si="8"/>
        <v>1</v>
      </c>
      <c r="U12" s="1">
        <f>VLOOKUP(A12,Sheet1!A:F,5,)</f>
        <v>5000</v>
      </c>
      <c r="V12" s="7">
        <v>202.5</v>
      </c>
      <c r="W12" s="7">
        <f t="shared" si="9"/>
        <v>202.5</v>
      </c>
      <c r="X12" s="7">
        <v>0</v>
      </c>
      <c r="Y12" s="9">
        <f t="shared" si="21"/>
        <v>0</v>
      </c>
      <c r="Z12" s="9">
        <f t="shared" si="22"/>
        <v>0</v>
      </c>
      <c r="AA12" s="10">
        <f t="shared" si="23"/>
        <v>4.0500000000000001E-2</v>
      </c>
      <c r="AB12" s="10">
        <f t="shared" si="24"/>
        <v>4.0500000000000001E-2</v>
      </c>
      <c r="AC12" s="2">
        <v>120</v>
      </c>
      <c r="AD12" s="7">
        <f t="shared" si="28"/>
        <v>1</v>
      </c>
      <c r="AE12" s="7">
        <f t="shared" si="10"/>
        <v>1</v>
      </c>
      <c r="AF12" s="7">
        <f t="shared" si="25"/>
        <v>1</v>
      </c>
      <c r="AG12" s="7">
        <f t="shared" si="26"/>
        <v>1</v>
      </c>
      <c r="AH12" s="7">
        <v>202.5</v>
      </c>
      <c r="AI12" s="7">
        <f t="shared" si="27"/>
        <v>202.5</v>
      </c>
      <c r="AJ12" s="7">
        <v>60</v>
      </c>
      <c r="AK12" s="7">
        <f t="shared" si="11"/>
        <v>1</v>
      </c>
      <c r="AL12" s="7">
        <f t="shared" si="12"/>
        <v>60</v>
      </c>
      <c r="AM12" s="7">
        <f t="shared" si="13"/>
        <v>1</v>
      </c>
      <c r="AN12" s="7">
        <v>0</v>
      </c>
      <c r="AO12" s="7">
        <f t="shared" si="14"/>
        <v>0</v>
      </c>
      <c r="AP12" s="7">
        <v>30</v>
      </c>
      <c r="AQ12" s="7">
        <f t="shared" si="15"/>
        <v>1</v>
      </c>
      <c r="AR12">
        <f t="shared" si="16"/>
        <v>1</v>
      </c>
      <c r="AS12" s="7">
        <v>0</v>
      </c>
      <c r="AT12" s="7">
        <f t="shared" si="17"/>
        <v>0</v>
      </c>
      <c r="AU12" s="7">
        <v>112.5</v>
      </c>
      <c r="AV12" s="7">
        <f t="shared" si="18"/>
        <v>1</v>
      </c>
      <c r="AW12">
        <f t="shared" si="19"/>
        <v>1</v>
      </c>
    </row>
    <row r="13" spans="1:49" x14ac:dyDescent="0.25">
      <c r="A13" s="11">
        <v>110267</v>
      </c>
      <c r="B13" s="28">
        <v>1001078</v>
      </c>
      <c r="C13" s="25" t="s">
        <v>36</v>
      </c>
      <c r="D13" s="26" t="s">
        <v>9</v>
      </c>
      <c r="E13" s="26" t="s">
        <v>6</v>
      </c>
      <c r="F13" s="12">
        <f t="shared" si="0"/>
        <v>2</v>
      </c>
      <c r="G13" s="12" t="s">
        <v>7</v>
      </c>
      <c r="H13" s="12">
        <f t="shared" si="20"/>
        <v>1</v>
      </c>
      <c r="I13" s="1" t="str">
        <f>VLOOKUP(A13,Sheet1!A:F,3,)</f>
        <v>South</v>
      </c>
      <c r="J13" s="12">
        <f t="shared" si="1"/>
        <v>2</v>
      </c>
      <c r="K13" s="28" t="str">
        <f>VLOOKUP(A13,Sheet1!A:F,6,)</f>
        <v>Finance</v>
      </c>
      <c r="L13">
        <f t="shared" si="2"/>
        <v>7</v>
      </c>
      <c r="M13" s="3">
        <f>VLOOKUP(A13,Sheet1!A:F,4,)</f>
        <v>40904</v>
      </c>
      <c r="N13" s="11">
        <f t="shared" si="3"/>
        <v>2011</v>
      </c>
      <c r="O13" s="11">
        <f t="shared" si="4"/>
        <v>12</v>
      </c>
      <c r="P13" s="11">
        <f t="shared" si="5"/>
        <v>3</v>
      </c>
      <c r="Q13" s="7">
        <f t="shared" si="6"/>
        <v>53</v>
      </c>
      <c r="R13" s="7">
        <f t="shared" si="7"/>
        <v>27</v>
      </c>
      <c r="S13" s="3">
        <v>42919</v>
      </c>
      <c r="T13" s="7">
        <f t="shared" si="8"/>
        <v>1</v>
      </c>
      <c r="U13" s="1">
        <f>VLOOKUP(A13,Sheet1!A:F,5,)</f>
        <v>5000</v>
      </c>
      <c r="V13" s="7">
        <v>-48.4</v>
      </c>
      <c r="W13" s="7">
        <f t="shared" si="9"/>
        <v>48.4</v>
      </c>
      <c r="X13" s="7">
        <v>42.5</v>
      </c>
      <c r="Y13" s="9">
        <f t="shared" si="21"/>
        <v>0</v>
      </c>
      <c r="Z13" s="9">
        <f t="shared" si="22"/>
        <v>0</v>
      </c>
      <c r="AA13" s="10">
        <f t="shared" si="23"/>
        <v>-1.1800000000000001E-3</v>
      </c>
      <c r="AB13" s="10">
        <f t="shared" si="24"/>
        <v>1.1800000000000001E-3</v>
      </c>
      <c r="AC13" s="2">
        <v>262.5</v>
      </c>
      <c r="AD13" s="7">
        <f t="shared" si="28"/>
        <v>0</v>
      </c>
      <c r="AE13" s="7">
        <f t="shared" si="10"/>
        <v>1</v>
      </c>
      <c r="AF13" s="7">
        <f t="shared" si="25"/>
        <v>0</v>
      </c>
      <c r="AG13" s="7">
        <f t="shared" si="26"/>
        <v>0</v>
      </c>
      <c r="AH13" s="7">
        <v>-5.9</v>
      </c>
      <c r="AI13" s="7">
        <f t="shared" si="27"/>
        <v>5.9</v>
      </c>
      <c r="AJ13" s="7">
        <v>55.6</v>
      </c>
      <c r="AK13" s="7">
        <f t="shared" si="11"/>
        <v>1</v>
      </c>
      <c r="AL13" s="7">
        <f t="shared" si="12"/>
        <v>55.6</v>
      </c>
      <c r="AM13" s="7">
        <f t="shared" si="13"/>
        <v>1</v>
      </c>
      <c r="AN13" s="7">
        <v>-104</v>
      </c>
      <c r="AO13" s="7">
        <f t="shared" si="14"/>
        <v>0</v>
      </c>
      <c r="AP13" s="7">
        <v>0</v>
      </c>
      <c r="AQ13" s="7">
        <f t="shared" si="15"/>
        <v>0</v>
      </c>
      <c r="AR13">
        <f t="shared" si="16"/>
        <v>0</v>
      </c>
      <c r="AS13" s="7">
        <v>0</v>
      </c>
      <c r="AT13" s="7">
        <f t="shared" si="17"/>
        <v>0</v>
      </c>
      <c r="AU13" s="7">
        <v>0</v>
      </c>
      <c r="AV13" s="7">
        <f t="shared" si="18"/>
        <v>0</v>
      </c>
      <c r="AW13">
        <f t="shared" si="19"/>
        <v>0</v>
      </c>
    </row>
    <row r="14" spans="1:49" x14ac:dyDescent="0.25">
      <c r="A14" s="11">
        <v>111676</v>
      </c>
      <c r="B14" s="28" t="s">
        <v>161</v>
      </c>
      <c r="C14" s="25" t="s">
        <v>162</v>
      </c>
      <c r="D14" s="26" t="s">
        <v>5</v>
      </c>
      <c r="E14" s="26" t="s">
        <v>6</v>
      </c>
      <c r="F14" s="12">
        <f t="shared" si="0"/>
        <v>2</v>
      </c>
      <c r="G14" s="12" t="s">
        <v>77</v>
      </c>
      <c r="H14" s="12">
        <f t="shared" si="20"/>
        <v>0</v>
      </c>
      <c r="I14" s="1" t="str">
        <f>VLOOKUP(A14,Sheet1!A:F,3,)</f>
        <v>South</v>
      </c>
      <c r="J14" s="12">
        <f t="shared" si="1"/>
        <v>2</v>
      </c>
      <c r="K14" s="28" t="str">
        <f>VLOOKUP(A14,Sheet1!A:F,6,)</f>
        <v>Retail</v>
      </c>
      <c r="L14">
        <f t="shared" si="2"/>
        <v>3</v>
      </c>
      <c r="M14" s="3">
        <f>VLOOKUP(A14,Sheet1!A:F,4,)</f>
        <v>38904</v>
      </c>
      <c r="N14" s="11">
        <f t="shared" si="3"/>
        <v>2006</v>
      </c>
      <c r="O14" s="11">
        <f t="shared" si="4"/>
        <v>7</v>
      </c>
      <c r="P14" s="11">
        <f t="shared" si="5"/>
        <v>5</v>
      </c>
      <c r="Q14" s="7">
        <f t="shared" si="6"/>
        <v>27</v>
      </c>
      <c r="R14" s="7">
        <f t="shared" si="7"/>
        <v>6</v>
      </c>
      <c r="S14" s="3">
        <v>42912</v>
      </c>
      <c r="T14" s="7">
        <f t="shared" si="8"/>
        <v>1</v>
      </c>
      <c r="U14" s="1">
        <f>VLOOKUP(A14,Sheet1!A:F,5,)</f>
        <v>5000</v>
      </c>
      <c r="V14" s="7">
        <v>5037.7</v>
      </c>
      <c r="W14" s="7">
        <f t="shared" si="9"/>
        <v>5037.7</v>
      </c>
      <c r="X14" s="7">
        <v>632.9</v>
      </c>
      <c r="Y14" s="9">
        <f t="shared" si="21"/>
        <v>1</v>
      </c>
      <c r="Z14" s="9">
        <f t="shared" si="22"/>
        <v>1</v>
      </c>
      <c r="AA14" s="10">
        <f t="shared" si="23"/>
        <v>1.13412</v>
      </c>
      <c r="AB14" s="10">
        <f t="shared" si="24"/>
        <v>1.13412</v>
      </c>
      <c r="AC14" s="2">
        <v>1236.95</v>
      </c>
      <c r="AD14" s="7">
        <f t="shared" si="28"/>
        <v>1</v>
      </c>
      <c r="AE14" s="7">
        <f t="shared" si="10"/>
        <v>1</v>
      </c>
      <c r="AF14" s="7">
        <f t="shared" si="25"/>
        <v>1</v>
      </c>
      <c r="AG14" s="7">
        <f t="shared" si="26"/>
        <v>1</v>
      </c>
      <c r="AH14" s="7">
        <v>5670.6</v>
      </c>
      <c r="AI14" s="7">
        <f t="shared" si="27"/>
        <v>5670.6</v>
      </c>
      <c r="AJ14" s="7">
        <v>1368.2</v>
      </c>
      <c r="AK14" s="7">
        <f t="shared" si="11"/>
        <v>1</v>
      </c>
      <c r="AL14" s="7">
        <f t="shared" si="12"/>
        <v>1368.2</v>
      </c>
      <c r="AM14" s="7">
        <f t="shared" si="13"/>
        <v>1</v>
      </c>
      <c r="AN14" s="7">
        <v>1259.5</v>
      </c>
      <c r="AO14" s="7">
        <f t="shared" si="14"/>
        <v>1</v>
      </c>
      <c r="AP14" s="7">
        <v>1054</v>
      </c>
      <c r="AQ14" s="7">
        <f t="shared" si="15"/>
        <v>1</v>
      </c>
      <c r="AR14">
        <f t="shared" si="16"/>
        <v>1</v>
      </c>
      <c r="AS14" s="7">
        <v>1186</v>
      </c>
      <c r="AT14" s="7">
        <f t="shared" si="17"/>
        <v>1</v>
      </c>
      <c r="AU14" s="7">
        <v>170</v>
      </c>
      <c r="AV14" s="7">
        <f t="shared" si="18"/>
        <v>1</v>
      </c>
      <c r="AW14">
        <f t="shared" si="19"/>
        <v>1</v>
      </c>
    </row>
    <row r="15" spans="1:49" x14ac:dyDescent="0.25">
      <c r="A15" s="11">
        <v>120972</v>
      </c>
      <c r="B15" s="28" t="s">
        <v>366</v>
      </c>
      <c r="C15" s="25" t="s">
        <v>367</v>
      </c>
      <c r="D15" s="26" t="s">
        <v>5</v>
      </c>
      <c r="E15" s="26" t="s">
        <v>345</v>
      </c>
      <c r="F15" s="12">
        <f t="shared" si="0"/>
        <v>1</v>
      </c>
      <c r="G15" s="12" t="s">
        <v>77</v>
      </c>
      <c r="H15" s="12">
        <f t="shared" si="20"/>
        <v>0</v>
      </c>
      <c r="I15" s="1" t="str">
        <f>VLOOKUP(A15,Sheet1!A:F,3,)</f>
        <v>East</v>
      </c>
      <c r="J15" s="12">
        <f t="shared" si="1"/>
        <v>3</v>
      </c>
      <c r="K15" s="28" t="str">
        <f>VLOOKUP(A15,Sheet1!A:F,6,)</f>
        <v>Retail</v>
      </c>
      <c r="L15">
        <f t="shared" si="2"/>
        <v>3</v>
      </c>
      <c r="M15" s="3">
        <f>VLOOKUP(A15,Sheet1!A:F,4,)</f>
        <v>36104</v>
      </c>
      <c r="N15" s="11">
        <f t="shared" si="3"/>
        <v>1998</v>
      </c>
      <c r="O15" s="11">
        <f t="shared" si="4"/>
        <v>11</v>
      </c>
      <c r="P15" s="11">
        <f t="shared" si="5"/>
        <v>5</v>
      </c>
      <c r="Q15" s="7">
        <f t="shared" si="6"/>
        <v>45</v>
      </c>
      <c r="R15" s="7">
        <f t="shared" si="7"/>
        <v>5</v>
      </c>
      <c r="S15" s="3">
        <v>42828</v>
      </c>
      <c r="T15" s="7">
        <f t="shared" si="8"/>
        <v>1</v>
      </c>
      <c r="U15" s="1">
        <f>VLOOKUP(A15,Sheet1!A:F,5,)</f>
        <v>5000</v>
      </c>
      <c r="V15" s="7">
        <v>1550</v>
      </c>
      <c r="W15" s="7">
        <f t="shared" si="9"/>
        <v>1550</v>
      </c>
      <c r="X15" s="7">
        <v>0</v>
      </c>
      <c r="Y15" s="9">
        <f t="shared" si="21"/>
        <v>0</v>
      </c>
      <c r="Z15" s="9">
        <f t="shared" si="22"/>
        <v>0</v>
      </c>
      <c r="AA15" s="10">
        <f t="shared" si="23"/>
        <v>0.31</v>
      </c>
      <c r="AB15" s="10">
        <f t="shared" si="24"/>
        <v>0.31</v>
      </c>
      <c r="AC15" s="2">
        <v>1363.75</v>
      </c>
      <c r="AD15" s="7">
        <f t="shared" si="28"/>
        <v>1</v>
      </c>
      <c r="AE15" s="7">
        <f t="shared" si="10"/>
        <v>1</v>
      </c>
      <c r="AF15" s="7">
        <f t="shared" si="25"/>
        <v>1</v>
      </c>
      <c r="AG15" s="7">
        <f t="shared" si="26"/>
        <v>1</v>
      </c>
      <c r="AH15" s="7">
        <v>1550</v>
      </c>
      <c r="AI15" s="7">
        <f t="shared" si="27"/>
        <v>1550</v>
      </c>
      <c r="AJ15" s="7">
        <v>425.5</v>
      </c>
      <c r="AK15" s="7">
        <f t="shared" si="11"/>
        <v>1</v>
      </c>
      <c r="AL15" s="7">
        <f t="shared" si="12"/>
        <v>425.5</v>
      </c>
      <c r="AM15" s="7">
        <f t="shared" si="13"/>
        <v>1</v>
      </c>
      <c r="AN15" s="7">
        <v>187</v>
      </c>
      <c r="AO15" s="7">
        <f t="shared" si="14"/>
        <v>1</v>
      </c>
      <c r="AP15" s="7">
        <v>142.5</v>
      </c>
      <c r="AQ15" s="7">
        <f t="shared" si="15"/>
        <v>1</v>
      </c>
      <c r="AR15">
        <f t="shared" si="16"/>
        <v>1</v>
      </c>
      <c r="AS15" s="7">
        <v>365</v>
      </c>
      <c r="AT15" s="7">
        <f t="shared" si="17"/>
        <v>1</v>
      </c>
      <c r="AU15" s="7">
        <v>430</v>
      </c>
      <c r="AV15" s="7">
        <f t="shared" si="18"/>
        <v>1</v>
      </c>
      <c r="AW15">
        <f t="shared" si="19"/>
        <v>1</v>
      </c>
    </row>
    <row r="16" spans="1:49" x14ac:dyDescent="0.25">
      <c r="A16" s="11">
        <v>124505</v>
      </c>
      <c r="B16" s="28" t="s">
        <v>131</v>
      </c>
      <c r="C16" s="25" t="s">
        <v>132</v>
      </c>
      <c r="D16" s="26" t="s">
        <v>19</v>
      </c>
      <c r="E16" s="26" t="s">
        <v>6</v>
      </c>
      <c r="F16" s="12">
        <f t="shared" si="0"/>
        <v>2</v>
      </c>
      <c r="G16" s="12" t="s">
        <v>77</v>
      </c>
      <c r="H16" s="12">
        <f t="shared" si="20"/>
        <v>0</v>
      </c>
      <c r="I16" s="1" t="str">
        <f>VLOOKUP(A16,Sheet1!A:F,3,)</f>
        <v>South</v>
      </c>
      <c r="J16" s="12">
        <f t="shared" si="1"/>
        <v>2</v>
      </c>
      <c r="K16" s="28" t="str">
        <f>VLOOKUP(A16,Sheet1!A:F,6,)</f>
        <v>Manufacturing</v>
      </c>
      <c r="L16">
        <f t="shared" si="2"/>
        <v>5</v>
      </c>
      <c r="M16" s="3">
        <f>VLOOKUP(A16,Sheet1!A:F,4,)</f>
        <v>39264</v>
      </c>
      <c r="N16" s="11">
        <f t="shared" si="3"/>
        <v>2007</v>
      </c>
      <c r="O16" s="11">
        <f t="shared" si="4"/>
        <v>7</v>
      </c>
      <c r="P16" s="11">
        <f t="shared" si="5"/>
        <v>1</v>
      </c>
      <c r="Q16" s="7">
        <f t="shared" si="6"/>
        <v>27</v>
      </c>
      <c r="R16" s="7">
        <f t="shared" si="7"/>
        <v>1</v>
      </c>
      <c r="S16" s="3">
        <v>42970</v>
      </c>
      <c r="T16" s="7">
        <f t="shared" si="8"/>
        <v>1</v>
      </c>
      <c r="U16" s="1">
        <f>VLOOKUP(A16,Sheet1!A:F,5,)</f>
        <v>5000</v>
      </c>
      <c r="V16" s="7">
        <v>0</v>
      </c>
      <c r="W16" s="7">
        <f t="shared" si="9"/>
        <v>0</v>
      </c>
      <c r="X16" s="7">
        <v>0</v>
      </c>
      <c r="Y16" s="9">
        <f t="shared" si="21"/>
        <v>0</v>
      </c>
      <c r="Z16" s="9">
        <f t="shared" si="22"/>
        <v>0</v>
      </c>
      <c r="AA16" s="10">
        <f t="shared" si="23"/>
        <v>0</v>
      </c>
      <c r="AB16" s="10">
        <f t="shared" si="24"/>
        <v>0</v>
      </c>
      <c r="AC16" s="2">
        <v>1419</v>
      </c>
      <c r="AD16" s="7">
        <f t="shared" si="28"/>
        <v>0</v>
      </c>
      <c r="AE16" s="7">
        <f t="shared" si="10"/>
        <v>0</v>
      </c>
      <c r="AF16" s="7">
        <f t="shared" si="25"/>
        <v>0</v>
      </c>
      <c r="AG16" s="7">
        <f t="shared" si="26"/>
        <v>0</v>
      </c>
      <c r="AH16" s="7">
        <v>0</v>
      </c>
      <c r="AI16" s="7">
        <f t="shared" si="27"/>
        <v>0</v>
      </c>
      <c r="AJ16" s="7">
        <v>0</v>
      </c>
      <c r="AK16" s="7">
        <f t="shared" si="11"/>
        <v>0</v>
      </c>
      <c r="AL16" s="7">
        <f t="shared" si="12"/>
        <v>0</v>
      </c>
      <c r="AM16" s="7">
        <f t="shared" si="13"/>
        <v>0</v>
      </c>
      <c r="AN16" s="7">
        <v>0</v>
      </c>
      <c r="AO16" s="7">
        <f t="shared" si="14"/>
        <v>0</v>
      </c>
      <c r="AP16" s="7">
        <v>0</v>
      </c>
      <c r="AQ16" s="7">
        <f t="shared" si="15"/>
        <v>0</v>
      </c>
      <c r="AR16">
        <f t="shared" si="16"/>
        <v>0</v>
      </c>
      <c r="AS16" s="7">
        <v>0</v>
      </c>
      <c r="AT16" s="7">
        <f t="shared" si="17"/>
        <v>0</v>
      </c>
      <c r="AU16" s="7">
        <v>0</v>
      </c>
      <c r="AV16" s="7">
        <f t="shared" si="18"/>
        <v>0</v>
      </c>
      <c r="AW16">
        <f t="shared" si="19"/>
        <v>0</v>
      </c>
    </row>
    <row r="17" spans="1:49" x14ac:dyDescent="0.25">
      <c r="A17" s="11">
        <v>164864</v>
      </c>
      <c r="B17" s="28" t="s">
        <v>348</v>
      </c>
      <c r="C17" s="25" t="s">
        <v>349</v>
      </c>
      <c r="D17" s="26" t="s">
        <v>5</v>
      </c>
      <c r="E17" s="26" t="s">
        <v>345</v>
      </c>
      <c r="F17" s="12">
        <f t="shared" si="0"/>
        <v>1</v>
      </c>
      <c r="G17" s="12" t="s">
        <v>77</v>
      </c>
      <c r="H17" s="12">
        <f t="shared" si="20"/>
        <v>0</v>
      </c>
      <c r="I17" s="1" t="str">
        <f>VLOOKUP(A17,Sheet1!A:F,3,)</f>
        <v>East</v>
      </c>
      <c r="J17" s="12">
        <f t="shared" si="1"/>
        <v>3</v>
      </c>
      <c r="K17" s="28" t="str">
        <f>VLOOKUP(A17,Sheet1!A:F,6,)</f>
        <v>Finance</v>
      </c>
      <c r="L17">
        <f t="shared" si="2"/>
        <v>7</v>
      </c>
      <c r="M17" s="3">
        <f>VLOOKUP(A17,Sheet1!A:F,4,)</f>
        <v>36564</v>
      </c>
      <c r="N17" s="11">
        <f t="shared" si="3"/>
        <v>2000</v>
      </c>
      <c r="O17" s="11">
        <f t="shared" si="4"/>
        <v>2</v>
      </c>
      <c r="P17" s="11">
        <f t="shared" si="5"/>
        <v>3</v>
      </c>
      <c r="Q17" s="7">
        <f t="shared" si="6"/>
        <v>7</v>
      </c>
      <c r="R17" s="7">
        <f t="shared" si="7"/>
        <v>8</v>
      </c>
      <c r="S17" s="3">
        <v>42916</v>
      </c>
      <c r="T17" s="7">
        <f t="shared" si="8"/>
        <v>1</v>
      </c>
      <c r="U17" s="1">
        <f>VLOOKUP(A17,Sheet1!A:F,5,)</f>
        <v>25000</v>
      </c>
      <c r="V17" s="7">
        <v>1040.25</v>
      </c>
      <c r="W17" s="7">
        <f t="shared" si="9"/>
        <v>1040.25</v>
      </c>
      <c r="X17" s="7">
        <v>100</v>
      </c>
      <c r="Y17" s="9">
        <f t="shared" si="21"/>
        <v>0</v>
      </c>
      <c r="Z17" s="9">
        <f t="shared" si="22"/>
        <v>0</v>
      </c>
      <c r="AA17" s="10">
        <f t="shared" si="23"/>
        <v>4.5609999999999998E-2</v>
      </c>
      <c r="AB17" s="10">
        <f t="shared" si="24"/>
        <v>4.5609999999999998E-2</v>
      </c>
      <c r="AC17" s="2">
        <v>870</v>
      </c>
      <c r="AD17" s="7">
        <f t="shared" si="28"/>
        <v>1</v>
      </c>
      <c r="AE17" s="7">
        <f t="shared" si="10"/>
        <v>1</v>
      </c>
      <c r="AF17" s="7">
        <f t="shared" si="25"/>
        <v>0</v>
      </c>
      <c r="AG17" s="7">
        <f t="shared" si="26"/>
        <v>0</v>
      </c>
      <c r="AH17" s="7">
        <v>1140.25</v>
      </c>
      <c r="AI17" s="7">
        <f t="shared" si="27"/>
        <v>1140.25</v>
      </c>
      <c r="AJ17" s="7">
        <v>676</v>
      </c>
      <c r="AK17" s="7">
        <f t="shared" si="11"/>
        <v>1</v>
      </c>
      <c r="AL17" s="7">
        <f t="shared" si="12"/>
        <v>676</v>
      </c>
      <c r="AM17" s="7">
        <f t="shared" si="13"/>
        <v>1</v>
      </c>
      <c r="AN17" s="7">
        <v>364.25</v>
      </c>
      <c r="AO17" s="7">
        <f t="shared" si="14"/>
        <v>1</v>
      </c>
      <c r="AP17" s="7">
        <v>0</v>
      </c>
      <c r="AQ17" s="7">
        <f t="shared" si="15"/>
        <v>0</v>
      </c>
      <c r="AR17">
        <f t="shared" si="16"/>
        <v>0</v>
      </c>
      <c r="AS17" s="7">
        <v>0</v>
      </c>
      <c r="AT17" s="7">
        <f t="shared" si="17"/>
        <v>0</v>
      </c>
      <c r="AU17" s="7">
        <v>0</v>
      </c>
      <c r="AV17" s="7">
        <f t="shared" si="18"/>
        <v>0</v>
      </c>
      <c r="AW17">
        <f t="shared" si="19"/>
        <v>0</v>
      </c>
    </row>
    <row r="18" spans="1:49" x14ac:dyDescent="0.25">
      <c r="A18" s="11">
        <v>173621</v>
      </c>
      <c r="B18" s="28">
        <v>1001025</v>
      </c>
      <c r="C18" s="25" t="s">
        <v>32</v>
      </c>
      <c r="D18" s="26" t="s">
        <v>5</v>
      </c>
      <c r="E18" s="26" t="s">
        <v>6</v>
      </c>
      <c r="F18" s="12">
        <f t="shared" si="0"/>
        <v>2</v>
      </c>
      <c r="G18" s="12" t="s">
        <v>7</v>
      </c>
      <c r="H18" s="12">
        <f t="shared" si="20"/>
        <v>1</v>
      </c>
      <c r="I18" s="1" t="str">
        <f>VLOOKUP(A18,Sheet1!A:F,3,)</f>
        <v>South</v>
      </c>
      <c r="J18" s="12">
        <f t="shared" si="1"/>
        <v>2</v>
      </c>
      <c r="K18" s="28" t="str">
        <f>VLOOKUP(A18,Sheet1!A:F,6,)</f>
        <v>Technology</v>
      </c>
      <c r="L18">
        <f t="shared" si="2"/>
        <v>1</v>
      </c>
      <c r="M18" s="3">
        <f>VLOOKUP(A18,Sheet1!A:F,4,)</f>
        <v>38744</v>
      </c>
      <c r="N18" s="11">
        <f t="shared" si="3"/>
        <v>2006</v>
      </c>
      <c r="O18" s="11">
        <f t="shared" si="4"/>
        <v>1</v>
      </c>
      <c r="P18" s="11">
        <f t="shared" si="5"/>
        <v>6</v>
      </c>
      <c r="Q18" s="7">
        <f t="shared" si="6"/>
        <v>4</v>
      </c>
      <c r="R18" s="7">
        <f t="shared" si="7"/>
        <v>27</v>
      </c>
      <c r="S18" s="3"/>
      <c r="T18" s="7">
        <f t="shared" si="8"/>
        <v>0</v>
      </c>
      <c r="U18" s="1">
        <f>VLOOKUP(A18,Sheet1!A:F,5,)</f>
        <v>5000</v>
      </c>
      <c r="V18" s="7">
        <v>4494.34</v>
      </c>
      <c r="W18" s="7">
        <f t="shared" si="9"/>
        <v>4494.34</v>
      </c>
      <c r="X18" s="7">
        <v>0</v>
      </c>
      <c r="Y18" s="9">
        <f t="shared" si="21"/>
        <v>0</v>
      </c>
      <c r="Z18" s="9">
        <f t="shared" si="22"/>
        <v>0</v>
      </c>
      <c r="AA18" s="10">
        <f t="shared" si="23"/>
        <v>0.898868</v>
      </c>
      <c r="AB18" s="10">
        <f t="shared" si="24"/>
        <v>0.898868</v>
      </c>
      <c r="AC18" s="2">
        <v>0</v>
      </c>
      <c r="AD18" s="7">
        <f t="shared" si="28"/>
        <v>1</v>
      </c>
      <c r="AE18" s="7">
        <f t="shared" si="10"/>
        <v>1</v>
      </c>
      <c r="AF18" s="7">
        <f t="shared" si="25"/>
        <v>1</v>
      </c>
      <c r="AG18" s="7">
        <f t="shared" si="26"/>
        <v>1</v>
      </c>
      <c r="AH18" s="7">
        <v>4494.34</v>
      </c>
      <c r="AI18" s="7">
        <f t="shared" si="27"/>
        <v>4494.34</v>
      </c>
      <c r="AJ18" s="7">
        <v>0</v>
      </c>
      <c r="AK18" s="7">
        <f t="shared" si="11"/>
        <v>0</v>
      </c>
      <c r="AL18" s="7">
        <f t="shared" si="12"/>
        <v>0</v>
      </c>
      <c r="AM18" s="7">
        <f t="shared" si="13"/>
        <v>0</v>
      </c>
      <c r="AN18" s="7">
        <v>0</v>
      </c>
      <c r="AO18" s="7">
        <f t="shared" si="14"/>
        <v>0</v>
      </c>
      <c r="AP18" s="7">
        <v>0</v>
      </c>
      <c r="AQ18" s="7">
        <f t="shared" si="15"/>
        <v>0</v>
      </c>
      <c r="AR18">
        <f t="shared" si="16"/>
        <v>1</v>
      </c>
      <c r="AS18" s="7">
        <v>0</v>
      </c>
      <c r="AT18" s="7">
        <f t="shared" si="17"/>
        <v>0</v>
      </c>
      <c r="AU18" s="7">
        <v>4494.34</v>
      </c>
      <c r="AV18" s="7">
        <f t="shared" si="18"/>
        <v>1</v>
      </c>
      <c r="AW18">
        <f t="shared" si="19"/>
        <v>1</v>
      </c>
    </row>
    <row r="19" spans="1:49" x14ac:dyDescent="0.25">
      <c r="A19" s="11">
        <v>185221</v>
      </c>
      <c r="B19" s="28" t="s">
        <v>410</v>
      </c>
      <c r="C19" s="25" t="s">
        <v>411</v>
      </c>
      <c r="D19" s="26" t="s">
        <v>5</v>
      </c>
      <c r="E19" s="26" t="s">
        <v>345</v>
      </c>
      <c r="F19" s="12">
        <f t="shared" si="0"/>
        <v>1</v>
      </c>
      <c r="G19" s="12" t="s">
        <v>77</v>
      </c>
      <c r="H19" s="12">
        <f t="shared" si="20"/>
        <v>0</v>
      </c>
      <c r="I19" s="1" t="str">
        <f>VLOOKUP(A19,Sheet1!A:F,3,)</f>
        <v>East</v>
      </c>
      <c r="J19" s="12">
        <f t="shared" si="1"/>
        <v>3</v>
      </c>
      <c r="K19" s="28" t="str">
        <f>VLOOKUP(A19,Sheet1!A:F,6,)</f>
        <v>Telco</v>
      </c>
      <c r="L19">
        <f t="shared" si="2"/>
        <v>6</v>
      </c>
      <c r="M19" s="3">
        <f>VLOOKUP(A19,Sheet1!A:F,4,)</f>
        <v>36764</v>
      </c>
      <c r="N19" s="11">
        <f t="shared" si="3"/>
        <v>2000</v>
      </c>
      <c r="O19" s="11">
        <f t="shared" si="4"/>
        <v>8</v>
      </c>
      <c r="P19" s="11">
        <f t="shared" si="5"/>
        <v>7</v>
      </c>
      <c r="Q19" s="7">
        <f t="shared" si="6"/>
        <v>35</v>
      </c>
      <c r="R19" s="7">
        <f t="shared" si="7"/>
        <v>26</v>
      </c>
      <c r="S19" s="3">
        <v>42951</v>
      </c>
      <c r="T19" s="7">
        <f t="shared" si="8"/>
        <v>1</v>
      </c>
      <c r="U19" s="1">
        <f>VLOOKUP(A19,Sheet1!A:F,5,)</f>
        <v>5000</v>
      </c>
      <c r="V19" s="7">
        <v>100</v>
      </c>
      <c r="W19" s="7">
        <f t="shared" si="9"/>
        <v>100</v>
      </c>
      <c r="X19" s="7">
        <v>0</v>
      </c>
      <c r="Y19" s="9">
        <f t="shared" si="21"/>
        <v>0</v>
      </c>
      <c r="Z19" s="9">
        <f t="shared" si="22"/>
        <v>0</v>
      </c>
      <c r="AA19" s="10">
        <f t="shared" si="23"/>
        <v>0.02</v>
      </c>
      <c r="AB19" s="10">
        <f t="shared" si="24"/>
        <v>0.02</v>
      </c>
      <c r="AC19" s="2">
        <v>245</v>
      </c>
      <c r="AD19" s="7">
        <f t="shared" si="28"/>
        <v>1</v>
      </c>
      <c r="AE19" s="7">
        <f t="shared" si="10"/>
        <v>1</v>
      </c>
      <c r="AF19" s="7">
        <f t="shared" si="25"/>
        <v>0</v>
      </c>
      <c r="AG19" s="7">
        <f t="shared" si="26"/>
        <v>0</v>
      </c>
      <c r="AH19" s="7">
        <v>100</v>
      </c>
      <c r="AI19" s="7">
        <f t="shared" si="27"/>
        <v>100</v>
      </c>
      <c r="AJ19" s="7">
        <v>100</v>
      </c>
      <c r="AK19" s="7">
        <f t="shared" si="11"/>
        <v>1</v>
      </c>
      <c r="AL19" s="7">
        <f t="shared" si="12"/>
        <v>100</v>
      </c>
      <c r="AM19" s="7">
        <f t="shared" si="13"/>
        <v>1</v>
      </c>
      <c r="AN19" s="7">
        <v>0</v>
      </c>
      <c r="AO19" s="7">
        <f t="shared" si="14"/>
        <v>0</v>
      </c>
      <c r="AP19" s="7">
        <v>0</v>
      </c>
      <c r="AQ19" s="7">
        <f t="shared" si="15"/>
        <v>0</v>
      </c>
      <c r="AR19">
        <f t="shared" si="16"/>
        <v>0</v>
      </c>
      <c r="AS19" s="7">
        <v>0</v>
      </c>
      <c r="AT19" s="7">
        <f t="shared" si="17"/>
        <v>0</v>
      </c>
      <c r="AU19" s="7">
        <v>0</v>
      </c>
      <c r="AV19" s="7">
        <f t="shared" si="18"/>
        <v>0</v>
      </c>
      <c r="AW19">
        <f t="shared" si="19"/>
        <v>0</v>
      </c>
    </row>
    <row r="20" spans="1:49" x14ac:dyDescent="0.25">
      <c r="A20" s="11">
        <v>198296</v>
      </c>
      <c r="B20" s="28" t="s">
        <v>287</v>
      </c>
      <c r="C20" s="25" t="s">
        <v>288</v>
      </c>
      <c r="D20" s="26" t="s">
        <v>9</v>
      </c>
      <c r="E20" s="26" t="s">
        <v>224</v>
      </c>
      <c r="F20" s="12">
        <f t="shared" si="0"/>
        <v>3</v>
      </c>
      <c r="G20" s="12" t="s">
        <v>77</v>
      </c>
      <c r="H20" s="12">
        <f t="shared" si="20"/>
        <v>0</v>
      </c>
      <c r="I20" s="1" t="str">
        <f>VLOOKUP(A20,Sheet1!A:F,3,)</f>
        <v>North</v>
      </c>
      <c r="J20" s="12">
        <f t="shared" si="1"/>
        <v>1</v>
      </c>
      <c r="K20" s="28" t="str">
        <f>VLOOKUP(A20,Sheet1!A:F,6,)</f>
        <v>Manufacturing</v>
      </c>
      <c r="L20">
        <f t="shared" si="2"/>
        <v>5</v>
      </c>
      <c r="M20" s="3">
        <f>VLOOKUP(A20,Sheet1!A:F,4,)</f>
        <v>38424</v>
      </c>
      <c r="N20" s="11">
        <f t="shared" si="3"/>
        <v>2005</v>
      </c>
      <c r="O20" s="11">
        <f t="shared" si="4"/>
        <v>3</v>
      </c>
      <c r="P20" s="11">
        <f t="shared" si="5"/>
        <v>1</v>
      </c>
      <c r="Q20" s="7">
        <f t="shared" si="6"/>
        <v>12</v>
      </c>
      <c r="R20" s="7">
        <f t="shared" si="7"/>
        <v>13</v>
      </c>
      <c r="S20" s="3">
        <v>42929</v>
      </c>
      <c r="T20" s="7">
        <f t="shared" si="8"/>
        <v>1</v>
      </c>
      <c r="U20" s="1">
        <f>VLOOKUP(A20,Sheet1!A:F,5,)</f>
        <v>5000</v>
      </c>
      <c r="V20" s="7">
        <v>-1308</v>
      </c>
      <c r="W20" s="7">
        <f t="shared" si="9"/>
        <v>1308</v>
      </c>
      <c r="X20" s="7">
        <v>43</v>
      </c>
      <c r="Y20" s="9">
        <f t="shared" si="21"/>
        <v>0</v>
      </c>
      <c r="Z20" s="9">
        <f t="shared" si="22"/>
        <v>0</v>
      </c>
      <c r="AA20" s="10">
        <f t="shared" si="23"/>
        <v>-0.253</v>
      </c>
      <c r="AB20" s="10">
        <f t="shared" si="24"/>
        <v>0.253</v>
      </c>
      <c r="AC20" s="2">
        <v>1329.5</v>
      </c>
      <c r="AD20" s="7">
        <f t="shared" si="28"/>
        <v>0</v>
      </c>
      <c r="AE20" s="7">
        <f t="shared" si="10"/>
        <v>1</v>
      </c>
      <c r="AF20" s="7">
        <f t="shared" si="25"/>
        <v>0</v>
      </c>
      <c r="AG20" s="7">
        <f t="shared" si="26"/>
        <v>0</v>
      </c>
      <c r="AH20" s="7">
        <v>-1265</v>
      </c>
      <c r="AI20" s="7">
        <f t="shared" si="27"/>
        <v>1265</v>
      </c>
      <c r="AJ20" s="7">
        <v>1265.5</v>
      </c>
      <c r="AK20" s="7">
        <f t="shared" si="11"/>
        <v>1</v>
      </c>
      <c r="AL20" s="7">
        <f t="shared" si="12"/>
        <v>1265.5</v>
      </c>
      <c r="AM20" s="7">
        <f t="shared" si="13"/>
        <v>1</v>
      </c>
      <c r="AN20" s="7">
        <v>-1043.5</v>
      </c>
      <c r="AO20" s="7">
        <f t="shared" si="14"/>
        <v>0</v>
      </c>
      <c r="AP20" s="7">
        <v>-1530</v>
      </c>
      <c r="AQ20" s="7">
        <f t="shared" si="15"/>
        <v>0</v>
      </c>
      <c r="AR20">
        <f t="shared" si="16"/>
        <v>0</v>
      </c>
      <c r="AS20" s="7">
        <v>0</v>
      </c>
      <c r="AT20" s="7">
        <f t="shared" si="17"/>
        <v>0</v>
      </c>
      <c r="AU20" s="7">
        <v>0</v>
      </c>
      <c r="AV20" s="7">
        <f t="shared" si="18"/>
        <v>0</v>
      </c>
      <c r="AW20">
        <f t="shared" si="19"/>
        <v>0</v>
      </c>
    </row>
    <row r="21" spans="1:49" x14ac:dyDescent="0.25">
      <c r="A21" s="11">
        <v>220971</v>
      </c>
      <c r="B21" s="28" t="s">
        <v>412</v>
      </c>
      <c r="C21" s="25" t="s">
        <v>413</v>
      </c>
      <c r="D21" s="26" t="s">
        <v>5</v>
      </c>
      <c r="E21" s="26" t="s">
        <v>345</v>
      </c>
      <c r="F21" s="12">
        <f t="shared" si="0"/>
        <v>1</v>
      </c>
      <c r="G21" s="12" t="s">
        <v>77</v>
      </c>
      <c r="H21" s="12">
        <f t="shared" si="20"/>
        <v>0</v>
      </c>
      <c r="I21" s="1" t="str">
        <f>VLOOKUP(A21,Sheet1!A:F,3,)</f>
        <v>East</v>
      </c>
      <c r="J21" s="12">
        <f t="shared" si="1"/>
        <v>3</v>
      </c>
      <c r="K21" s="28" t="str">
        <f>VLOOKUP(A21,Sheet1!A:F,6,)</f>
        <v>Logistics</v>
      </c>
      <c r="L21">
        <f t="shared" si="2"/>
        <v>2</v>
      </c>
      <c r="M21" s="3">
        <f>VLOOKUP(A21,Sheet1!A:F,4,)</f>
        <v>36024</v>
      </c>
      <c r="N21" s="11">
        <f t="shared" si="3"/>
        <v>1998</v>
      </c>
      <c r="O21" s="11">
        <f t="shared" si="4"/>
        <v>8</v>
      </c>
      <c r="P21" s="11">
        <f t="shared" si="5"/>
        <v>2</v>
      </c>
      <c r="Q21" s="7">
        <f t="shared" si="6"/>
        <v>34</v>
      </c>
      <c r="R21" s="7">
        <f t="shared" si="7"/>
        <v>17</v>
      </c>
      <c r="S21" s="3">
        <v>42524</v>
      </c>
      <c r="T21" s="7">
        <f t="shared" si="8"/>
        <v>1</v>
      </c>
      <c r="U21" s="1">
        <f>VLOOKUP(A21,Sheet1!A:F,5,)</f>
        <v>5000</v>
      </c>
      <c r="V21" s="7">
        <v>1262</v>
      </c>
      <c r="W21" s="7">
        <f t="shared" si="9"/>
        <v>1262</v>
      </c>
      <c r="X21" s="7">
        <v>0</v>
      </c>
      <c r="Y21" s="9">
        <f t="shared" si="21"/>
        <v>0</v>
      </c>
      <c r="Z21" s="9">
        <f t="shared" si="22"/>
        <v>0</v>
      </c>
      <c r="AA21" s="10">
        <f t="shared" si="23"/>
        <v>0.25240000000000001</v>
      </c>
      <c r="AB21" s="10">
        <f t="shared" si="24"/>
        <v>0.25240000000000001</v>
      </c>
      <c r="AC21" s="2">
        <v>500</v>
      </c>
      <c r="AD21" s="7">
        <f t="shared" si="28"/>
        <v>1</v>
      </c>
      <c r="AE21" s="7">
        <f t="shared" si="10"/>
        <v>1</v>
      </c>
      <c r="AF21" s="7">
        <f t="shared" si="25"/>
        <v>1</v>
      </c>
      <c r="AG21" s="7">
        <f t="shared" si="26"/>
        <v>1</v>
      </c>
      <c r="AH21" s="7">
        <v>1262</v>
      </c>
      <c r="AI21" s="7">
        <f t="shared" si="27"/>
        <v>1262</v>
      </c>
      <c r="AJ21" s="7">
        <v>0</v>
      </c>
      <c r="AK21" s="7">
        <f t="shared" si="11"/>
        <v>0</v>
      </c>
      <c r="AL21" s="7">
        <f t="shared" si="12"/>
        <v>0</v>
      </c>
      <c r="AM21" s="7">
        <f t="shared" si="13"/>
        <v>0</v>
      </c>
      <c r="AN21" s="7">
        <v>0</v>
      </c>
      <c r="AO21" s="7">
        <f t="shared" si="14"/>
        <v>0</v>
      </c>
      <c r="AP21" s="7">
        <v>0</v>
      </c>
      <c r="AQ21" s="7">
        <f t="shared" si="15"/>
        <v>0</v>
      </c>
      <c r="AR21">
        <f t="shared" si="16"/>
        <v>1</v>
      </c>
      <c r="AS21" s="7">
        <v>0</v>
      </c>
      <c r="AT21" s="7">
        <f t="shared" si="17"/>
        <v>0</v>
      </c>
      <c r="AU21" s="7">
        <v>1262</v>
      </c>
      <c r="AV21" s="7">
        <f t="shared" si="18"/>
        <v>1</v>
      </c>
      <c r="AW21">
        <f t="shared" si="19"/>
        <v>1</v>
      </c>
    </row>
    <row r="22" spans="1:49" x14ac:dyDescent="0.25">
      <c r="A22" s="11">
        <v>221946</v>
      </c>
      <c r="B22" s="28">
        <v>1001748</v>
      </c>
      <c r="C22" s="25" t="s">
        <v>64</v>
      </c>
      <c r="D22" s="26" t="s">
        <v>9</v>
      </c>
      <c r="E22" s="26" t="s">
        <v>6</v>
      </c>
      <c r="F22" s="12">
        <f t="shared" si="0"/>
        <v>2</v>
      </c>
      <c r="G22" s="12" t="s">
        <v>7</v>
      </c>
      <c r="H22" s="12">
        <f t="shared" si="20"/>
        <v>1</v>
      </c>
      <c r="I22" s="1" t="str">
        <f>VLOOKUP(A22,Sheet1!A:F,3,)</f>
        <v>South</v>
      </c>
      <c r="J22" s="12">
        <f t="shared" si="1"/>
        <v>2</v>
      </c>
      <c r="K22" s="28" t="str">
        <f>VLOOKUP(A22,Sheet1!A:F,6,)</f>
        <v>Manufacturing</v>
      </c>
      <c r="L22">
        <f t="shared" si="2"/>
        <v>5</v>
      </c>
      <c r="M22" s="3">
        <f>VLOOKUP(A22,Sheet1!A:F,4,)</f>
        <v>40244</v>
      </c>
      <c r="N22" s="11">
        <f t="shared" si="3"/>
        <v>2010</v>
      </c>
      <c r="O22" s="11">
        <f t="shared" si="4"/>
        <v>3</v>
      </c>
      <c r="P22" s="11">
        <f t="shared" si="5"/>
        <v>1</v>
      </c>
      <c r="Q22" s="7">
        <f t="shared" si="6"/>
        <v>11</v>
      </c>
      <c r="R22" s="7">
        <f t="shared" si="7"/>
        <v>7</v>
      </c>
      <c r="S22" s="3"/>
      <c r="T22" s="7">
        <f t="shared" si="8"/>
        <v>0</v>
      </c>
      <c r="U22" s="1">
        <f>VLOOKUP(A22,Sheet1!A:F,5,)</f>
        <v>5000</v>
      </c>
      <c r="V22" s="7">
        <v>-5.62</v>
      </c>
      <c r="W22" s="7">
        <f t="shared" si="9"/>
        <v>5.62</v>
      </c>
      <c r="X22" s="7">
        <v>0</v>
      </c>
      <c r="Y22" s="9">
        <f t="shared" si="21"/>
        <v>0</v>
      </c>
      <c r="Z22" s="9">
        <f t="shared" si="22"/>
        <v>0</v>
      </c>
      <c r="AA22" s="10">
        <f t="shared" si="23"/>
        <v>-1.124E-3</v>
      </c>
      <c r="AB22" s="10">
        <f t="shared" si="24"/>
        <v>1.124E-3</v>
      </c>
      <c r="AC22" s="2">
        <v>0</v>
      </c>
      <c r="AD22" s="7">
        <f t="shared" si="28"/>
        <v>0</v>
      </c>
      <c r="AE22" s="7">
        <f t="shared" si="10"/>
        <v>1</v>
      </c>
      <c r="AF22" s="7">
        <f t="shared" si="25"/>
        <v>0</v>
      </c>
      <c r="AG22" s="7">
        <f t="shared" si="26"/>
        <v>1</v>
      </c>
      <c r="AH22" s="7">
        <v>-5.62</v>
      </c>
      <c r="AI22" s="7">
        <f t="shared" si="27"/>
        <v>5.62</v>
      </c>
      <c r="AJ22" s="7">
        <v>0</v>
      </c>
      <c r="AK22" s="7">
        <f t="shared" si="11"/>
        <v>0</v>
      </c>
      <c r="AL22" s="7">
        <f t="shared" si="12"/>
        <v>0</v>
      </c>
      <c r="AM22" s="7">
        <f t="shared" si="13"/>
        <v>0</v>
      </c>
      <c r="AN22" s="7">
        <v>0</v>
      </c>
      <c r="AO22" s="7">
        <f t="shared" si="14"/>
        <v>0</v>
      </c>
      <c r="AP22" s="7">
        <v>0</v>
      </c>
      <c r="AQ22" s="7">
        <f t="shared" si="15"/>
        <v>0</v>
      </c>
      <c r="AR22">
        <f t="shared" si="16"/>
        <v>0</v>
      </c>
      <c r="AS22" s="7">
        <v>0</v>
      </c>
      <c r="AT22" s="7">
        <f t="shared" si="17"/>
        <v>0</v>
      </c>
      <c r="AU22" s="7">
        <v>-5.62</v>
      </c>
      <c r="AV22" s="7">
        <f t="shared" si="18"/>
        <v>0</v>
      </c>
      <c r="AW22">
        <f t="shared" si="19"/>
        <v>1</v>
      </c>
    </row>
    <row r="23" spans="1:49" x14ac:dyDescent="0.25">
      <c r="A23" s="11">
        <v>255406</v>
      </c>
      <c r="B23" s="28" t="s">
        <v>206</v>
      </c>
      <c r="C23" s="25" t="s">
        <v>207</v>
      </c>
      <c r="D23" s="26" t="s">
        <v>5</v>
      </c>
      <c r="E23" s="26" t="s">
        <v>193</v>
      </c>
      <c r="F23" s="12">
        <f t="shared" si="0"/>
        <v>4</v>
      </c>
      <c r="G23" s="12" t="s">
        <v>77</v>
      </c>
      <c r="H23" s="12">
        <f t="shared" si="20"/>
        <v>0</v>
      </c>
      <c r="I23" s="1" t="str">
        <f>VLOOKUP(A23,Sheet1!A:F,3,)</f>
        <v>North</v>
      </c>
      <c r="J23" s="12">
        <f t="shared" si="1"/>
        <v>1</v>
      </c>
      <c r="K23" s="28" t="str">
        <f>VLOOKUP(A23,Sheet1!A:F,6,)</f>
        <v>Logistics</v>
      </c>
      <c r="L23">
        <f t="shared" si="2"/>
        <v>2</v>
      </c>
      <c r="M23" s="3">
        <f>VLOOKUP(A23,Sheet1!A:F,4,)</f>
        <v>37284</v>
      </c>
      <c r="N23" s="11">
        <f t="shared" si="3"/>
        <v>2002</v>
      </c>
      <c r="O23" s="11">
        <f t="shared" si="4"/>
        <v>1</v>
      </c>
      <c r="P23" s="11">
        <f t="shared" si="5"/>
        <v>2</v>
      </c>
      <c r="Q23" s="7">
        <f t="shared" si="6"/>
        <v>5</v>
      </c>
      <c r="R23" s="7">
        <f t="shared" si="7"/>
        <v>28</v>
      </c>
      <c r="S23" s="3">
        <v>42950</v>
      </c>
      <c r="T23" s="7">
        <f t="shared" si="8"/>
        <v>1</v>
      </c>
      <c r="U23" s="1">
        <f>VLOOKUP(A23,Sheet1!A:F,5,)</f>
        <v>5000</v>
      </c>
      <c r="V23" s="7">
        <v>246.5</v>
      </c>
      <c r="W23" s="7">
        <f t="shared" si="9"/>
        <v>246.5</v>
      </c>
      <c r="X23" s="7">
        <v>480</v>
      </c>
      <c r="Y23" s="9">
        <f t="shared" si="21"/>
        <v>0</v>
      </c>
      <c r="Z23" s="9">
        <f t="shared" si="22"/>
        <v>0</v>
      </c>
      <c r="AA23" s="10">
        <f t="shared" si="23"/>
        <v>0.14530000000000001</v>
      </c>
      <c r="AB23" s="10">
        <f t="shared" si="24"/>
        <v>0.14530000000000001</v>
      </c>
      <c r="AC23" s="2">
        <v>2380.25</v>
      </c>
      <c r="AD23" s="7">
        <f t="shared" si="28"/>
        <v>1</v>
      </c>
      <c r="AE23" s="7">
        <f t="shared" si="10"/>
        <v>1</v>
      </c>
      <c r="AF23" s="7">
        <f t="shared" si="25"/>
        <v>0</v>
      </c>
      <c r="AG23" s="7">
        <f t="shared" si="26"/>
        <v>0</v>
      </c>
      <c r="AH23" s="7">
        <v>726.5</v>
      </c>
      <c r="AI23" s="7">
        <f t="shared" si="27"/>
        <v>726.5</v>
      </c>
      <c r="AJ23" s="7">
        <v>325</v>
      </c>
      <c r="AK23" s="7">
        <f t="shared" si="11"/>
        <v>1</v>
      </c>
      <c r="AL23" s="7">
        <f t="shared" si="12"/>
        <v>325</v>
      </c>
      <c r="AM23" s="7">
        <f t="shared" si="13"/>
        <v>1</v>
      </c>
      <c r="AN23" s="7">
        <v>-78.5</v>
      </c>
      <c r="AO23" s="7">
        <f t="shared" si="14"/>
        <v>0</v>
      </c>
      <c r="AP23" s="7">
        <v>0</v>
      </c>
      <c r="AQ23" s="7">
        <f t="shared" si="15"/>
        <v>0</v>
      </c>
      <c r="AR23">
        <f t="shared" si="16"/>
        <v>0</v>
      </c>
      <c r="AS23" s="7">
        <v>0</v>
      </c>
      <c r="AT23" s="7">
        <f t="shared" si="17"/>
        <v>0</v>
      </c>
      <c r="AU23" s="7">
        <v>0</v>
      </c>
      <c r="AV23" s="7">
        <f t="shared" si="18"/>
        <v>0</v>
      </c>
      <c r="AW23">
        <f t="shared" si="19"/>
        <v>0</v>
      </c>
    </row>
    <row r="24" spans="1:49" x14ac:dyDescent="0.25">
      <c r="A24" s="11">
        <v>276027</v>
      </c>
      <c r="B24" s="28" t="s">
        <v>374</v>
      </c>
      <c r="C24" s="25" t="s">
        <v>375</v>
      </c>
      <c r="D24" s="26" t="s">
        <v>5</v>
      </c>
      <c r="E24" s="26" t="s">
        <v>345</v>
      </c>
      <c r="F24" s="12">
        <f t="shared" si="0"/>
        <v>1</v>
      </c>
      <c r="G24" s="12" t="s">
        <v>77</v>
      </c>
      <c r="H24" s="12">
        <f t="shared" si="20"/>
        <v>0</v>
      </c>
      <c r="I24" s="1" t="str">
        <f>VLOOKUP(A24,Sheet1!A:F,3,)</f>
        <v>East</v>
      </c>
      <c r="J24" s="12">
        <f t="shared" si="1"/>
        <v>3</v>
      </c>
      <c r="K24" s="28" t="str">
        <f>VLOOKUP(A24,Sheet1!A:F,6,)</f>
        <v>Manufacturing</v>
      </c>
      <c r="L24">
        <f t="shared" si="2"/>
        <v>5</v>
      </c>
      <c r="M24" s="3">
        <f>VLOOKUP(A24,Sheet1!A:F,4,)</f>
        <v>36604</v>
      </c>
      <c r="N24" s="11">
        <f t="shared" si="3"/>
        <v>2000</v>
      </c>
      <c r="O24" s="11">
        <f t="shared" si="4"/>
        <v>3</v>
      </c>
      <c r="P24" s="11">
        <f t="shared" si="5"/>
        <v>1</v>
      </c>
      <c r="Q24" s="7">
        <f t="shared" si="6"/>
        <v>13</v>
      </c>
      <c r="R24" s="7">
        <f t="shared" si="7"/>
        <v>19</v>
      </c>
      <c r="S24" s="3">
        <v>42929</v>
      </c>
      <c r="T24" s="7">
        <f t="shared" si="8"/>
        <v>1</v>
      </c>
      <c r="U24" s="1">
        <f>VLOOKUP(A24,Sheet1!A:F,5,)</f>
        <v>5000</v>
      </c>
      <c r="V24" s="7">
        <v>40</v>
      </c>
      <c r="W24" s="7">
        <f t="shared" si="9"/>
        <v>40</v>
      </c>
      <c r="X24" s="7">
        <v>0</v>
      </c>
      <c r="Y24" s="9">
        <f t="shared" si="21"/>
        <v>0</v>
      </c>
      <c r="Z24" s="9">
        <f t="shared" si="22"/>
        <v>0</v>
      </c>
      <c r="AA24" s="10">
        <f t="shared" si="23"/>
        <v>8.0000000000000002E-3</v>
      </c>
      <c r="AB24" s="10">
        <f t="shared" si="24"/>
        <v>8.0000000000000002E-3</v>
      </c>
      <c r="AC24" s="2">
        <v>155</v>
      </c>
      <c r="AD24" s="7">
        <f t="shared" si="28"/>
        <v>1</v>
      </c>
      <c r="AE24" s="7">
        <f t="shared" si="10"/>
        <v>1</v>
      </c>
      <c r="AF24" s="7">
        <f t="shared" si="25"/>
        <v>0</v>
      </c>
      <c r="AG24" s="7">
        <f t="shared" si="26"/>
        <v>0</v>
      </c>
      <c r="AH24" s="7">
        <v>40</v>
      </c>
      <c r="AI24" s="7">
        <f t="shared" si="27"/>
        <v>40</v>
      </c>
      <c r="AJ24" s="7">
        <v>40</v>
      </c>
      <c r="AK24" s="7">
        <f t="shared" si="11"/>
        <v>1</v>
      </c>
      <c r="AL24" s="7">
        <f t="shared" si="12"/>
        <v>40</v>
      </c>
      <c r="AM24" s="7">
        <f t="shared" si="13"/>
        <v>1</v>
      </c>
      <c r="AN24" s="7">
        <v>0</v>
      </c>
      <c r="AO24" s="7">
        <f t="shared" si="14"/>
        <v>0</v>
      </c>
      <c r="AP24" s="7">
        <v>0</v>
      </c>
      <c r="AQ24" s="7">
        <f t="shared" si="15"/>
        <v>0</v>
      </c>
      <c r="AR24">
        <f t="shared" si="16"/>
        <v>0</v>
      </c>
      <c r="AS24" s="7">
        <v>0</v>
      </c>
      <c r="AT24" s="7">
        <f t="shared" si="17"/>
        <v>0</v>
      </c>
      <c r="AU24" s="7">
        <v>0</v>
      </c>
      <c r="AV24" s="7">
        <f t="shared" si="18"/>
        <v>0</v>
      </c>
      <c r="AW24">
        <f t="shared" si="19"/>
        <v>0</v>
      </c>
    </row>
    <row r="25" spans="1:49" x14ac:dyDescent="0.25">
      <c r="A25" s="11">
        <v>278478</v>
      </c>
      <c r="B25" s="28" t="s">
        <v>486</v>
      </c>
      <c r="C25" s="25" t="s">
        <v>487</v>
      </c>
      <c r="D25" s="26" t="s">
        <v>5</v>
      </c>
      <c r="E25" s="26" t="s">
        <v>345</v>
      </c>
      <c r="F25" s="12">
        <f t="shared" si="0"/>
        <v>1</v>
      </c>
      <c r="G25" s="12" t="s">
        <v>77</v>
      </c>
      <c r="H25" s="12">
        <f t="shared" si="20"/>
        <v>0</v>
      </c>
      <c r="I25" s="1" t="str">
        <f>VLOOKUP(A25,Sheet1!A:F,3,)</f>
        <v>West</v>
      </c>
      <c r="J25" s="12">
        <f t="shared" si="1"/>
        <v>4</v>
      </c>
      <c r="K25" s="28" t="str">
        <f>VLOOKUP(A25,Sheet1!A:F,6,)</f>
        <v>Technology</v>
      </c>
      <c r="L25">
        <f t="shared" si="2"/>
        <v>1</v>
      </c>
      <c r="M25" s="3">
        <f>VLOOKUP(A25,Sheet1!A:F,4,)</f>
        <v>40984</v>
      </c>
      <c r="N25" s="11">
        <f t="shared" si="3"/>
        <v>2012</v>
      </c>
      <c r="O25" s="11">
        <f t="shared" si="4"/>
        <v>3</v>
      </c>
      <c r="P25" s="11">
        <f t="shared" si="5"/>
        <v>6</v>
      </c>
      <c r="Q25" s="7">
        <f t="shared" si="6"/>
        <v>11</v>
      </c>
      <c r="R25" s="7">
        <f t="shared" si="7"/>
        <v>16</v>
      </c>
      <c r="S25" s="3">
        <v>42943</v>
      </c>
      <c r="T25" s="7">
        <f t="shared" si="8"/>
        <v>1</v>
      </c>
      <c r="U25" s="1">
        <f>VLOOKUP(A25,Sheet1!A:F,5,)</f>
        <v>5000</v>
      </c>
      <c r="V25" s="7">
        <v>15844.44</v>
      </c>
      <c r="W25" s="7">
        <f t="shared" si="9"/>
        <v>15844.44</v>
      </c>
      <c r="X25" s="7">
        <v>1568.5</v>
      </c>
      <c r="Y25" s="9">
        <f t="shared" si="21"/>
        <v>1</v>
      </c>
      <c r="Z25" s="9">
        <f t="shared" si="22"/>
        <v>1</v>
      </c>
      <c r="AA25" s="10">
        <f t="shared" si="23"/>
        <v>3.4825879999999998</v>
      </c>
      <c r="AB25" s="10">
        <f t="shared" si="24"/>
        <v>3.4825879999999998</v>
      </c>
      <c r="AC25" s="2">
        <v>1866.75</v>
      </c>
      <c r="AD25" s="7">
        <f t="shared" si="28"/>
        <v>1</v>
      </c>
      <c r="AE25" s="7">
        <f t="shared" si="10"/>
        <v>1</v>
      </c>
      <c r="AF25" s="7">
        <f t="shared" si="25"/>
        <v>1</v>
      </c>
      <c r="AG25" s="7">
        <f t="shared" si="26"/>
        <v>1</v>
      </c>
      <c r="AH25" s="7">
        <v>17412.939999999999</v>
      </c>
      <c r="AI25" s="7">
        <f t="shared" si="27"/>
        <v>17412.939999999999</v>
      </c>
      <c r="AJ25" s="7">
        <v>2378.75</v>
      </c>
      <c r="AK25" s="7">
        <f t="shared" si="11"/>
        <v>1</v>
      </c>
      <c r="AL25" s="7">
        <f t="shared" si="12"/>
        <v>2378.75</v>
      </c>
      <c r="AM25" s="7">
        <f t="shared" si="13"/>
        <v>1</v>
      </c>
      <c r="AN25" s="7">
        <v>1653.94</v>
      </c>
      <c r="AO25" s="7">
        <f t="shared" si="14"/>
        <v>1</v>
      </c>
      <c r="AP25" s="7">
        <v>5171.75</v>
      </c>
      <c r="AQ25" s="7">
        <f t="shared" si="15"/>
        <v>1</v>
      </c>
      <c r="AR25">
        <f t="shared" si="16"/>
        <v>1</v>
      </c>
      <c r="AS25" s="7">
        <v>3810</v>
      </c>
      <c r="AT25" s="7">
        <f t="shared" si="17"/>
        <v>1</v>
      </c>
      <c r="AU25" s="7">
        <v>2830</v>
      </c>
      <c r="AV25" s="7">
        <f t="shared" si="18"/>
        <v>1</v>
      </c>
      <c r="AW25">
        <f t="shared" si="19"/>
        <v>1</v>
      </c>
    </row>
    <row r="26" spans="1:49" x14ac:dyDescent="0.25">
      <c r="A26" s="11">
        <v>288133</v>
      </c>
      <c r="B26" s="28" t="s">
        <v>233</v>
      </c>
      <c r="C26" s="25" t="s">
        <v>234</v>
      </c>
      <c r="D26" s="26" t="s">
        <v>9</v>
      </c>
      <c r="E26" s="26" t="s">
        <v>224</v>
      </c>
      <c r="F26" s="12">
        <f t="shared" si="0"/>
        <v>3</v>
      </c>
      <c r="G26" s="12" t="s">
        <v>77</v>
      </c>
      <c r="H26" s="12">
        <f t="shared" si="20"/>
        <v>0</v>
      </c>
      <c r="I26" s="1" t="str">
        <f>VLOOKUP(A26,Sheet1!A:F,3,)</f>
        <v>North</v>
      </c>
      <c r="J26" s="12">
        <f t="shared" si="1"/>
        <v>1</v>
      </c>
      <c r="K26" s="28" t="str">
        <f>VLOOKUP(A26,Sheet1!A:F,6,)</f>
        <v>Telco</v>
      </c>
      <c r="L26">
        <f t="shared" si="2"/>
        <v>6</v>
      </c>
      <c r="M26" s="3">
        <f>VLOOKUP(A26,Sheet1!A:F,4,)</f>
        <v>38304</v>
      </c>
      <c r="N26" s="11">
        <f t="shared" si="3"/>
        <v>2004</v>
      </c>
      <c r="O26" s="11">
        <f t="shared" si="4"/>
        <v>11</v>
      </c>
      <c r="P26" s="11">
        <f t="shared" si="5"/>
        <v>7</v>
      </c>
      <c r="Q26" s="7">
        <f t="shared" si="6"/>
        <v>46</v>
      </c>
      <c r="R26" s="7">
        <f t="shared" si="7"/>
        <v>13</v>
      </c>
      <c r="S26" s="3"/>
      <c r="T26" s="7">
        <f t="shared" si="8"/>
        <v>0</v>
      </c>
      <c r="U26" s="1">
        <f>VLOOKUP(A26,Sheet1!A:F,5,)</f>
        <v>5000</v>
      </c>
      <c r="V26" s="7">
        <v>-5</v>
      </c>
      <c r="W26" s="7">
        <f t="shared" si="9"/>
        <v>5</v>
      </c>
      <c r="X26" s="7">
        <v>0</v>
      </c>
      <c r="Y26" s="9">
        <f t="shared" si="21"/>
        <v>0</v>
      </c>
      <c r="Z26" s="9">
        <f t="shared" si="22"/>
        <v>0</v>
      </c>
      <c r="AA26" s="10">
        <f t="shared" si="23"/>
        <v>-1E-3</v>
      </c>
      <c r="AB26" s="10">
        <f t="shared" si="24"/>
        <v>1E-3</v>
      </c>
      <c r="AC26" s="2">
        <v>0</v>
      </c>
      <c r="AD26" s="7">
        <f t="shared" si="28"/>
        <v>0</v>
      </c>
      <c r="AE26" s="7">
        <f t="shared" si="10"/>
        <v>1</v>
      </c>
      <c r="AF26" s="7">
        <f t="shared" si="25"/>
        <v>0</v>
      </c>
      <c r="AG26" s="7">
        <f t="shared" si="26"/>
        <v>1</v>
      </c>
      <c r="AH26" s="7">
        <v>-5</v>
      </c>
      <c r="AI26" s="7">
        <f t="shared" si="27"/>
        <v>5</v>
      </c>
      <c r="AJ26" s="7">
        <v>0</v>
      </c>
      <c r="AK26" s="7">
        <f t="shared" si="11"/>
        <v>0</v>
      </c>
      <c r="AL26" s="7">
        <f t="shared" si="12"/>
        <v>0</v>
      </c>
      <c r="AM26" s="7">
        <f t="shared" si="13"/>
        <v>0</v>
      </c>
      <c r="AN26" s="7">
        <v>0</v>
      </c>
      <c r="AO26" s="7">
        <f t="shared" si="14"/>
        <v>0</v>
      </c>
      <c r="AP26" s="7">
        <v>0</v>
      </c>
      <c r="AQ26" s="7">
        <f t="shared" si="15"/>
        <v>0</v>
      </c>
      <c r="AR26">
        <f t="shared" si="16"/>
        <v>0</v>
      </c>
      <c r="AS26" s="7">
        <v>0</v>
      </c>
      <c r="AT26" s="7">
        <f t="shared" si="17"/>
        <v>0</v>
      </c>
      <c r="AU26" s="7">
        <v>-5</v>
      </c>
      <c r="AV26" s="7">
        <f t="shared" si="18"/>
        <v>0</v>
      </c>
      <c r="AW26">
        <f t="shared" si="19"/>
        <v>1</v>
      </c>
    </row>
    <row r="27" spans="1:49" x14ac:dyDescent="0.25">
      <c r="A27" s="11">
        <v>292973</v>
      </c>
      <c r="B27" s="28" t="s">
        <v>612</v>
      </c>
      <c r="C27" s="25" t="s">
        <v>613</v>
      </c>
      <c r="D27" s="26" t="s">
        <v>5</v>
      </c>
      <c r="E27" s="26" t="s">
        <v>345</v>
      </c>
      <c r="F27" s="12">
        <f t="shared" si="0"/>
        <v>1</v>
      </c>
      <c r="G27" s="12" t="s">
        <v>77</v>
      </c>
      <c r="H27" s="12">
        <f t="shared" si="20"/>
        <v>0</v>
      </c>
      <c r="I27" s="1" t="str">
        <f>VLOOKUP(A27,Sheet1!A:F,3,)</f>
        <v>West</v>
      </c>
      <c r="J27" s="12">
        <f t="shared" si="1"/>
        <v>4</v>
      </c>
      <c r="K27" s="28" t="str">
        <f>VLOOKUP(A27,Sheet1!A:F,6,)</f>
        <v>Retail</v>
      </c>
      <c r="L27">
        <f t="shared" si="2"/>
        <v>3</v>
      </c>
      <c r="M27" s="3">
        <f>VLOOKUP(A27,Sheet1!A:F,4,)</f>
        <v>41844</v>
      </c>
      <c r="N27" s="11">
        <f t="shared" si="3"/>
        <v>2014</v>
      </c>
      <c r="O27" s="11">
        <f t="shared" si="4"/>
        <v>7</v>
      </c>
      <c r="P27" s="11">
        <f t="shared" si="5"/>
        <v>5</v>
      </c>
      <c r="Q27" s="7">
        <f t="shared" si="6"/>
        <v>30</v>
      </c>
      <c r="R27" s="7">
        <f t="shared" si="7"/>
        <v>24</v>
      </c>
      <c r="S27" s="3">
        <v>42916</v>
      </c>
      <c r="T27" s="7">
        <f t="shared" si="8"/>
        <v>1</v>
      </c>
      <c r="U27" s="1">
        <f>VLOOKUP(A27,Sheet1!A:F,5,)</f>
        <v>5000</v>
      </c>
      <c r="V27" s="7">
        <v>1563</v>
      </c>
      <c r="W27" s="7">
        <f t="shared" si="9"/>
        <v>1563</v>
      </c>
      <c r="X27" s="7">
        <v>772</v>
      </c>
      <c r="Y27" s="9">
        <f t="shared" si="21"/>
        <v>0</v>
      </c>
      <c r="Z27" s="9">
        <f t="shared" si="22"/>
        <v>0</v>
      </c>
      <c r="AA27" s="10">
        <f t="shared" si="23"/>
        <v>0.46700000000000003</v>
      </c>
      <c r="AB27" s="10">
        <f t="shared" si="24"/>
        <v>0.46700000000000003</v>
      </c>
      <c r="AC27" s="2">
        <v>567.5</v>
      </c>
      <c r="AD27" s="7">
        <f t="shared" si="28"/>
        <v>1</v>
      </c>
      <c r="AE27" s="7">
        <f t="shared" si="10"/>
        <v>1</v>
      </c>
      <c r="AF27" s="7">
        <f t="shared" si="25"/>
        <v>1</v>
      </c>
      <c r="AG27" s="7">
        <f t="shared" si="26"/>
        <v>1</v>
      </c>
      <c r="AH27" s="7">
        <v>2335</v>
      </c>
      <c r="AI27" s="7">
        <f t="shared" si="27"/>
        <v>2335</v>
      </c>
      <c r="AJ27" s="7">
        <v>405</v>
      </c>
      <c r="AK27" s="7">
        <f t="shared" si="11"/>
        <v>1</v>
      </c>
      <c r="AL27" s="7">
        <f t="shared" si="12"/>
        <v>405</v>
      </c>
      <c r="AM27" s="7">
        <f t="shared" si="13"/>
        <v>1</v>
      </c>
      <c r="AN27" s="7">
        <v>532.5</v>
      </c>
      <c r="AO27" s="7">
        <f t="shared" si="14"/>
        <v>1</v>
      </c>
      <c r="AP27" s="7">
        <v>142.5</v>
      </c>
      <c r="AQ27" s="7">
        <f t="shared" si="15"/>
        <v>1</v>
      </c>
      <c r="AR27">
        <f t="shared" si="16"/>
        <v>1</v>
      </c>
      <c r="AS27" s="7">
        <v>483</v>
      </c>
      <c r="AT27" s="7">
        <f t="shared" si="17"/>
        <v>1</v>
      </c>
      <c r="AU27" s="7">
        <v>0</v>
      </c>
      <c r="AV27" s="7">
        <f t="shared" si="18"/>
        <v>0</v>
      </c>
      <c r="AW27">
        <f t="shared" si="19"/>
        <v>1</v>
      </c>
    </row>
    <row r="28" spans="1:49" x14ac:dyDescent="0.25">
      <c r="A28" s="11">
        <v>310329</v>
      </c>
      <c r="B28" s="28" t="s">
        <v>198</v>
      </c>
      <c r="C28" s="25" t="s">
        <v>199</v>
      </c>
      <c r="D28" s="26" t="s">
        <v>5</v>
      </c>
      <c r="E28" s="26" t="s">
        <v>193</v>
      </c>
      <c r="F28" s="12">
        <f t="shared" si="0"/>
        <v>4</v>
      </c>
      <c r="G28" s="12" t="s">
        <v>77</v>
      </c>
      <c r="H28" s="12">
        <f t="shared" si="20"/>
        <v>0</v>
      </c>
      <c r="I28" s="1" t="str">
        <f>VLOOKUP(A28,Sheet1!A:F,3,)</f>
        <v>North</v>
      </c>
      <c r="J28" s="12">
        <f t="shared" si="1"/>
        <v>1</v>
      </c>
      <c r="K28" s="28" t="str">
        <f>VLOOKUP(A28,Sheet1!A:F,6,)</f>
        <v>Retail</v>
      </c>
      <c r="L28">
        <f t="shared" si="2"/>
        <v>3</v>
      </c>
      <c r="M28" s="3">
        <f>VLOOKUP(A28,Sheet1!A:F,4,)</f>
        <v>37784</v>
      </c>
      <c r="N28" s="11">
        <f t="shared" si="3"/>
        <v>2003</v>
      </c>
      <c r="O28" s="11">
        <f t="shared" si="4"/>
        <v>6</v>
      </c>
      <c r="P28" s="11">
        <f t="shared" si="5"/>
        <v>5</v>
      </c>
      <c r="Q28" s="7">
        <f t="shared" si="6"/>
        <v>24</v>
      </c>
      <c r="R28" s="7">
        <f t="shared" si="7"/>
        <v>12</v>
      </c>
      <c r="S28" s="3">
        <v>42782</v>
      </c>
      <c r="T28" s="7">
        <f t="shared" si="8"/>
        <v>1</v>
      </c>
      <c r="U28" s="1">
        <f>VLOOKUP(A28,Sheet1!A:F,5,)</f>
        <v>5000</v>
      </c>
      <c r="V28" s="7">
        <v>320</v>
      </c>
      <c r="W28" s="7">
        <f t="shared" si="9"/>
        <v>320</v>
      </c>
      <c r="X28" s="7">
        <v>100</v>
      </c>
      <c r="Y28" s="9">
        <f t="shared" si="21"/>
        <v>0</v>
      </c>
      <c r="Z28" s="9">
        <f t="shared" si="22"/>
        <v>0</v>
      </c>
      <c r="AA28" s="10">
        <f t="shared" si="23"/>
        <v>8.4000000000000005E-2</v>
      </c>
      <c r="AB28" s="10">
        <f t="shared" si="24"/>
        <v>8.4000000000000005E-2</v>
      </c>
      <c r="AC28" s="2">
        <v>55</v>
      </c>
      <c r="AD28" s="7">
        <f t="shared" si="28"/>
        <v>1</v>
      </c>
      <c r="AE28" s="7">
        <f t="shared" si="10"/>
        <v>1</v>
      </c>
      <c r="AF28" s="7">
        <f t="shared" si="25"/>
        <v>0</v>
      </c>
      <c r="AG28" s="7">
        <f t="shared" si="26"/>
        <v>1</v>
      </c>
      <c r="AH28" s="7">
        <v>420</v>
      </c>
      <c r="AI28" s="7">
        <f t="shared" si="27"/>
        <v>420</v>
      </c>
      <c r="AJ28" s="7">
        <v>30</v>
      </c>
      <c r="AK28" s="7">
        <f t="shared" si="11"/>
        <v>1</v>
      </c>
      <c r="AL28" s="7">
        <f t="shared" si="12"/>
        <v>30</v>
      </c>
      <c r="AM28" s="7">
        <f t="shared" si="13"/>
        <v>1</v>
      </c>
      <c r="AN28" s="7">
        <v>0</v>
      </c>
      <c r="AO28" s="7">
        <f t="shared" si="14"/>
        <v>0</v>
      </c>
      <c r="AP28" s="7">
        <v>290</v>
      </c>
      <c r="AQ28" s="7">
        <f t="shared" si="15"/>
        <v>1</v>
      </c>
      <c r="AR28">
        <f t="shared" si="16"/>
        <v>0</v>
      </c>
      <c r="AS28" s="7">
        <v>0</v>
      </c>
      <c r="AT28" s="7">
        <f t="shared" si="17"/>
        <v>0</v>
      </c>
      <c r="AU28" s="7">
        <v>0</v>
      </c>
      <c r="AV28" s="7">
        <f t="shared" si="18"/>
        <v>0</v>
      </c>
      <c r="AW28">
        <f t="shared" si="19"/>
        <v>1</v>
      </c>
    </row>
    <row r="29" spans="1:49" x14ac:dyDescent="0.25">
      <c r="A29" s="11">
        <v>311566</v>
      </c>
      <c r="B29" s="28" t="s">
        <v>329</v>
      </c>
      <c r="C29" s="25" t="s">
        <v>330</v>
      </c>
      <c r="D29" s="26" t="s">
        <v>5</v>
      </c>
      <c r="E29" s="26" t="s">
        <v>224</v>
      </c>
      <c r="F29" s="12">
        <f t="shared" si="0"/>
        <v>3</v>
      </c>
      <c r="G29" s="12" t="s">
        <v>77</v>
      </c>
      <c r="H29" s="12">
        <f t="shared" si="20"/>
        <v>0</v>
      </c>
      <c r="I29" s="1" t="str">
        <f>VLOOKUP(A29,Sheet1!A:F,3,)</f>
        <v>North</v>
      </c>
      <c r="J29" s="12">
        <f t="shared" si="1"/>
        <v>1</v>
      </c>
      <c r="K29" s="28" t="str">
        <f>VLOOKUP(A29,Sheet1!A:F,6,)</f>
        <v>Retail</v>
      </c>
      <c r="L29">
        <f t="shared" si="2"/>
        <v>3</v>
      </c>
      <c r="M29" s="3">
        <f>VLOOKUP(A29,Sheet1!A:F,4,)</f>
        <v>38064</v>
      </c>
      <c r="N29" s="11">
        <f t="shared" si="3"/>
        <v>2004</v>
      </c>
      <c r="O29" s="11">
        <f t="shared" si="4"/>
        <v>3</v>
      </c>
      <c r="P29" s="11">
        <f t="shared" si="5"/>
        <v>5</v>
      </c>
      <c r="Q29" s="7">
        <f t="shared" si="6"/>
        <v>12</v>
      </c>
      <c r="R29" s="7">
        <f t="shared" si="7"/>
        <v>18</v>
      </c>
      <c r="S29" s="3">
        <v>42940</v>
      </c>
      <c r="T29" s="7">
        <f t="shared" si="8"/>
        <v>1</v>
      </c>
      <c r="U29" s="1">
        <f>VLOOKUP(A29,Sheet1!A:F,5,)</f>
        <v>5000</v>
      </c>
      <c r="V29" s="7">
        <v>145</v>
      </c>
      <c r="W29" s="7">
        <f t="shared" si="9"/>
        <v>145</v>
      </c>
      <c r="X29" s="7">
        <v>50</v>
      </c>
      <c r="Y29" s="9">
        <f t="shared" si="21"/>
        <v>0</v>
      </c>
      <c r="Z29" s="9">
        <f t="shared" si="22"/>
        <v>0</v>
      </c>
      <c r="AA29" s="10">
        <f t="shared" si="23"/>
        <v>3.9E-2</v>
      </c>
      <c r="AB29" s="10">
        <f t="shared" si="24"/>
        <v>3.9E-2</v>
      </c>
      <c r="AC29" s="2">
        <v>200</v>
      </c>
      <c r="AD29" s="7">
        <f t="shared" si="28"/>
        <v>1</v>
      </c>
      <c r="AE29" s="7">
        <f t="shared" si="10"/>
        <v>1</v>
      </c>
      <c r="AF29" s="7">
        <f t="shared" si="25"/>
        <v>0</v>
      </c>
      <c r="AG29" s="7">
        <f t="shared" si="26"/>
        <v>0</v>
      </c>
      <c r="AH29" s="7">
        <v>195</v>
      </c>
      <c r="AI29" s="7">
        <f t="shared" si="27"/>
        <v>195</v>
      </c>
      <c r="AJ29" s="7">
        <v>145</v>
      </c>
      <c r="AK29" s="7">
        <f t="shared" si="11"/>
        <v>1</v>
      </c>
      <c r="AL29" s="7">
        <f t="shared" si="12"/>
        <v>145</v>
      </c>
      <c r="AM29" s="7">
        <f t="shared" si="13"/>
        <v>1</v>
      </c>
      <c r="AN29" s="7">
        <v>0</v>
      </c>
      <c r="AO29" s="7">
        <f t="shared" si="14"/>
        <v>0</v>
      </c>
      <c r="AP29" s="7">
        <v>0</v>
      </c>
      <c r="AQ29" s="7">
        <f t="shared" si="15"/>
        <v>0</v>
      </c>
      <c r="AR29">
        <f t="shared" si="16"/>
        <v>0</v>
      </c>
      <c r="AS29" s="7">
        <v>0</v>
      </c>
      <c r="AT29" s="7">
        <f t="shared" si="17"/>
        <v>0</v>
      </c>
      <c r="AU29" s="7">
        <v>0</v>
      </c>
      <c r="AV29" s="7">
        <f t="shared" si="18"/>
        <v>0</v>
      </c>
      <c r="AW29">
        <f t="shared" si="19"/>
        <v>0</v>
      </c>
    </row>
    <row r="30" spans="1:49" x14ac:dyDescent="0.25">
      <c r="A30" s="11">
        <v>351344</v>
      </c>
      <c r="B30" s="28" t="s">
        <v>588</v>
      </c>
      <c r="C30" s="25" t="s">
        <v>589</v>
      </c>
      <c r="D30" s="26" t="s">
        <v>5</v>
      </c>
      <c r="E30" s="26" t="s">
        <v>345</v>
      </c>
      <c r="F30" s="12">
        <f t="shared" si="0"/>
        <v>1</v>
      </c>
      <c r="G30" s="12" t="s">
        <v>77</v>
      </c>
      <c r="H30" s="12">
        <f t="shared" si="20"/>
        <v>0</v>
      </c>
      <c r="I30" s="1" t="str">
        <f>VLOOKUP(A30,Sheet1!A:F,3,)</f>
        <v>West</v>
      </c>
      <c r="J30" s="12">
        <f t="shared" si="1"/>
        <v>4</v>
      </c>
      <c r="K30" s="28" t="str">
        <f>VLOOKUP(A30,Sheet1!A:F,6,)</f>
        <v>Retail</v>
      </c>
      <c r="L30">
        <f t="shared" si="2"/>
        <v>3</v>
      </c>
      <c r="M30" s="3">
        <f>VLOOKUP(A30,Sheet1!A:F,4,)</f>
        <v>41424</v>
      </c>
      <c r="N30" s="11">
        <f t="shared" si="3"/>
        <v>2013</v>
      </c>
      <c r="O30" s="11">
        <f t="shared" si="4"/>
        <v>5</v>
      </c>
      <c r="P30" s="11">
        <f t="shared" si="5"/>
        <v>5</v>
      </c>
      <c r="Q30" s="7">
        <f t="shared" si="6"/>
        <v>22</v>
      </c>
      <c r="R30" s="7">
        <f t="shared" si="7"/>
        <v>30</v>
      </c>
      <c r="S30" s="3">
        <v>42944</v>
      </c>
      <c r="T30" s="7">
        <f t="shared" si="8"/>
        <v>1</v>
      </c>
      <c r="U30" s="1">
        <f>VLOOKUP(A30,Sheet1!A:F,5,)</f>
        <v>5000</v>
      </c>
      <c r="V30" s="7">
        <v>1706.75</v>
      </c>
      <c r="W30" s="7">
        <f t="shared" si="9"/>
        <v>1706.75</v>
      </c>
      <c r="X30" s="7">
        <v>100</v>
      </c>
      <c r="Y30" s="9">
        <f t="shared" si="21"/>
        <v>0</v>
      </c>
      <c r="Z30" s="9">
        <f t="shared" si="22"/>
        <v>0</v>
      </c>
      <c r="AA30" s="10">
        <f t="shared" si="23"/>
        <v>0.36135</v>
      </c>
      <c r="AB30" s="10">
        <f t="shared" si="24"/>
        <v>0.36135</v>
      </c>
      <c r="AC30" s="2">
        <v>375</v>
      </c>
      <c r="AD30" s="7">
        <f t="shared" si="28"/>
        <v>1</v>
      </c>
      <c r="AE30" s="7">
        <f t="shared" si="10"/>
        <v>1</v>
      </c>
      <c r="AF30" s="7">
        <f t="shared" si="25"/>
        <v>1</v>
      </c>
      <c r="AG30" s="7">
        <f t="shared" si="26"/>
        <v>1</v>
      </c>
      <c r="AH30" s="7">
        <v>1806.75</v>
      </c>
      <c r="AI30" s="7">
        <f t="shared" si="27"/>
        <v>1806.75</v>
      </c>
      <c r="AJ30" s="7">
        <v>205</v>
      </c>
      <c r="AK30" s="7">
        <f t="shared" si="11"/>
        <v>1</v>
      </c>
      <c r="AL30" s="7">
        <f t="shared" si="12"/>
        <v>205</v>
      </c>
      <c r="AM30" s="7">
        <f t="shared" si="13"/>
        <v>1</v>
      </c>
      <c r="AN30" s="7">
        <v>0</v>
      </c>
      <c r="AO30" s="7">
        <f t="shared" si="14"/>
        <v>0</v>
      </c>
      <c r="AP30" s="7">
        <v>80</v>
      </c>
      <c r="AQ30" s="7">
        <f t="shared" si="15"/>
        <v>1</v>
      </c>
      <c r="AR30">
        <f t="shared" si="16"/>
        <v>1</v>
      </c>
      <c r="AS30" s="7">
        <v>60</v>
      </c>
      <c r="AT30" s="7">
        <f t="shared" si="17"/>
        <v>1</v>
      </c>
      <c r="AU30" s="7">
        <v>1361.75</v>
      </c>
      <c r="AV30" s="7">
        <f t="shared" si="18"/>
        <v>1</v>
      </c>
      <c r="AW30">
        <f t="shared" si="19"/>
        <v>1</v>
      </c>
    </row>
    <row r="31" spans="1:49" x14ac:dyDescent="0.25">
      <c r="A31" s="11">
        <v>360801</v>
      </c>
      <c r="B31" s="28" t="s">
        <v>620</v>
      </c>
      <c r="C31" s="25" t="s">
        <v>621</v>
      </c>
      <c r="D31" s="26" t="s">
        <v>5</v>
      </c>
      <c r="E31" s="26" t="s">
        <v>345</v>
      </c>
      <c r="F31" s="12">
        <f t="shared" si="0"/>
        <v>1</v>
      </c>
      <c r="G31" s="12" t="s">
        <v>77</v>
      </c>
      <c r="H31" s="12">
        <f t="shared" si="20"/>
        <v>0</v>
      </c>
      <c r="I31" s="1" t="str">
        <f>VLOOKUP(A31,Sheet1!A:F,3,)</f>
        <v>West</v>
      </c>
      <c r="J31" s="12">
        <f t="shared" si="1"/>
        <v>4</v>
      </c>
      <c r="K31" s="28" t="str">
        <f>VLOOKUP(A31,Sheet1!A:F,6,)</f>
        <v>Telco</v>
      </c>
      <c r="L31">
        <f t="shared" si="2"/>
        <v>6</v>
      </c>
      <c r="M31" s="3">
        <f>VLOOKUP(A31,Sheet1!A:F,4,)</f>
        <v>41664</v>
      </c>
      <c r="N31" s="11">
        <f t="shared" si="3"/>
        <v>2014</v>
      </c>
      <c r="O31" s="11">
        <f t="shared" si="4"/>
        <v>1</v>
      </c>
      <c r="P31" s="11">
        <f t="shared" si="5"/>
        <v>7</v>
      </c>
      <c r="Q31" s="7">
        <f t="shared" si="6"/>
        <v>4</v>
      </c>
      <c r="R31" s="7">
        <f t="shared" si="7"/>
        <v>25</v>
      </c>
      <c r="S31" s="3">
        <v>42922</v>
      </c>
      <c r="T31" s="7">
        <f t="shared" si="8"/>
        <v>1</v>
      </c>
      <c r="U31" s="1">
        <f>VLOOKUP(A31,Sheet1!A:F,5,)</f>
        <v>5000</v>
      </c>
      <c r="V31" s="7">
        <v>717</v>
      </c>
      <c r="W31" s="7">
        <f t="shared" si="9"/>
        <v>717</v>
      </c>
      <c r="X31" s="7">
        <v>0</v>
      </c>
      <c r="Y31" s="9">
        <f t="shared" si="21"/>
        <v>0</v>
      </c>
      <c r="Z31" s="9">
        <f t="shared" si="22"/>
        <v>0</v>
      </c>
      <c r="AA31" s="10">
        <f t="shared" si="23"/>
        <v>0.1434</v>
      </c>
      <c r="AB31" s="10">
        <f t="shared" si="24"/>
        <v>0.1434</v>
      </c>
      <c r="AC31" s="2">
        <v>710</v>
      </c>
      <c r="AD31" s="7">
        <f t="shared" si="28"/>
        <v>1</v>
      </c>
      <c r="AE31" s="7">
        <f t="shared" si="10"/>
        <v>1</v>
      </c>
      <c r="AF31" s="7">
        <f t="shared" si="25"/>
        <v>0</v>
      </c>
      <c r="AG31" s="7">
        <f t="shared" si="26"/>
        <v>1</v>
      </c>
      <c r="AH31" s="7">
        <v>717</v>
      </c>
      <c r="AI31" s="7">
        <f t="shared" si="27"/>
        <v>717</v>
      </c>
      <c r="AJ31" s="7">
        <v>98</v>
      </c>
      <c r="AK31" s="7">
        <f t="shared" si="11"/>
        <v>1</v>
      </c>
      <c r="AL31" s="7">
        <f t="shared" si="12"/>
        <v>98</v>
      </c>
      <c r="AM31" s="7">
        <f t="shared" si="13"/>
        <v>1</v>
      </c>
      <c r="AN31" s="7">
        <v>241.5</v>
      </c>
      <c r="AO31" s="7">
        <f t="shared" si="14"/>
        <v>1</v>
      </c>
      <c r="AP31" s="7">
        <v>377.5</v>
      </c>
      <c r="AQ31" s="7">
        <f t="shared" si="15"/>
        <v>1</v>
      </c>
      <c r="AR31">
        <f t="shared" si="16"/>
        <v>0</v>
      </c>
      <c r="AS31" s="7">
        <v>0</v>
      </c>
      <c r="AT31" s="7">
        <f t="shared" si="17"/>
        <v>0</v>
      </c>
      <c r="AU31" s="7">
        <v>0</v>
      </c>
      <c r="AV31" s="7">
        <f t="shared" si="18"/>
        <v>0</v>
      </c>
      <c r="AW31">
        <f t="shared" si="19"/>
        <v>1</v>
      </c>
    </row>
    <row r="32" spans="1:49" x14ac:dyDescent="0.25">
      <c r="A32" s="11">
        <v>361671</v>
      </c>
      <c r="B32" s="28" t="s">
        <v>149</v>
      </c>
      <c r="C32" s="25" t="s">
        <v>150</v>
      </c>
      <c r="D32" s="26" t="s">
        <v>5</v>
      </c>
      <c r="E32" s="26" t="s">
        <v>6</v>
      </c>
      <c r="F32" s="12">
        <f t="shared" si="0"/>
        <v>2</v>
      </c>
      <c r="G32" s="12" t="s">
        <v>77</v>
      </c>
      <c r="H32" s="12">
        <f t="shared" si="20"/>
        <v>0</v>
      </c>
      <c r="I32" s="1" t="str">
        <f>VLOOKUP(A32,Sheet1!A:F,3,)</f>
        <v>South</v>
      </c>
      <c r="J32" s="12">
        <f t="shared" si="1"/>
        <v>2</v>
      </c>
      <c r="K32" s="28" t="str">
        <f>VLOOKUP(A32,Sheet1!A:F,6,)</f>
        <v>Manufacturing</v>
      </c>
      <c r="L32">
        <f t="shared" si="2"/>
        <v>5</v>
      </c>
      <c r="M32" s="3">
        <f>VLOOKUP(A32,Sheet1!A:F,4,)</f>
        <v>39824</v>
      </c>
      <c r="N32" s="11">
        <f t="shared" si="3"/>
        <v>2009</v>
      </c>
      <c r="O32" s="11">
        <f t="shared" si="4"/>
        <v>1</v>
      </c>
      <c r="P32" s="11">
        <f t="shared" si="5"/>
        <v>1</v>
      </c>
      <c r="Q32" s="7">
        <f t="shared" si="6"/>
        <v>3</v>
      </c>
      <c r="R32" s="7">
        <f t="shared" si="7"/>
        <v>11</v>
      </c>
      <c r="S32" s="3">
        <v>42913</v>
      </c>
      <c r="T32" s="7">
        <f t="shared" si="8"/>
        <v>1</v>
      </c>
      <c r="U32" s="1">
        <f>VLOOKUP(A32,Sheet1!A:F,5,)</f>
        <v>5000</v>
      </c>
      <c r="V32" s="7">
        <v>545</v>
      </c>
      <c r="W32" s="7">
        <f t="shared" si="9"/>
        <v>545</v>
      </c>
      <c r="X32" s="7">
        <v>257</v>
      </c>
      <c r="Y32" s="9">
        <f t="shared" si="21"/>
        <v>0</v>
      </c>
      <c r="Z32" s="9">
        <f t="shared" si="22"/>
        <v>0</v>
      </c>
      <c r="AA32" s="10">
        <f t="shared" si="23"/>
        <v>0.16039999999999999</v>
      </c>
      <c r="AB32" s="10">
        <f t="shared" si="24"/>
        <v>0.16039999999999999</v>
      </c>
      <c r="AC32" s="2">
        <v>1659</v>
      </c>
      <c r="AD32" s="7">
        <f t="shared" si="28"/>
        <v>1</v>
      </c>
      <c r="AE32" s="7">
        <f t="shared" si="10"/>
        <v>1</v>
      </c>
      <c r="AF32" s="7">
        <f t="shared" si="25"/>
        <v>0</v>
      </c>
      <c r="AG32" s="7">
        <f t="shared" si="26"/>
        <v>0</v>
      </c>
      <c r="AH32" s="7">
        <v>802</v>
      </c>
      <c r="AI32" s="7">
        <f t="shared" si="27"/>
        <v>802</v>
      </c>
      <c r="AJ32" s="7">
        <v>425</v>
      </c>
      <c r="AK32" s="7">
        <f t="shared" si="11"/>
        <v>1</v>
      </c>
      <c r="AL32" s="7">
        <f t="shared" si="12"/>
        <v>425</v>
      </c>
      <c r="AM32" s="7">
        <f t="shared" si="13"/>
        <v>1</v>
      </c>
      <c r="AN32" s="7">
        <v>120</v>
      </c>
      <c r="AO32" s="7">
        <f t="shared" si="14"/>
        <v>1</v>
      </c>
      <c r="AP32" s="7">
        <v>0</v>
      </c>
      <c r="AQ32" s="7">
        <f t="shared" si="15"/>
        <v>0</v>
      </c>
      <c r="AR32">
        <f t="shared" si="16"/>
        <v>0</v>
      </c>
      <c r="AS32" s="7">
        <v>0</v>
      </c>
      <c r="AT32" s="7">
        <f t="shared" si="17"/>
        <v>0</v>
      </c>
      <c r="AU32" s="7">
        <v>0</v>
      </c>
      <c r="AV32" s="7">
        <f t="shared" si="18"/>
        <v>0</v>
      </c>
      <c r="AW32">
        <f t="shared" si="19"/>
        <v>0</v>
      </c>
    </row>
    <row r="33" spans="1:49" x14ac:dyDescent="0.25">
      <c r="A33" s="11">
        <v>371354</v>
      </c>
      <c r="B33" s="28">
        <v>1000983</v>
      </c>
      <c r="C33" s="25" t="s">
        <v>29</v>
      </c>
      <c r="D33" s="26" t="s">
        <v>5</v>
      </c>
      <c r="E33" s="26" t="s">
        <v>6</v>
      </c>
      <c r="F33" s="12">
        <f t="shared" si="0"/>
        <v>2</v>
      </c>
      <c r="G33" s="12" t="s">
        <v>7</v>
      </c>
      <c r="H33" s="12">
        <f t="shared" si="20"/>
        <v>1</v>
      </c>
      <c r="I33" s="1" t="str">
        <f>VLOOKUP(A33,Sheet1!A:F,3,)</f>
        <v>South</v>
      </c>
      <c r="J33" s="12">
        <f t="shared" si="1"/>
        <v>2</v>
      </c>
      <c r="K33" s="28" t="str">
        <f>VLOOKUP(A33,Sheet1!A:F,6,)</f>
        <v>Manufacturing</v>
      </c>
      <c r="L33">
        <f t="shared" si="2"/>
        <v>5</v>
      </c>
      <c r="M33" s="3">
        <f>VLOOKUP(A33,Sheet1!A:F,4,)</f>
        <v>39124</v>
      </c>
      <c r="N33" s="11">
        <f t="shared" si="3"/>
        <v>2007</v>
      </c>
      <c r="O33" s="11">
        <f t="shared" si="4"/>
        <v>2</v>
      </c>
      <c r="P33" s="11">
        <f t="shared" si="5"/>
        <v>1</v>
      </c>
      <c r="Q33" s="7">
        <f t="shared" si="6"/>
        <v>7</v>
      </c>
      <c r="R33" s="7">
        <f t="shared" si="7"/>
        <v>11</v>
      </c>
      <c r="S33" s="3"/>
      <c r="T33" s="7">
        <f t="shared" si="8"/>
        <v>0</v>
      </c>
      <c r="U33" s="1">
        <f>VLOOKUP(A33,Sheet1!A:F,5,)</f>
        <v>5000</v>
      </c>
      <c r="V33" s="7">
        <v>1200</v>
      </c>
      <c r="W33" s="7">
        <f t="shared" si="9"/>
        <v>1200</v>
      </c>
      <c r="X33" s="7">
        <v>0</v>
      </c>
      <c r="Y33" s="9">
        <f t="shared" si="21"/>
        <v>0</v>
      </c>
      <c r="Z33" s="9">
        <f t="shared" si="22"/>
        <v>0</v>
      </c>
      <c r="AA33" s="10">
        <f t="shared" si="23"/>
        <v>0.24</v>
      </c>
      <c r="AB33" s="10">
        <f t="shared" si="24"/>
        <v>0.24</v>
      </c>
      <c r="AC33" s="2">
        <v>0</v>
      </c>
      <c r="AD33" s="7">
        <f t="shared" si="28"/>
        <v>1</v>
      </c>
      <c r="AE33" s="7">
        <f t="shared" si="10"/>
        <v>1</v>
      </c>
      <c r="AF33" s="7">
        <f t="shared" si="25"/>
        <v>1</v>
      </c>
      <c r="AG33" s="7">
        <f t="shared" si="26"/>
        <v>1</v>
      </c>
      <c r="AH33" s="7">
        <v>1200</v>
      </c>
      <c r="AI33" s="7">
        <f t="shared" si="27"/>
        <v>1200</v>
      </c>
      <c r="AJ33" s="7">
        <v>0</v>
      </c>
      <c r="AK33" s="7">
        <f t="shared" si="11"/>
        <v>0</v>
      </c>
      <c r="AL33" s="7">
        <f t="shared" si="12"/>
        <v>0</v>
      </c>
      <c r="AM33" s="7">
        <f t="shared" si="13"/>
        <v>0</v>
      </c>
      <c r="AN33" s="7">
        <v>0</v>
      </c>
      <c r="AO33" s="7">
        <f t="shared" si="14"/>
        <v>0</v>
      </c>
      <c r="AP33" s="7">
        <v>0</v>
      </c>
      <c r="AQ33" s="7">
        <f t="shared" si="15"/>
        <v>0</v>
      </c>
      <c r="AR33">
        <f t="shared" si="16"/>
        <v>1</v>
      </c>
      <c r="AS33" s="7">
        <v>0</v>
      </c>
      <c r="AT33" s="7">
        <f t="shared" si="17"/>
        <v>0</v>
      </c>
      <c r="AU33" s="7">
        <v>1200</v>
      </c>
      <c r="AV33" s="7">
        <f t="shared" si="18"/>
        <v>1</v>
      </c>
      <c r="AW33">
        <f t="shared" si="19"/>
        <v>1</v>
      </c>
    </row>
    <row r="34" spans="1:49" x14ac:dyDescent="0.25">
      <c r="A34" s="11">
        <v>385991</v>
      </c>
      <c r="B34" s="28" t="s">
        <v>181</v>
      </c>
      <c r="C34" s="25" t="s">
        <v>182</v>
      </c>
      <c r="D34" s="26" t="s">
        <v>5</v>
      </c>
      <c r="E34" s="26" t="s">
        <v>6</v>
      </c>
      <c r="F34" s="12">
        <f t="shared" si="0"/>
        <v>2</v>
      </c>
      <c r="G34" s="12" t="s">
        <v>77</v>
      </c>
      <c r="H34" s="12">
        <f t="shared" si="20"/>
        <v>0</v>
      </c>
      <c r="I34" s="1" t="str">
        <f>VLOOKUP(A34,Sheet1!A:F,3,)</f>
        <v>South</v>
      </c>
      <c r="J34" s="12">
        <f t="shared" si="1"/>
        <v>2</v>
      </c>
      <c r="K34" s="28" t="str">
        <f>VLOOKUP(A34,Sheet1!A:F,6,)</f>
        <v>Telco</v>
      </c>
      <c r="L34">
        <f t="shared" si="2"/>
        <v>6</v>
      </c>
      <c r="M34" s="3">
        <f>VLOOKUP(A34,Sheet1!A:F,4,)</f>
        <v>39004</v>
      </c>
      <c r="N34" s="11">
        <f t="shared" si="3"/>
        <v>2006</v>
      </c>
      <c r="O34" s="11">
        <f t="shared" si="4"/>
        <v>10</v>
      </c>
      <c r="P34" s="11">
        <f t="shared" si="5"/>
        <v>7</v>
      </c>
      <c r="Q34" s="7">
        <f t="shared" si="6"/>
        <v>41</v>
      </c>
      <c r="R34" s="7">
        <f t="shared" si="7"/>
        <v>14</v>
      </c>
      <c r="S34" s="3">
        <v>42957</v>
      </c>
      <c r="T34" s="7">
        <f t="shared" si="8"/>
        <v>1</v>
      </c>
      <c r="U34" s="1">
        <f>VLOOKUP(A34,Sheet1!A:F,5,)</f>
        <v>5000</v>
      </c>
      <c r="V34" s="7">
        <v>744.5</v>
      </c>
      <c r="W34" s="7">
        <f t="shared" si="9"/>
        <v>744.5</v>
      </c>
      <c r="X34" s="7">
        <v>418</v>
      </c>
      <c r="Y34" s="9">
        <f t="shared" si="21"/>
        <v>0</v>
      </c>
      <c r="Z34" s="9">
        <f t="shared" si="22"/>
        <v>0</v>
      </c>
      <c r="AA34" s="10">
        <f t="shared" si="23"/>
        <v>0.23250000000000001</v>
      </c>
      <c r="AB34" s="10">
        <f t="shared" si="24"/>
        <v>0.23250000000000001</v>
      </c>
      <c r="AC34" s="2">
        <v>2000</v>
      </c>
      <c r="AD34" s="7">
        <f t="shared" si="28"/>
        <v>1</v>
      </c>
      <c r="AE34" s="7">
        <f t="shared" si="10"/>
        <v>1</v>
      </c>
      <c r="AF34" s="7">
        <f t="shared" si="25"/>
        <v>0</v>
      </c>
      <c r="AG34" s="7">
        <f t="shared" si="26"/>
        <v>0</v>
      </c>
      <c r="AH34" s="7">
        <v>1162.5</v>
      </c>
      <c r="AI34" s="7">
        <f t="shared" si="27"/>
        <v>1162.5</v>
      </c>
      <c r="AJ34" s="7">
        <v>561.5</v>
      </c>
      <c r="AK34" s="7">
        <f t="shared" si="11"/>
        <v>1</v>
      </c>
      <c r="AL34" s="7">
        <f t="shared" si="12"/>
        <v>561.5</v>
      </c>
      <c r="AM34" s="7">
        <f t="shared" si="13"/>
        <v>1</v>
      </c>
      <c r="AN34" s="7">
        <v>183</v>
      </c>
      <c r="AO34" s="7">
        <f t="shared" si="14"/>
        <v>1</v>
      </c>
      <c r="AP34" s="7">
        <v>0</v>
      </c>
      <c r="AQ34" s="7">
        <f t="shared" si="15"/>
        <v>0</v>
      </c>
      <c r="AR34">
        <f t="shared" si="16"/>
        <v>0</v>
      </c>
      <c r="AS34" s="7">
        <v>0</v>
      </c>
      <c r="AT34" s="7">
        <f t="shared" si="17"/>
        <v>0</v>
      </c>
      <c r="AU34" s="7">
        <v>0</v>
      </c>
      <c r="AV34" s="7">
        <f t="shared" si="18"/>
        <v>0</v>
      </c>
      <c r="AW34">
        <f t="shared" si="19"/>
        <v>0</v>
      </c>
    </row>
    <row r="35" spans="1:49" x14ac:dyDescent="0.25">
      <c r="A35" s="11">
        <v>426388</v>
      </c>
      <c r="B35" s="28" t="s">
        <v>135</v>
      </c>
      <c r="C35" s="25" t="s">
        <v>136</v>
      </c>
      <c r="D35" s="26" t="s">
        <v>5</v>
      </c>
      <c r="E35" s="26" t="s">
        <v>6</v>
      </c>
      <c r="F35" s="12">
        <f t="shared" si="0"/>
        <v>2</v>
      </c>
      <c r="G35" s="12" t="s">
        <v>77</v>
      </c>
      <c r="H35" s="12">
        <f t="shared" si="20"/>
        <v>0</v>
      </c>
      <c r="I35" s="1" t="str">
        <f>VLOOKUP(A35,Sheet1!A:F,3,)</f>
        <v>South</v>
      </c>
      <c r="J35" s="12">
        <f t="shared" si="1"/>
        <v>2</v>
      </c>
      <c r="K35" s="28" t="str">
        <f>VLOOKUP(A35,Sheet1!A:F,6,)</f>
        <v>Finance</v>
      </c>
      <c r="L35">
        <f t="shared" si="2"/>
        <v>7</v>
      </c>
      <c r="M35" s="3">
        <f>VLOOKUP(A35,Sheet1!A:F,4,)</f>
        <v>38804</v>
      </c>
      <c r="N35" s="11">
        <f t="shared" si="3"/>
        <v>2006</v>
      </c>
      <c r="O35" s="11">
        <f t="shared" si="4"/>
        <v>3</v>
      </c>
      <c r="P35" s="11">
        <f t="shared" si="5"/>
        <v>3</v>
      </c>
      <c r="Q35" s="7">
        <f t="shared" si="6"/>
        <v>13</v>
      </c>
      <c r="R35" s="7">
        <f t="shared" si="7"/>
        <v>28</v>
      </c>
      <c r="S35" s="3">
        <v>42949</v>
      </c>
      <c r="T35" s="7">
        <f t="shared" si="8"/>
        <v>1</v>
      </c>
      <c r="U35" s="1">
        <f>VLOOKUP(A35,Sheet1!A:F,5,)</f>
        <v>5000</v>
      </c>
      <c r="V35" s="7">
        <v>1600.5</v>
      </c>
      <c r="W35" s="7">
        <f t="shared" si="9"/>
        <v>1600.5</v>
      </c>
      <c r="X35" s="7">
        <v>815</v>
      </c>
      <c r="Y35" s="9">
        <f t="shared" si="21"/>
        <v>0</v>
      </c>
      <c r="Z35" s="9">
        <f t="shared" si="22"/>
        <v>0</v>
      </c>
      <c r="AA35" s="10">
        <f t="shared" si="23"/>
        <v>0.48309999999999997</v>
      </c>
      <c r="AB35" s="10">
        <f t="shared" si="24"/>
        <v>0.48309999999999997</v>
      </c>
      <c r="AC35" s="2">
        <v>2102.2199999999998</v>
      </c>
      <c r="AD35" s="7">
        <f t="shared" si="28"/>
        <v>1</v>
      </c>
      <c r="AE35" s="7">
        <f t="shared" si="10"/>
        <v>1</v>
      </c>
      <c r="AF35" s="7">
        <f t="shared" si="25"/>
        <v>0</v>
      </c>
      <c r="AG35" s="7">
        <f t="shared" si="26"/>
        <v>0</v>
      </c>
      <c r="AH35" s="7">
        <v>2415.5</v>
      </c>
      <c r="AI35" s="7">
        <f t="shared" si="27"/>
        <v>2415.5</v>
      </c>
      <c r="AJ35" s="7">
        <v>1600.5</v>
      </c>
      <c r="AK35" s="7">
        <f t="shared" si="11"/>
        <v>1</v>
      </c>
      <c r="AL35" s="7">
        <f t="shared" si="12"/>
        <v>1600.5</v>
      </c>
      <c r="AM35" s="7">
        <f t="shared" si="13"/>
        <v>1</v>
      </c>
      <c r="AN35" s="7">
        <v>0</v>
      </c>
      <c r="AO35" s="7">
        <f t="shared" si="14"/>
        <v>0</v>
      </c>
      <c r="AP35" s="7">
        <v>0</v>
      </c>
      <c r="AQ35" s="7">
        <f t="shared" si="15"/>
        <v>0</v>
      </c>
      <c r="AR35">
        <f t="shared" si="16"/>
        <v>0</v>
      </c>
      <c r="AS35" s="7">
        <v>0</v>
      </c>
      <c r="AT35" s="7">
        <f t="shared" si="17"/>
        <v>0</v>
      </c>
      <c r="AU35" s="7">
        <v>0</v>
      </c>
      <c r="AV35" s="7">
        <f t="shared" si="18"/>
        <v>0</v>
      </c>
      <c r="AW35">
        <f t="shared" si="19"/>
        <v>0</v>
      </c>
    </row>
    <row r="36" spans="1:49" x14ac:dyDescent="0.25">
      <c r="A36" s="11">
        <v>439755</v>
      </c>
      <c r="B36" s="28" t="s">
        <v>141</v>
      </c>
      <c r="C36" s="25" t="s">
        <v>142</v>
      </c>
      <c r="D36" s="26" t="s">
        <v>19</v>
      </c>
      <c r="E36" s="26" t="s">
        <v>6</v>
      </c>
      <c r="F36" s="12">
        <f t="shared" si="0"/>
        <v>2</v>
      </c>
      <c r="G36" s="12" t="s">
        <v>77</v>
      </c>
      <c r="H36" s="12">
        <f t="shared" si="20"/>
        <v>0</v>
      </c>
      <c r="I36" s="1" t="str">
        <f>VLOOKUP(A36,Sheet1!A:F,3,)</f>
        <v>South</v>
      </c>
      <c r="J36" s="12">
        <f t="shared" si="1"/>
        <v>2</v>
      </c>
      <c r="K36" s="28" t="str">
        <f>VLOOKUP(A36,Sheet1!A:F,6,)</f>
        <v>Services</v>
      </c>
      <c r="L36">
        <f t="shared" si="2"/>
        <v>4</v>
      </c>
      <c r="M36" s="3">
        <f>VLOOKUP(A36,Sheet1!A:F,4,)</f>
        <v>39904</v>
      </c>
      <c r="N36" s="11">
        <f t="shared" si="3"/>
        <v>2009</v>
      </c>
      <c r="O36" s="11">
        <f t="shared" si="4"/>
        <v>4</v>
      </c>
      <c r="P36" s="11">
        <f t="shared" si="5"/>
        <v>4</v>
      </c>
      <c r="Q36" s="7">
        <f t="shared" si="6"/>
        <v>14</v>
      </c>
      <c r="R36" s="7">
        <f t="shared" si="7"/>
        <v>1</v>
      </c>
      <c r="S36" s="3">
        <v>42962</v>
      </c>
      <c r="T36" s="7">
        <f t="shared" si="8"/>
        <v>1</v>
      </c>
      <c r="U36" s="1">
        <f>VLOOKUP(A36,Sheet1!A:F,5,)</f>
        <v>20000</v>
      </c>
      <c r="V36" s="7">
        <v>0</v>
      </c>
      <c r="W36" s="7">
        <f t="shared" si="9"/>
        <v>0</v>
      </c>
      <c r="X36" s="7">
        <v>895</v>
      </c>
      <c r="Y36" s="9">
        <f t="shared" si="21"/>
        <v>0</v>
      </c>
      <c r="Z36" s="9">
        <f t="shared" si="22"/>
        <v>0</v>
      </c>
      <c r="AA36" s="10">
        <f t="shared" si="23"/>
        <v>4.4749999999999998E-2</v>
      </c>
      <c r="AB36" s="10">
        <f t="shared" si="24"/>
        <v>4.4749999999999998E-2</v>
      </c>
      <c r="AC36" s="2">
        <v>2337.5</v>
      </c>
      <c r="AD36" s="7">
        <f t="shared" si="28"/>
        <v>1</v>
      </c>
      <c r="AE36" s="7">
        <f t="shared" si="10"/>
        <v>0</v>
      </c>
      <c r="AF36" s="7">
        <f t="shared" si="25"/>
        <v>0</v>
      </c>
      <c r="AG36" s="7">
        <f t="shared" si="26"/>
        <v>0</v>
      </c>
      <c r="AH36" s="7">
        <v>895</v>
      </c>
      <c r="AI36" s="7">
        <f t="shared" si="27"/>
        <v>895</v>
      </c>
      <c r="AJ36" s="7">
        <v>0</v>
      </c>
      <c r="AK36" s="7">
        <f t="shared" si="11"/>
        <v>0</v>
      </c>
      <c r="AL36" s="7">
        <f t="shared" si="12"/>
        <v>0</v>
      </c>
      <c r="AM36" s="7">
        <f t="shared" si="13"/>
        <v>0</v>
      </c>
      <c r="AN36" s="7">
        <v>0</v>
      </c>
      <c r="AO36" s="7">
        <f t="shared" si="14"/>
        <v>0</v>
      </c>
      <c r="AP36" s="7">
        <v>0</v>
      </c>
      <c r="AQ36" s="7">
        <f t="shared" si="15"/>
        <v>0</v>
      </c>
      <c r="AR36">
        <f t="shared" si="16"/>
        <v>0</v>
      </c>
      <c r="AS36" s="7">
        <v>0</v>
      </c>
      <c r="AT36" s="7">
        <f t="shared" si="17"/>
        <v>0</v>
      </c>
      <c r="AU36" s="7">
        <v>0</v>
      </c>
      <c r="AV36" s="7">
        <f t="shared" si="18"/>
        <v>0</v>
      </c>
      <c r="AW36">
        <f t="shared" si="19"/>
        <v>0</v>
      </c>
    </row>
    <row r="37" spans="1:49" x14ac:dyDescent="0.25">
      <c r="A37" s="11">
        <v>481168</v>
      </c>
      <c r="B37" s="28" t="s">
        <v>331</v>
      </c>
      <c r="C37" s="25" t="s">
        <v>332</v>
      </c>
      <c r="D37" s="26" t="s">
        <v>5</v>
      </c>
      <c r="E37" s="26" t="s">
        <v>224</v>
      </c>
      <c r="F37" s="12">
        <f t="shared" si="0"/>
        <v>3</v>
      </c>
      <c r="G37" s="12" t="s">
        <v>77</v>
      </c>
      <c r="H37" s="12">
        <f t="shared" si="20"/>
        <v>0</v>
      </c>
      <c r="I37" s="1" t="str">
        <f>VLOOKUP(A37,Sheet1!A:F,3,)</f>
        <v>North</v>
      </c>
      <c r="J37" s="12">
        <f t="shared" si="1"/>
        <v>1</v>
      </c>
      <c r="K37" s="28" t="str">
        <f>VLOOKUP(A37,Sheet1!A:F,6,)</f>
        <v>Technology</v>
      </c>
      <c r="L37">
        <f t="shared" si="2"/>
        <v>1</v>
      </c>
      <c r="M37" s="3">
        <f>VLOOKUP(A37,Sheet1!A:F,4,)</f>
        <v>37904</v>
      </c>
      <c r="N37" s="11">
        <f t="shared" si="3"/>
        <v>2003</v>
      </c>
      <c r="O37" s="11">
        <f t="shared" si="4"/>
        <v>10</v>
      </c>
      <c r="P37" s="11">
        <f t="shared" si="5"/>
        <v>6</v>
      </c>
      <c r="Q37" s="7">
        <f t="shared" si="6"/>
        <v>41</v>
      </c>
      <c r="R37" s="7">
        <f t="shared" si="7"/>
        <v>10</v>
      </c>
      <c r="S37" s="3"/>
      <c r="T37" s="7">
        <f t="shared" si="8"/>
        <v>0</v>
      </c>
      <c r="U37" s="1">
        <f>VLOOKUP(A37,Sheet1!A:F,5,)</f>
        <v>5000</v>
      </c>
      <c r="V37" s="7">
        <v>150</v>
      </c>
      <c r="W37" s="7">
        <f t="shared" si="9"/>
        <v>150</v>
      </c>
      <c r="X37" s="7">
        <v>-150</v>
      </c>
      <c r="Y37" s="9">
        <f t="shared" si="21"/>
        <v>0</v>
      </c>
      <c r="Z37" s="9">
        <f t="shared" si="22"/>
        <v>0</v>
      </c>
      <c r="AA37" s="10">
        <f t="shared" si="23"/>
        <v>0</v>
      </c>
      <c r="AB37" s="10">
        <f t="shared" si="24"/>
        <v>0</v>
      </c>
      <c r="AC37" s="2">
        <v>0</v>
      </c>
      <c r="AD37" s="7">
        <f t="shared" si="28"/>
        <v>0</v>
      </c>
      <c r="AE37" s="7">
        <f t="shared" si="10"/>
        <v>1</v>
      </c>
      <c r="AF37" s="7">
        <f t="shared" si="25"/>
        <v>1</v>
      </c>
      <c r="AG37" s="7">
        <f t="shared" si="26"/>
        <v>1</v>
      </c>
      <c r="AH37" s="7">
        <v>0</v>
      </c>
      <c r="AI37" s="7">
        <f t="shared" si="27"/>
        <v>0</v>
      </c>
      <c r="AJ37" s="7">
        <v>0</v>
      </c>
      <c r="AK37" s="7">
        <f t="shared" si="11"/>
        <v>0</v>
      </c>
      <c r="AL37" s="7">
        <f t="shared" si="12"/>
        <v>0</v>
      </c>
      <c r="AM37" s="7">
        <f t="shared" si="13"/>
        <v>0</v>
      </c>
      <c r="AN37" s="7">
        <v>0</v>
      </c>
      <c r="AO37" s="7">
        <f t="shared" si="14"/>
        <v>0</v>
      </c>
      <c r="AP37" s="7">
        <v>0</v>
      </c>
      <c r="AQ37" s="7">
        <f t="shared" si="15"/>
        <v>0</v>
      </c>
      <c r="AR37">
        <f t="shared" si="16"/>
        <v>1</v>
      </c>
      <c r="AS37" s="7">
        <v>0</v>
      </c>
      <c r="AT37" s="7">
        <f t="shared" si="17"/>
        <v>0</v>
      </c>
      <c r="AU37" s="7">
        <v>150</v>
      </c>
      <c r="AV37" s="7">
        <f t="shared" si="18"/>
        <v>1</v>
      </c>
      <c r="AW37">
        <f t="shared" si="19"/>
        <v>1</v>
      </c>
    </row>
    <row r="38" spans="1:49" x14ac:dyDescent="0.25">
      <c r="A38" s="11">
        <v>508622</v>
      </c>
      <c r="B38" s="28" t="s">
        <v>618</v>
      </c>
      <c r="C38" s="25" t="s">
        <v>619</v>
      </c>
      <c r="D38" s="26" t="s">
        <v>9</v>
      </c>
      <c r="E38" s="26" t="s">
        <v>345</v>
      </c>
      <c r="F38" s="12">
        <f t="shared" si="0"/>
        <v>1</v>
      </c>
      <c r="G38" s="12" t="s">
        <v>77</v>
      </c>
      <c r="H38" s="12">
        <f t="shared" si="20"/>
        <v>0</v>
      </c>
      <c r="I38" s="1" t="str">
        <f>VLOOKUP(A38,Sheet1!A:F,3,)</f>
        <v>West</v>
      </c>
      <c r="J38" s="12">
        <f t="shared" si="1"/>
        <v>4</v>
      </c>
      <c r="K38" s="28" t="str">
        <f>VLOOKUP(A38,Sheet1!A:F,6,)</f>
        <v>Manufacturing</v>
      </c>
      <c r="L38">
        <f t="shared" si="2"/>
        <v>5</v>
      </c>
      <c r="M38" s="3">
        <f>VLOOKUP(A38,Sheet1!A:F,4,)</f>
        <v>42904</v>
      </c>
      <c r="N38" s="11">
        <f t="shared" si="3"/>
        <v>2017</v>
      </c>
      <c r="O38" s="11">
        <f t="shared" si="4"/>
        <v>6</v>
      </c>
      <c r="P38" s="11">
        <f t="shared" si="5"/>
        <v>1</v>
      </c>
      <c r="Q38" s="7">
        <f t="shared" si="6"/>
        <v>25</v>
      </c>
      <c r="R38" s="7">
        <f t="shared" si="7"/>
        <v>18</v>
      </c>
      <c r="S38" s="3">
        <v>42548</v>
      </c>
      <c r="T38" s="7">
        <f t="shared" si="8"/>
        <v>1</v>
      </c>
      <c r="U38" s="1">
        <f>VLOOKUP(A38,Sheet1!A:F,5,)</f>
        <v>5000</v>
      </c>
      <c r="V38" s="7">
        <v>-120</v>
      </c>
      <c r="W38" s="7">
        <f t="shared" si="9"/>
        <v>120</v>
      </c>
      <c r="X38" s="7">
        <v>0</v>
      </c>
      <c r="Y38" s="9">
        <f t="shared" si="21"/>
        <v>0</v>
      </c>
      <c r="Z38" s="9">
        <f t="shared" si="22"/>
        <v>0</v>
      </c>
      <c r="AA38" s="10">
        <f t="shared" si="23"/>
        <v>-2.4E-2</v>
      </c>
      <c r="AB38" s="10">
        <f t="shared" si="24"/>
        <v>2.4E-2</v>
      </c>
      <c r="AC38" s="2">
        <v>120</v>
      </c>
      <c r="AD38" s="7">
        <f t="shared" si="28"/>
        <v>0</v>
      </c>
      <c r="AE38" s="7">
        <f t="shared" si="10"/>
        <v>1</v>
      </c>
      <c r="AF38" s="7">
        <f t="shared" si="25"/>
        <v>0</v>
      </c>
      <c r="AG38" s="7">
        <f t="shared" si="26"/>
        <v>1</v>
      </c>
      <c r="AH38" s="7">
        <v>-120</v>
      </c>
      <c r="AI38" s="7">
        <f t="shared" si="27"/>
        <v>120</v>
      </c>
      <c r="AJ38" s="7">
        <v>0</v>
      </c>
      <c r="AK38" s="7">
        <f t="shared" si="11"/>
        <v>0</v>
      </c>
      <c r="AL38" s="7">
        <f t="shared" si="12"/>
        <v>0</v>
      </c>
      <c r="AM38" s="7">
        <f t="shared" si="13"/>
        <v>0</v>
      </c>
      <c r="AN38" s="7">
        <v>0</v>
      </c>
      <c r="AO38" s="7">
        <f t="shared" si="14"/>
        <v>0</v>
      </c>
      <c r="AP38" s="7">
        <v>0</v>
      </c>
      <c r="AQ38" s="7">
        <f t="shared" si="15"/>
        <v>0</v>
      </c>
      <c r="AR38">
        <f t="shared" si="16"/>
        <v>0</v>
      </c>
      <c r="AS38" s="7">
        <v>0</v>
      </c>
      <c r="AT38" s="7">
        <f t="shared" si="17"/>
        <v>0</v>
      </c>
      <c r="AU38" s="7">
        <v>-120</v>
      </c>
      <c r="AV38" s="7">
        <f t="shared" si="18"/>
        <v>0</v>
      </c>
      <c r="AW38">
        <f t="shared" si="19"/>
        <v>1</v>
      </c>
    </row>
    <row r="39" spans="1:49" x14ac:dyDescent="0.25">
      <c r="A39" s="11">
        <v>541964</v>
      </c>
      <c r="B39" s="28">
        <v>1001746</v>
      </c>
      <c r="C39" s="25" t="s">
        <v>63</v>
      </c>
      <c r="D39" s="26" t="s">
        <v>9</v>
      </c>
      <c r="E39" s="26" t="s">
        <v>6</v>
      </c>
      <c r="F39" s="12">
        <f t="shared" si="0"/>
        <v>2</v>
      </c>
      <c r="G39" s="12" t="s">
        <v>7</v>
      </c>
      <c r="H39" s="12">
        <f t="shared" si="20"/>
        <v>1</v>
      </c>
      <c r="I39" s="1" t="str">
        <f>VLOOKUP(A39,Sheet1!A:F,3,)</f>
        <v>South</v>
      </c>
      <c r="J39" s="12">
        <f t="shared" si="1"/>
        <v>2</v>
      </c>
      <c r="K39" s="28" t="str">
        <f>VLOOKUP(A39,Sheet1!A:F,6,)</f>
        <v>Finance</v>
      </c>
      <c r="L39">
        <f t="shared" si="2"/>
        <v>7</v>
      </c>
      <c r="M39" s="3">
        <f>VLOOKUP(A39,Sheet1!A:F,4,)</f>
        <v>40764</v>
      </c>
      <c r="N39" s="11">
        <f t="shared" si="3"/>
        <v>2011</v>
      </c>
      <c r="O39" s="11">
        <f t="shared" si="4"/>
        <v>8</v>
      </c>
      <c r="P39" s="11">
        <f t="shared" si="5"/>
        <v>3</v>
      </c>
      <c r="Q39" s="7">
        <f t="shared" si="6"/>
        <v>33</v>
      </c>
      <c r="R39" s="7">
        <f t="shared" si="7"/>
        <v>9</v>
      </c>
      <c r="S39" s="3"/>
      <c r="T39" s="7">
        <f t="shared" si="8"/>
        <v>0</v>
      </c>
      <c r="U39" s="1">
        <f>VLOOKUP(A39,Sheet1!A:F,5,)</f>
        <v>5000</v>
      </c>
      <c r="V39" s="7">
        <v>-2156.38</v>
      </c>
      <c r="W39" s="7">
        <f t="shared" si="9"/>
        <v>2156.38</v>
      </c>
      <c r="X39" s="7">
        <v>0</v>
      </c>
      <c r="Y39" s="9">
        <f t="shared" si="21"/>
        <v>0</v>
      </c>
      <c r="Z39" s="9">
        <f t="shared" si="22"/>
        <v>0</v>
      </c>
      <c r="AA39" s="10">
        <f t="shared" si="23"/>
        <v>-0.43127600000000005</v>
      </c>
      <c r="AB39" s="10">
        <f t="shared" si="24"/>
        <v>0.43127600000000005</v>
      </c>
      <c r="AC39" s="2">
        <v>0</v>
      </c>
      <c r="AD39" s="7">
        <f t="shared" si="28"/>
        <v>0</v>
      </c>
      <c r="AE39" s="7">
        <f t="shared" si="10"/>
        <v>1</v>
      </c>
      <c r="AF39" s="7">
        <f t="shared" si="25"/>
        <v>0</v>
      </c>
      <c r="AG39" s="7">
        <f t="shared" si="26"/>
        <v>1</v>
      </c>
      <c r="AH39" s="7">
        <v>-2156.38</v>
      </c>
      <c r="AI39" s="7">
        <f t="shared" si="27"/>
        <v>2156.38</v>
      </c>
      <c r="AJ39" s="7">
        <v>0</v>
      </c>
      <c r="AK39" s="7">
        <f t="shared" si="11"/>
        <v>0</v>
      </c>
      <c r="AL39" s="7">
        <f t="shared" si="12"/>
        <v>0</v>
      </c>
      <c r="AM39" s="7">
        <f t="shared" si="13"/>
        <v>0</v>
      </c>
      <c r="AN39" s="7">
        <v>0</v>
      </c>
      <c r="AO39" s="7">
        <f t="shared" si="14"/>
        <v>0</v>
      </c>
      <c r="AP39" s="7">
        <v>0</v>
      </c>
      <c r="AQ39" s="7">
        <f t="shared" si="15"/>
        <v>0</v>
      </c>
      <c r="AR39">
        <f t="shared" si="16"/>
        <v>0</v>
      </c>
      <c r="AS39" s="7">
        <v>0</v>
      </c>
      <c r="AT39" s="7">
        <f t="shared" si="17"/>
        <v>0</v>
      </c>
      <c r="AU39" s="7">
        <v>-2156.38</v>
      </c>
      <c r="AV39" s="7">
        <f t="shared" si="18"/>
        <v>0</v>
      </c>
      <c r="AW39">
        <f t="shared" si="19"/>
        <v>1</v>
      </c>
    </row>
    <row r="40" spans="1:49" x14ac:dyDescent="0.25">
      <c r="A40" s="11">
        <v>568708</v>
      </c>
      <c r="B40" s="28" t="s">
        <v>169</v>
      </c>
      <c r="C40" s="25" t="s">
        <v>170</v>
      </c>
      <c r="D40" s="26" t="s">
        <v>5</v>
      </c>
      <c r="E40" s="26" t="s">
        <v>6</v>
      </c>
      <c r="F40" s="12">
        <f t="shared" si="0"/>
        <v>2</v>
      </c>
      <c r="G40" s="12" t="s">
        <v>77</v>
      </c>
      <c r="H40" s="12">
        <f t="shared" si="20"/>
        <v>0</v>
      </c>
      <c r="I40" s="1" t="str">
        <f>VLOOKUP(A40,Sheet1!A:F,3,)</f>
        <v>South</v>
      </c>
      <c r="J40" s="12">
        <f t="shared" si="1"/>
        <v>2</v>
      </c>
      <c r="K40" s="28" t="str">
        <f>VLOOKUP(A40,Sheet1!A:F,6,)</f>
        <v>Telco</v>
      </c>
      <c r="L40">
        <f t="shared" si="2"/>
        <v>6</v>
      </c>
      <c r="M40" s="3">
        <f>VLOOKUP(A40,Sheet1!A:F,4,)</f>
        <v>40124</v>
      </c>
      <c r="N40" s="11">
        <f t="shared" si="3"/>
        <v>2009</v>
      </c>
      <c r="O40" s="11">
        <f t="shared" si="4"/>
        <v>11</v>
      </c>
      <c r="P40" s="11">
        <f t="shared" si="5"/>
        <v>7</v>
      </c>
      <c r="Q40" s="7">
        <f t="shared" si="6"/>
        <v>45</v>
      </c>
      <c r="R40" s="7">
        <f t="shared" si="7"/>
        <v>7</v>
      </c>
      <c r="S40" s="3">
        <v>42860</v>
      </c>
      <c r="T40" s="7">
        <f t="shared" si="8"/>
        <v>1</v>
      </c>
      <c r="U40" s="1">
        <f>VLOOKUP(A40,Sheet1!A:F,5,)</f>
        <v>5000</v>
      </c>
      <c r="V40" s="7">
        <v>186.5</v>
      </c>
      <c r="W40" s="7">
        <f t="shared" si="9"/>
        <v>186.5</v>
      </c>
      <c r="X40" s="7">
        <v>35</v>
      </c>
      <c r="Y40" s="9">
        <f t="shared" si="21"/>
        <v>0</v>
      </c>
      <c r="Z40" s="9">
        <f t="shared" si="22"/>
        <v>0</v>
      </c>
      <c r="AA40" s="10">
        <f t="shared" si="23"/>
        <v>4.4299999999999999E-2</v>
      </c>
      <c r="AB40" s="10">
        <f t="shared" si="24"/>
        <v>4.4299999999999999E-2</v>
      </c>
      <c r="AC40" s="2">
        <v>1233.75</v>
      </c>
      <c r="AD40" s="7">
        <f t="shared" si="28"/>
        <v>1</v>
      </c>
      <c r="AE40" s="7">
        <f t="shared" si="10"/>
        <v>1</v>
      </c>
      <c r="AF40" s="7">
        <f t="shared" si="25"/>
        <v>1</v>
      </c>
      <c r="AG40" s="7">
        <f t="shared" si="26"/>
        <v>1</v>
      </c>
      <c r="AH40" s="7">
        <v>221.5</v>
      </c>
      <c r="AI40" s="7">
        <f t="shared" si="27"/>
        <v>221.5</v>
      </c>
      <c r="AJ40" s="7">
        <v>166.5</v>
      </c>
      <c r="AK40" s="7">
        <f t="shared" si="11"/>
        <v>1</v>
      </c>
      <c r="AL40" s="7">
        <f t="shared" si="12"/>
        <v>166.5</v>
      </c>
      <c r="AM40" s="7">
        <f t="shared" si="13"/>
        <v>1</v>
      </c>
      <c r="AN40" s="7">
        <v>0</v>
      </c>
      <c r="AO40" s="7">
        <f t="shared" si="14"/>
        <v>0</v>
      </c>
      <c r="AP40" s="7">
        <v>0</v>
      </c>
      <c r="AQ40" s="7">
        <f t="shared" si="15"/>
        <v>0</v>
      </c>
      <c r="AR40">
        <f t="shared" si="16"/>
        <v>1</v>
      </c>
      <c r="AS40" s="7">
        <v>20</v>
      </c>
      <c r="AT40" s="7">
        <f t="shared" si="17"/>
        <v>1</v>
      </c>
      <c r="AU40" s="7">
        <v>0</v>
      </c>
      <c r="AV40" s="7">
        <f t="shared" si="18"/>
        <v>0</v>
      </c>
      <c r="AW40">
        <f t="shared" si="19"/>
        <v>1</v>
      </c>
    </row>
    <row r="41" spans="1:49" x14ac:dyDescent="0.25">
      <c r="A41" s="11">
        <v>568869</v>
      </c>
      <c r="B41" s="28" t="s">
        <v>157</v>
      </c>
      <c r="C41" s="25" t="s">
        <v>158</v>
      </c>
      <c r="D41" s="26" t="s">
        <v>19</v>
      </c>
      <c r="E41" s="26" t="s">
        <v>6</v>
      </c>
      <c r="F41" s="12">
        <f t="shared" si="0"/>
        <v>2</v>
      </c>
      <c r="G41" s="12" t="s">
        <v>77</v>
      </c>
      <c r="H41" s="12">
        <f t="shared" si="20"/>
        <v>0</v>
      </c>
      <c r="I41" s="1" t="str">
        <f>VLOOKUP(A41,Sheet1!A:F,3,)</f>
        <v>South</v>
      </c>
      <c r="J41" s="12">
        <f t="shared" si="1"/>
        <v>2</v>
      </c>
      <c r="K41" s="28" t="str">
        <f>VLOOKUP(A41,Sheet1!A:F,6,)</f>
        <v>Services</v>
      </c>
      <c r="L41">
        <f t="shared" si="2"/>
        <v>4</v>
      </c>
      <c r="M41" s="3">
        <f>VLOOKUP(A41,Sheet1!A:F,4,)</f>
        <v>40184</v>
      </c>
      <c r="N41" s="11">
        <f t="shared" si="3"/>
        <v>2010</v>
      </c>
      <c r="O41" s="11">
        <f t="shared" si="4"/>
        <v>1</v>
      </c>
      <c r="P41" s="11">
        <f t="shared" si="5"/>
        <v>4</v>
      </c>
      <c r="Q41" s="7">
        <f t="shared" si="6"/>
        <v>2</v>
      </c>
      <c r="R41" s="7">
        <f t="shared" si="7"/>
        <v>6</v>
      </c>
      <c r="S41" s="3">
        <v>42487</v>
      </c>
      <c r="T41" s="7">
        <f t="shared" si="8"/>
        <v>1</v>
      </c>
      <c r="U41" s="1">
        <f>VLOOKUP(A41,Sheet1!A:F,5,)</f>
        <v>5000</v>
      </c>
      <c r="V41" s="7">
        <v>0</v>
      </c>
      <c r="W41" s="7">
        <f t="shared" si="9"/>
        <v>0</v>
      </c>
      <c r="X41" s="7">
        <v>0</v>
      </c>
      <c r="Y41" s="9">
        <f t="shared" si="21"/>
        <v>0</v>
      </c>
      <c r="Z41" s="9">
        <f t="shared" si="22"/>
        <v>0</v>
      </c>
      <c r="AA41" s="10">
        <f t="shared" si="23"/>
        <v>0</v>
      </c>
      <c r="AB41" s="10">
        <f t="shared" si="24"/>
        <v>0</v>
      </c>
      <c r="AC41" s="2">
        <v>230.25</v>
      </c>
      <c r="AD41" s="7">
        <f t="shared" si="28"/>
        <v>0</v>
      </c>
      <c r="AE41" s="7">
        <f t="shared" si="10"/>
        <v>0</v>
      </c>
      <c r="AF41" s="7">
        <f t="shared" si="25"/>
        <v>0</v>
      </c>
      <c r="AG41" s="7">
        <f t="shared" si="26"/>
        <v>0</v>
      </c>
      <c r="AH41" s="7">
        <v>0</v>
      </c>
      <c r="AI41" s="7">
        <f t="shared" si="27"/>
        <v>0</v>
      </c>
      <c r="AJ41" s="7">
        <v>0</v>
      </c>
      <c r="AK41" s="7">
        <f t="shared" si="11"/>
        <v>0</v>
      </c>
      <c r="AL41" s="7">
        <f t="shared" si="12"/>
        <v>0</v>
      </c>
      <c r="AM41" s="7">
        <f t="shared" si="13"/>
        <v>0</v>
      </c>
      <c r="AN41" s="7">
        <v>0</v>
      </c>
      <c r="AO41" s="7">
        <f t="shared" si="14"/>
        <v>0</v>
      </c>
      <c r="AP41" s="7">
        <v>0</v>
      </c>
      <c r="AQ41" s="7">
        <f t="shared" si="15"/>
        <v>0</v>
      </c>
      <c r="AR41">
        <f t="shared" si="16"/>
        <v>0</v>
      </c>
      <c r="AS41" s="7">
        <v>0</v>
      </c>
      <c r="AT41" s="7">
        <f t="shared" si="17"/>
        <v>0</v>
      </c>
      <c r="AU41" s="7">
        <v>0</v>
      </c>
      <c r="AV41" s="7">
        <f t="shared" si="18"/>
        <v>0</v>
      </c>
      <c r="AW41">
        <f t="shared" si="19"/>
        <v>0</v>
      </c>
    </row>
    <row r="42" spans="1:49" x14ac:dyDescent="0.25">
      <c r="A42" s="11">
        <v>588774</v>
      </c>
      <c r="B42" s="28" t="s">
        <v>229</v>
      </c>
      <c r="C42" s="25" t="s">
        <v>230</v>
      </c>
      <c r="D42" s="26" t="s">
        <v>5</v>
      </c>
      <c r="E42" s="26" t="s">
        <v>224</v>
      </c>
      <c r="F42" s="12">
        <f t="shared" si="0"/>
        <v>3</v>
      </c>
      <c r="G42" s="12" t="s">
        <v>77</v>
      </c>
      <c r="H42" s="12">
        <f t="shared" si="20"/>
        <v>0</v>
      </c>
      <c r="I42" s="1" t="str">
        <f>VLOOKUP(A42,Sheet1!A:F,3,)</f>
        <v>North</v>
      </c>
      <c r="J42" s="12">
        <f t="shared" si="1"/>
        <v>1</v>
      </c>
      <c r="K42" s="28" t="str">
        <f>VLOOKUP(A42,Sheet1!A:F,6,)</f>
        <v>Telco</v>
      </c>
      <c r="L42">
        <f t="shared" si="2"/>
        <v>6</v>
      </c>
      <c r="M42" s="3">
        <f>VLOOKUP(A42,Sheet1!A:F,4,)</f>
        <v>37464</v>
      </c>
      <c r="N42" s="11">
        <f t="shared" si="3"/>
        <v>2002</v>
      </c>
      <c r="O42" s="11">
        <f t="shared" si="4"/>
        <v>7</v>
      </c>
      <c r="P42" s="11">
        <f t="shared" si="5"/>
        <v>7</v>
      </c>
      <c r="Q42" s="7">
        <f t="shared" si="6"/>
        <v>30</v>
      </c>
      <c r="R42" s="7">
        <f t="shared" si="7"/>
        <v>27</v>
      </c>
      <c r="S42" s="3">
        <v>42709</v>
      </c>
      <c r="T42" s="7">
        <f t="shared" si="8"/>
        <v>1</v>
      </c>
      <c r="U42" s="1">
        <f>VLOOKUP(A42,Sheet1!A:F,5,)</f>
        <v>5000</v>
      </c>
      <c r="V42" s="7">
        <v>1065.75</v>
      </c>
      <c r="W42" s="7">
        <f t="shared" si="9"/>
        <v>1065.75</v>
      </c>
      <c r="X42" s="7">
        <v>0</v>
      </c>
      <c r="Y42" s="9">
        <f t="shared" si="21"/>
        <v>0</v>
      </c>
      <c r="Z42" s="9">
        <f t="shared" si="22"/>
        <v>0</v>
      </c>
      <c r="AA42" s="10">
        <f t="shared" si="23"/>
        <v>0.21315000000000001</v>
      </c>
      <c r="AB42" s="10">
        <f t="shared" si="24"/>
        <v>0.21315000000000001</v>
      </c>
      <c r="AC42" s="2">
        <v>550.87</v>
      </c>
      <c r="AD42" s="7">
        <f t="shared" si="28"/>
        <v>1</v>
      </c>
      <c r="AE42" s="7">
        <f t="shared" si="10"/>
        <v>1</v>
      </c>
      <c r="AF42" s="7">
        <f t="shared" si="25"/>
        <v>1</v>
      </c>
      <c r="AG42" s="7">
        <f t="shared" si="26"/>
        <v>1</v>
      </c>
      <c r="AH42" s="7">
        <v>1065.75</v>
      </c>
      <c r="AI42" s="7">
        <f t="shared" si="27"/>
        <v>1065.75</v>
      </c>
      <c r="AJ42" s="7">
        <v>0</v>
      </c>
      <c r="AK42" s="7">
        <f t="shared" si="11"/>
        <v>0</v>
      </c>
      <c r="AL42" s="7">
        <f t="shared" si="12"/>
        <v>0</v>
      </c>
      <c r="AM42" s="7">
        <f t="shared" si="13"/>
        <v>0</v>
      </c>
      <c r="AN42" s="7">
        <v>0</v>
      </c>
      <c r="AO42" s="7">
        <f t="shared" si="14"/>
        <v>0</v>
      </c>
      <c r="AP42" s="7">
        <v>0</v>
      </c>
      <c r="AQ42" s="7">
        <f t="shared" si="15"/>
        <v>0</v>
      </c>
      <c r="AR42">
        <f t="shared" si="16"/>
        <v>1</v>
      </c>
      <c r="AS42" s="7">
        <v>0</v>
      </c>
      <c r="AT42" s="7">
        <f t="shared" si="17"/>
        <v>0</v>
      </c>
      <c r="AU42" s="7">
        <v>1065.75</v>
      </c>
      <c r="AV42" s="7">
        <f t="shared" si="18"/>
        <v>1</v>
      </c>
      <c r="AW42">
        <f t="shared" si="19"/>
        <v>1</v>
      </c>
    </row>
    <row r="43" spans="1:49" x14ac:dyDescent="0.25">
      <c r="A43" s="11">
        <v>595183</v>
      </c>
      <c r="B43" s="28" t="s">
        <v>352</v>
      </c>
      <c r="C43" s="25" t="s">
        <v>353</v>
      </c>
      <c r="D43" s="26" t="s">
        <v>5</v>
      </c>
      <c r="E43" s="26" t="s">
        <v>345</v>
      </c>
      <c r="F43" s="12">
        <f t="shared" si="0"/>
        <v>1</v>
      </c>
      <c r="G43" s="12" t="s">
        <v>77</v>
      </c>
      <c r="H43" s="12">
        <f t="shared" si="20"/>
        <v>0</v>
      </c>
      <c r="I43" s="1" t="str">
        <f>VLOOKUP(A43,Sheet1!A:F,3,)</f>
        <v>East</v>
      </c>
      <c r="J43" s="12">
        <f t="shared" si="1"/>
        <v>3</v>
      </c>
      <c r="K43" s="28" t="str">
        <f>VLOOKUP(A43,Sheet1!A:F,6,)</f>
        <v>Services</v>
      </c>
      <c r="L43">
        <f t="shared" si="2"/>
        <v>4</v>
      </c>
      <c r="M43" s="3">
        <f>VLOOKUP(A43,Sheet1!A:F,4,)</f>
        <v>35844</v>
      </c>
      <c r="N43" s="11">
        <f t="shared" si="3"/>
        <v>1998</v>
      </c>
      <c r="O43" s="11">
        <f t="shared" si="4"/>
        <v>2</v>
      </c>
      <c r="P43" s="11">
        <f t="shared" si="5"/>
        <v>4</v>
      </c>
      <c r="Q43" s="7">
        <f t="shared" si="6"/>
        <v>8</v>
      </c>
      <c r="R43" s="7">
        <f t="shared" si="7"/>
        <v>18</v>
      </c>
      <c r="S43" s="3">
        <v>42943</v>
      </c>
      <c r="T43" s="7">
        <f t="shared" si="8"/>
        <v>1</v>
      </c>
      <c r="U43" s="1">
        <f>VLOOKUP(A43,Sheet1!A:F,5,)</f>
        <v>5000</v>
      </c>
      <c r="V43" s="7">
        <v>327</v>
      </c>
      <c r="W43" s="7">
        <f t="shared" si="9"/>
        <v>327</v>
      </c>
      <c r="X43" s="7">
        <v>25</v>
      </c>
      <c r="Y43" s="9">
        <f t="shared" si="21"/>
        <v>0</v>
      </c>
      <c r="Z43" s="9">
        <f t="shared" si="22"/>
        <v>0</v>
      </c>
      <c r="AA43" s="10">
        <f t="shared" si="23"/>
        <v>7.0400000000000004E-2</v>
      </c>
      <c r="AB43" s="10">
        <f t="shared" si="24"/>
        <v>7.0400000000000004E-2</v>
      </c>
      <c r="AC43" s="2">
        <v>668.5</v>
      </c>
      <c r="AD43" s="7">
        <f t="shared" si="28"/>
        <v>1</v>
      </c>
      <c r="AE43" s="7">
        <f t="shared" si="10"/>
        <v>1</v>
      </c>
      <c r="AF43" s="7">
        <f t="shared" si="25"/>
        <v>0</v>
      </c>
      <c r="AG43" s="7">
        <f t="shared" si="26"/>
        <v>0</v>
      </c>
      <c r="AH43" s="7">
        <v>352</v>
      </c>
      <c r="AI43" s="7">
        <f t="shared" si="27"/>
        <v>352</v>
      </c>
      <c r="AJ43" s="7">
        <v>328.5</v>
      </c>
      <c r="AK43" s="7">
        <f t="shared" si="11"/>
        <v>1</v>
      </c>
      <c r="AL43" s="7">
        <f t="shared" si="12"/>
        <v>328.5</v>
      </c>
      <c r="AM43" s="7">
        <f t="shared" si="13"/>
        <v>1</v>
      </c>
      <c r="AN43" s="7">
        <v>-1.5</v>
      </c>
      <c r="AO43" s="7">
        <f t="shared" si="14"/>
        <v>0</v>
      </c>
      <c r="AP43" s="7">
        <v>0</v>
      </c>
      <c r="AQ43" s="7">
        <f t="shared" si="15"/>
        <v>0</v>
      </c>
      <c r="AR43">
        <f t="shared" si="16"/>
        <v>0</v>
      </c>
      <c r="AS43" s="7">
        <v>0</v>
      </c>
      <c r="AT43" s="7">
        <f t="shared" si="17"/>
        <v>0</v>
      </c>
      <c r="AU43" s="7">
        <v>0</v>
      </c>
      <c r="AV43" s="7">
        <f t="shared" si="18"/>
        <v>0</v>
      </c>
      <c r="AW43">
        <f t="shared" si="19"/>
        <v>0</v>
      </c>
    </row>
    <row r="44" spans="1:49" x14ac:dyDescent="0.25">
      <c r="A44" s="11">
        <v>600704</v>
      </c>
      <c r="B44" s="28" t="s">
        <v>526</v>
      </c>
      <c r="C44" s="25" t="s">
        <v>527</v>
      </c>
      <c r="D44" s="26" t="s">
        <v>5</v>
      </c>
      <c r="E44" s="26" t="s">
        <v>345</v>
      </c>
      <c r="F44" s="12">
        <f t="shared" si="0"/>
        <v>1</v>
      </c>
      <c r="G44" s="12" t="s">
        <v>77</v>
      </c>
      <c r="H44" s="12">
        <f t="shared" si="20"/>
        <v>0</v>
      </c>
      <c r="I44" s="1" t="str">
        <f>VLOOKUP(A44,Sheet1!A:F,3,)</f>
        <v>West</v>
      </c>
      <c r="J44" s="12">
        <f t="shared" si="1"/>
        <v>4</v>
      </c>
      <c r="K44" s="28" t="str">
        <f>VLOOKUP(A44,Sheet1!A:F,6,)</f>
        <v>Technology</v>
      </c>
      <c r="L44">
        <f t="shared" si="2"/>
        <v>1</v>
      </c>
      <c r="M44" s="3">
        <f>VLOOKUP(A44,Sheet1!A:F,4,)</f>
        <v>41124</v>
      </c>
      <c r="N44" s="11">
        <f t="shared" si="3"/>
        <v>2012</v>
      </c>
      <c r="O44" s="11">
        <f t="shared" si="4"/>
        <v>8</v>
      </c>
      <c r="P44" s="11">
        <f t="shared" si="5"/>
        <v>6</v>
      </c>
      <c r="Q44" s="7">
        <f t="shared" si="6"/>
        <v>31</v>
      </c>
      <c r="R44" s="7">
        <f t="shared" si="7"/>
        <v>3</v>
      </c>
      <c r="S44" s="3">
        <v>42950</v>
      </c>
      <c r="T44" s="7">
        <f t="shared" si="8"/>
        <v>1</v>
      </c>
      <c r="U44" s="1">
        <f>VLOOKUP(A44,Sheet1!A:F,5,)</f>
        <v>5000</v>
      </c>
      <c r="V44" s="7">
        <v>8619.3700000000008</v>
      </c>
      <c r="W44" s="7">
        <f t="shared" si="9"/>
        <v>8619.3700000000008</v>
      </c>
      <c r="X44" s="7">
        <v>1396.25</v>
      </c>
      <c r="Y44" s="9">
        <f t="shared" si="21"/>
        <v>1</v>
      </c>
      <c r="Z44" s="9">
        <f t="shared" si="22"/>
        <v>1</v>
      </c>
      <c r="AA44" s="10">
        <f t="shared" si="23"/>
        <v>2.0031240000000001</v>
      </c>
      <c r="AB44" s="10">
        <f t="shared" si="24"/>
        <v>2.0031240000000001</v>
      </c>
      <c r="AC44" s="2">
        <v>2225.25</v>
      </c>
      <c r="AD44" s="7">
        <f t="shared" si="28"/>
        <v>1</v>
      </c>
      <c r="AE44" s="7">
        <f t="shared" si="10"/>
        <v>1</v>
      </c>
      <c r="AF44" s="7">
        <f t="shared" si="25"/>
        <v>1</v>
      </c>
      <c r="AG44" s="7">
        <f t="shared" si="26"/>
        <v>1</v>
      </c>
      <c r="AH44" s="7">
        <v>10015.620000000001</v>
      </c>
      <c r="AI44" s="7">
        <f t="shared" si="27"/>
        <v>10015.620000000001</v>
      </c>
      <c r="AJ44" s="7">
        <v>2347.9699999999998</v>
      </c>
      <c r="AK44" s="7">
        <f t="shared" si="11"/>
        <v>1</v>
      </c>
      <c r="AL44" s="7">
        <f t="shared" si="12"/>
        <v>2347.9699999999998</v>
      </c>
      <c r="AM44" s="7">
        <f t="shared" si="13"/>
        <v>1</v>
      </c>
      <c r="AN44" s="7">
        <v>986.4</v>
      </c>
      <c r="AO44" s="7">
        <f t="shared" si="14"/>
        <v>1</v>
      </c>
      <c r="AP44" s="7">
        <v>2807.5</v>
      </c>
      <c r="AQ44" s="7">
        <f t="shared" si="15"/>
        <v>1</v>
      </c>
      <c r="AR44">
        <f t="shared" si="16"/>
        <v>1</v>
      </c>
      <c r="AS44" s="7">
        <v>1407.5</v>
      </c>
      <c r="AT44" s="7">
        <f t="shared" si="17"/>
        <v>1</v>
      </c>
      <c r="AU44" s="7">
        <v>1070</v>
      </c>
      <c r="AV44" s="7">
        <f t="shared" si="18"/>
        <v>1</v>
      </c>
      <c r="AW44">
        <f t="shared" si="19"/>
        <v>1</v>
      </c>
    </row>
    <row r="45" spans="1:49" x14ac:dyDescent="0.25">
      <c r="A45" s="11">
        <v>601837</v>
      </c>
      <c r="B45" s="28" t="s">
        <v>424</v>
      </c>
      <c r="C45" s="25" t="s">
        <v>425</v>
      </c>
      <c r="D45" s="26" t="s">
        <v>5</v>
      </c>
      <c r="E45" s="26" t="s">
        <v>345</v>
      </c>
      <c r="F45" s="12">
        <f t="shared" si="0"/>
        <v>1</v>
      </c>
      <c r="G45" s="12" t="s">
        <v>77</v>
      </c>
      <c r="H45" s="12">
        <f t="shared" si="20"/>
        <v>0</v>
      </c>
      <c r="I45" s="1" t="str">
        <f>VLOOKUP(A45,Sheet1!A:F,3,)</f>
        <v>East</v>
      </c>
      <c r="J45" s="12">
        <f t="shared" si="1"/>
        <v>3</v>
      </c>
      <c r="K45" s="28" t="str">
        <f>VLOOKUP(A45,Sheet1!A:F,6,)</f>
        <v>Technology</v>
      </c>
      <c r="L45">
        <f t="shared" si="2"/>
        <v>1</v>
      </c>
      <c r="M45" s="3">
        <f>VLOOKUP(A45,Sheet1!A:F,4,)</f>
        <v>36644</v>
      </c>
      <c r="N45" s="11">
        <f t="shared" si="3"/>
        <v>2000</v>
      </c>
      <c r="O45" s="11">
        <f t="shared" si="4"/>
        <v>4</v>
      </c>
      <c r="P45" s="11">
        <f t="shared" si="5"/>
        <v>6</v>
      </c>
      <c r="Q45" s="7">
        <f t="shared" si="6"/>
        <v>18</v>
      </c>
      <c r="R45" s="7">
        <f t="shared" si="7"/>
        <v>28</v>
      </c>
      <c r="S45" s="3">
        <v>42951</v>
      </c>
      <c r="T45" s="7">
        <f t="shared" si="8"/>
        <v>1</v>
      </c>
      <c r="U45" s="1">
        <f>VLOOKUP(A45,Sheet1!A:F,5,)</f>
        <v>5000</v>
      </c>
      <c r="V45" s="7">
        <v>70</v>
      </c>
      <c r="W45" s="7">
        <f t="shared" si="9"/>
        <v>70</v>
      </c>
      <c r="X45" s="7">
        <v>76.25</v>
      </c>
      <c r="Y45" s="9">
        <f t="shared" si="21"/>
        <v>0</v>
      </c>
      <c r="Z45" s="9">
        <f t="shared" si="22"/>
        <v>0</v>
      </c>
      <c r="AA45" s="10">
        <f t="shared" si="23"/>
        <v>2.9250000000000002E-2</v>
      </c>
      <c r="AB45" s="10">
        <f t="shared" si="24"/>
        <v>2.9250000000000002E-2</v>
      </c>
      <c r="AC45" s="2">
        <v>176.5</v>
      </c>
      <c r="AD45" s="7">
        <f t="shared" si="28"/>
        <v>1</v>
      </c>
      <c r="AE45" s="7">
        <f t="shared" si="10"/>
        <v>1</v>
      </c>
      <c r="AF45" s="7">
        <f t="shared" si="25"/>
        <v>0</v>
      </c>
      <c r="AG45" s="7">
        <f t="shared" si="26"/>
        <v>0</v>
      </c>
      <c r="AH45" s="7">
        <v>146.25</v>
      </c>
      <c r="AI45" s="7">
        <f t="shared" si="27"/>
        <v>146.25</v>
      </c>
      <c r="AJ45" s="7">
        <v>70</v>
      </c>
      <c r="AK45" s="7">
        <f t="shared" si="11"/>
        <v>1</v>
      </c>
      <c r="AL45" s="7">
        <f t="shared" si="12"/>
        <v>70</v>
      </c>
      <c r="AM45" s="7">
        <f t="shared" si="13"/>
        <v>1</v>
      </c>
      <c r="AN45" s="7">
        <v>0</v>
      </c>
      <c r="AO45" s="7">
        <f t="shared" si="14"/>
        <v>0</v>
      </c>
      <c r="AP45" s="7">
        <v>0</v>
      </c>
      <c r="AQ45" s="7">
        <f t="shared" si="15"/>
        <v>0</v>
      </c>
      <c r="AR45">
        <f t="shared" si="16"/>
        <v>0</v>
      </c>
      <c r="AS45" s="7">
        <v>0</v>
      </c>
      <c r="AT45" s="7">
        <f t="shared" si="17"/>
        <v>0</v>
      </c>
      <c r="AU45" s="7">
        <v>0</v>
      </c>
      <c r="AV45" s="7">
        <f t="shared" si="18"/>
        <v>0</v>
      </c>
      <c r="AW45">
        <f t="shared" si="19"/>
        <v>0</v>
      </c>
    </row>
    <row r="46" spans="1:49" x14ac:dyDescent="0.25">
      <c r="A46" s="11">
        <v>611802</v>
      </c>
      <c r="B46" s="28" t="s">
        <v>295</v>
      </c>
      <c r="C46" s="25" t="s">
        <v>296</v>
      </c>
      <c r="D46" s="26" t="s">
        <v>9</v>
      </c>
      <c r="E46" s="26" t="s">
        <v>224</v>
      </c>
      <c r="F46" s="12">
        <f t="shared" si="0"/>
        <v>3</v>
      </c>
      <c r="G46" s="12" t="s">
        <v>77</v>
      </c>
      <c r="H46" s="12">
        <f t="shared" si="20"/>
        <v>0</v>
      </c>
      <c r="I46" s="1" t="str">
        <f>VLOOKUP(A46,Sheet1!A:F,3,)</f>
        <v>North</v>
      </c>
      <c r="J46" s="12">
        <f t="shared" si="1"/>
        <v>1</v>
      </c>
      <c r="K46" s="28" t="str">
        <f>VLOOKUP(A46,Sheet1!A:F,6,)</f>
        <v>Retail</v>
      </c>
      <c r="L46">
        <f t="shared" si="2"/>
        <v>3</v>
      </c>
      <c r="M46" s="3">
        <f>VLOOKUP(A46,Sheet1!A:F,4,)</f>
        <v>38344</v>
      </c>
      <c r="N46" s="11">
        <f t="shared" si="3"/>
        <v>2004</v>
      </c>
      <c r="O46" s="11">
        <f t="shared" si="4"/>
        <v>12</v>
      </c>
      <c r="P46" s="11">
        <f t="shared" si="5"/>
        <v>5</v>
      </c>
      <c r="Q46" s="7">
        <f t="shared" si="6"/>
        <v>52</v>
      </c>
      <c r="R46" s="7">
        <f t="shared" si="7"/>
        <v>23</v>
      </c>
      <c r="S46" s="3"/>
      <c r="T46" s="7">
        <f t="shared" si="8"/>
        <v>0</v>
      </c>
      <c r="U46" s="1">
        <f>VLOOKUP(A46,Sheet1!A:F,5,)</f>
        <v>5000</v>
      </c>
      <c r="V46" s="7">
        <v>-6.6</v>
      </c>
      <c r="W46" s="7">
        <f t="shared" si="9"/>
        <v>6.6</v>
      </c>
      <c r="X46" s="7">
        <v>0</v>
      </c>
      <c r="Y46" s="9">
        <f t="shared" si="21"/>
        <v>0</v>
      </c>
      <c r="Z46" s="9">
        <f t="shared" si="22"/>
        <v>0</v>
      </c>
      <c r="AA46" s="10">
        <f t="shared" si="23"/>
        <v>-1.32E-3</v>
      </c>
      <c r="AB46" s="10">
        <f t="shared" si="24"/>
        <v>1.32E-3</v>
      </c>
      <c r="AC46" s="2">
        <v>0</v>
      </c>
      <c r="AD46" s="7">
        <f t="shared" si="28"/>
        <v>0</v>
      </c>
      <c r="AE46" s="7">
        <f t="shared" si="10"/>
        <v>1</v>
      </c>
      <c r="AF46" s="7">
        <f t="shared" si="25"/>
        <v>0</v>
      </c>
      <c r="AG46" s="7">
        <f t="shared" si="26"/>
        <v>1</v>
      </c>
      <c r="AH46" s="7">
        <v>-6.6</v>
      </c>
      <c r="AI46" s="7">
        <f t="shared" si="27"/>
        <v>6.6</v>
      </c>
      <c r="AJ46" s="7">
        <v>0</v>
      </c>
      <c r="AK46" s="7">
        <f t="shared" si="11"/>
        <v>0</v>
      </c>
      <c r="AL46" s="7">
        <f t="shared" si="12"/>
        <v>0</v>
      </c>
      <c r="AM46" s="7">
        <f t="shared" si="13"/>
        <v>0</v>
      </c>
      <c r="AN46" s="7">
        <v>0</v>
      </c>
      <c r="AO46" s="7">
        <f t="shared" si="14"/>
        <v>0</v>
      </c>
      <c r="AP46" s="7">
        <v>0</v>
      </c>
      <c r="AQ46" s="7">
        <f t="shared" si="15"/>
        <v>0</v>
      </c>
      <c r="AR46">
        <f t="shared" si="16"/>
        <v>0</v>
      </c>
      <c r="AS46" s="7">
        <v>0</v>
      </c>
      <c r="AT46" s="7">
        <f t="shared" si="17"/>
        <v>0</v>
      </c>
      <c r="AU46" s="7">
        <v>-6.6</v>
      </c>
      <c r="AV46" s="7">
        <f t="shared" si="18"/>
        <v>0</v>
      </c>
      <c r="AW46">
        <f t="shared" si="19"/>
        <v>1</v>
      </c>
    </row>
    <row r="47" spans="1:49" x14ac:dyDescent="0.25">
      <c r="A47" s="11">
        <v>640862</v>
      </c>
      <c r="B47" s="28">
        <v>1001642</v>
      </c>
      <c r="C47" s="25" t="s">
        <v>55</v>
      </c>
      <c r="D47" s="26" t="s">
        <v>5</v>
      </c>
      <c r="E47" s="26" t="s">
        <v>6</v>
      </c>
      <c r="F47" s="12">
        <f t="shared" si="0"/>
        <v>2</v>
      </c>
      <c r="G47" s="12" t="s">
        <v>7</v>
      </c>
      <c r="H47" s="12">
        <f t="shared" si="20"/>
        <v>1</v>
      </c>
      <c r="I47" s="1" t="str">
        <f>VLOOKUP(A47,Sheet1!A:F,3,)</f>
        <v>South</v>
      </c>
      <c r="J47" s="12">
        <f t="shared" si="1"/>
        <v>2</v>
      </c>
      <c r="K47" s="28" t="str">
        <f>VLOOKUP(A47,Sheet1!A:F,6,)</f>
        <v>Retail</v>
      </c>
      <c r="L47">
        <f t="shared" si="2"/>
        <v>3</v>
      </c>
      <c r="M47" s="3">
        <f>VLOOKUP(A47,Sheet1!A:F,4,)</f>
        <v>38624</v>
      </c>
      <c r="N47" s="11">
        <f t="shared" si="3"/>
        <v>2005</v>
      </c>
      <c r="O47" s="11">
        <f t="shared" si="4"/>
        <v>9</v>
      </c>
      <c r="P47" s="11">
        <f t="shared" si="5"/>
        <v>5</v>
      </c>
      <c r="Q47" s="7">
        <f t="shared" si="6"/>
        <v>40</v>
      </c>
      <c r="R47" s="7">
        <f t="shared" si="7"/>
        <v>29</v>
      </c>
      <c r="S47" s="3"/>
      <c r="T47" s="7">
        <f t="shared" si="8"/>
        <v>0</v>
      </c>
      <c r="U47" s="1">
        <f>VLOOKUP(A47,Sheet1!A:F,5,)</f>
        <v>5000</v>
      </c>
      <c r="V47" s="7">
        <v>5889.61</v>
      </c>
      <c r="W47" s="7">
        <f t="shared" si="9"/>
        <v>5889.61</v>
      </c>
      <c r="X47" s="7">
        <v>0</v>
      </c>
      <c r="Y47" s="9">
        <f t="shared" si="21"/>
        <v>1</v>
      </c>
      <c r="Z47" s="9">
        <f t="shared" si="22"/>
        <v>1</v>
      </c>
      <c r="AA47" s="10">
        <f t="shared" si="23"/>
        <v>1.1779219999999999</v>
      </c>
      <c r="AB47" s="10">
        <f t="shared" si="24"/>
        <v>1.1779219999999999</v>
      </c>
      <c r="AC47" s="2">
        <v>0</v>
      </c>
      <c r="AD47" s="7">
        <f t="shared" si="28"/>
        <v>1</v>
      </c>
      <c r="AE47" s="7">
        <f t="shared" si="10"/>
        <v>1</v>
      </c>
      <c r="AF47" s="7">
        <f t="shared" si="25"/>
        <v>1</v>
      </c>
      <c r="AG47" s="7">
        <f t="shared" si="26"/>
        <v>1</v>
      </c>
      <c r="AH47" s="7">
        <v>5889.61</v>
      </c>
      <c r="AI47" s="7">
        <f t="shared" si="27"/>
        <v>5889.61</v>
      </c>
      <c r="AJ47" s="7">
        <v>0</v>
      </c>
      <c r="AK47" s="7">
        <f t="shared" si="11"/>
        <v>0</v>
      </c>
      <c r="AL47" s="7">
        <f t="shared" si="12"/>
        <v>0</v>
      </c>
      <c r="AM47" s="7">
        <f t="shared" si="13"/>
        <v>0</v>
      </c>
      <c r="AN47" s="7">
        <v>0</v>
      </c>
      <c r="AO47" s="7">
        <f t="shared" si="14"/>
        <v>0</v>
      </c>
      <c r="AP47" s="7">
        <v>0</v>
      </c>
      <c r="AQ47" s="7">
        <f t="shared" si="15"/>
        <v>0</v>
      </c>
      <c r="AR47">
        <f t="shared" si="16"/>
        <v>1</v>
      </c>
      <c r="AS47" s="7">
        <v>0</v>
      </c>
      <c r="AT47" s="7">
        <f t="shared" si="17"/>
        <v>0</v>
      </c>
      <c r="AU47" s="7">
        <v>5889.61</v>
      </c>
      <c r="AV47" s="7">
        <f t="shared" si="18"/>
        <v>1</v>
      </c>
      <c r="AW47">
        <f t="shared" si="19"/>
        <v>1</v>
      </c>
    </row>
    <row r="48" spans="1:49" x14ac:dyDescent="0.25">
      <c r="A48" s="11">
        <v>642101</v>
      </c>
      <c r="B48" s="28" t="s">
        <v>496</v>
      </c>
      <c r="C48" s="25" t="s">
        <v>497</v>
      </c>
      <c r="D48" s="26" t="s">
        <v>5</v>
      </c>
      <c r="E48" s="26" t="s">
        <v>345</v>
      </c>
      <c r="F48" s="12">
        <f t="shared" si="0"/>
        <v>1</v>
      </c>
      <c r="G48" s="12" t="s">
        <v>77</v>
      </c>
      <c r="H48" s="12">
        <f t="shared" si="20"/>
        <v>0</v>
      </c>
      <c r="I48" s="1" t="str">
        <f>VLOOKUP(A48,Sheet1!A:F,3,)</f>
        <v>West</v>
      </c>
      <c r="J48" s="12">
        <f t="shared" si="1"/>
        <v>4</v>
      </c>
      <c r="K48" s="28" t="str">
        <f>VLOOKUP(A48,Sheet1!A:F,6,)</f>
        <v>Services</v>
      </c>
      <c r="L48">
        <f t="shared" si="2"/>
        <v>4</v>
      </c>
      <c r="M48" s="3">
        <f>VLOOKUP(A48,Sheet1!A:F,4,)</f>
        <v>42564</v>
      </c>
      <c r="N48" s="11">
        <f t="shared" si="3"/>
        <v>2016</v>
      </c>
      <c r="O48" s="11">
        <f t="shared" si="4"/>
        <v>7</v>
      </c>
      <c r="P48" s="11">
        <f t="shared" si="5"/>
        <v>4</v>
      </c>
      <c r="Q48" s="7">
        <f t="shared" si="6"/>
        <v>29</v>
      </c>
      <c r="R48" s="7">
        <f t="shared" si="7"/>
        <v>13</v>
      </c>
      <c r="S48" s="3">
        <v>42956</v>
      </c>
      <c r="T48" s="7">
        <f t="shared" si="8"/>
        <v>1</v>
      </c>
      <c r="U48" s="1">
        <f>VLOOKUP(A48,Sheet1!A:F,5,)</f>
        <v>5000</v>
      </c>
      <c r="V48" s="7">
        <v>65</v>
      </c>
      <c r="W48" s="7">
        <f t="shared" si="9"/>
        <v>65</v>
      </c>
      <c r="X48" s="7">
        <v>329</v>
      </c>
      <c r="Y48" s="9">
        <f t="shared" si="21"/>
        <v>0</v>
      </c>
      <c r="Z48" s="9">
        <f t="shared" si="22"/>
        <v>0</v>
      </c>
      <c r="AA48" s="10">
        <f t="shared" si="23"/>
        <v>7.8799999999999995E-2</v>
      </c>
      <c r="AB48" s="10">
        <f t="shared" si="24"/>
        <v>7.8799999999999995E-2</v>
      </c>
      <c r="AC48" s="2">
        <v>180</v>
      </c>
      <c r="AD48" s="7">
        <f t="shared" si="28"/>
        <v>1</v>
      </c>
      <c r="AE48" s="7">
        <f t="shared" si="10"/>
        <v>1</v>
      </c>
      <c r="AF48" s="7">
        <f t="shared" si="25"/>
        <v>0</v>
      </c>
      <c r="AG48" s="7">
        <f t="shared" si="26"/>
        <v>0</v>
      </c>
      <c r="AH48" s="7">
        <v>394</v>
      </c>
      <c r="AI48" s="7">
        <f t="shared" si="27"/>
        <v>394</v>
      </c>
      <c r="AJ48" s="7">
        <v>65</v>
      </c>
      <c r="AK48" s="7">
        <f t="shared" si="11"/>
        <v>1</v>
      </c>
      <c r="AL48" s="7">
        <f t="shared" si="12"/>
        <v>65</v>
      </c>
      <c r="AM48" s="7">
        <f t="shared" si="13"/>
        <v>1</v>
      </c>
      <c r="AN48" s="7">
        <v>0</v>
      </c>
      <c r="AO48" s="7">
        <f t="shared" si="14"/>
        <v>0</v>
      </c>
      <c r="AP48" s="7">
        <v>0</v>
      </c>
      <c r="AQ48" s="7">
        <f t="shared" si="15"/>
        <v>0</v>
      </c>
      <c r="AR48">
        <f t="shared" si="16"/>
        <v>0</v>
      </c>
      <c r="AS48" s="7">
        <v>0</v>
      </c>
      <c r="AT48" s="7">
        <f t="shared" si="17"/>
        <v>0</v>
      </c>
      <c r="AU48" s="7">
        <v>0</v>
      </c>
      <c r="AV48" s="7">
        <f t="shared" si="18"/>
        <v>0</v>
      </c>
      <c r="AW48">
        <f t="shared" si="19"/>
        <v>0</v>
      </c>
    </row>
    <row r="49" spans="1:49" x14ac:dyDescent="0.25">
      <c r="A49" s="11">
        <v>643729</v>
      </c>
      <c r="B49" s="28" t="s">
        <v>628</v>
      </c>
      <c r="C49" s="25" t="s">
        <v>629</v>
      </c>
      <c r="D49" s="26" t="s">
        <v>5</v>
      </c>
      <c r="E49" s="26" t="s">
        <v>345</v>
      </c>
      <c r="F49" s="12">
        <f t="shared" si="0"/>
        <v>1</v>
      </c>
      <c r="G49" s="12" t="s">
        <v>77</v>
      </c>
      <c r="H49" s="12">
        <f t="shared" si="20"/>
        <v>0</v>
      </c>
      <c r="I49" s="1" t="str">
        <f>VLOOKUP(A49,Sheet1!A:F,3,)</f>
        <v>West</v>
      </c>
      <c r="J49" s="12">
        <f t="shared" si="1"/>
        <v>4</v>
      </c>
      <c r="K49" s="28" t="str">
        <f>VLOOKUP(A49,Sheet1!A:F,6,)</f>
        <v>Finance</v>
      </c>
      <c r="L49">
        <f t="shared" si="2"/>
        <v>7</v>
      </c>
      <c r="M49" s="3">
        <f>VLOOKUP(A49,Sheet1!A:F,4,)</f>
        <v>41744</v>
      </c>
      <c r="N49" s="11">
        <f t="shared" si="3"/>
        <v>2014</v>
      </c>
      <c r="O49" s="11">
        <f t="shared" si="4"/>
        <v>4</v>
      </c>
      <c r="P49" s="11">
        <f t="shared" si="5"/>
        <v>3</v>
      </c>
      <c r="Q49" s="7">
        <f t="shared" si="6"/>
        <v>16</v>
      </c>
      <c r="R49" s="7">
        <f t="shared" si="7"/>
        <v>15</v>
      </c>
      <c r="S49" s="3">
        <v>42927</v>
      </c>
      <c r="T49" s="7">
        <f t="shared" si="8"/>
        <v>1</v>
      </c>
      <c r="U49" s="1">
        <f>VLOOKUP(A49,Sheet1!A:F,5,)</f>
        <v>20000</v>
      </c>
      <c r="V49" s="7">
        <v>1167</v>
      </c>
      <c r="W49" s="7">
        <f t="shared" si="9"/>
        <v>1167</v>
      </c>
      <c r="X49" s="7">
        <v>0</v>
      </c>
      <c r="Y49" s="9">
        <f t="shared" si="21"/>
        <v>0</v>
      </c>
      <c r="Z49" s="9">
        <f t="shared" si="22"/>
        <v>0</v>
      </c>
      <c r="AA49" s="10">
        <f t="shared" si="23"/>
        <v>5.8349999999999999E-2</v>
      </c>
      <c r="AB49" s="10">
        <f t="shared" si="24"/>
        <v>5.8349999999999999E-2</v>
      </c>
      <c r="AC49" s="2">
        <v>34</v>
      </c>
      <c r="AD49" s="7">
        <f t="shared" si="28"/>
        <v>1</v>
      </c>
      <c r="AE49" s="7">
        <f t="shared" si="10"/>
        <v>1</v>
      </c>
      <c r="AF49" s="7">
        <f t="shared" si="25"/>
        <v>1</v>
      </c>
      <c r="AG49" s="7">
        <f t="shared" si="26"/>
        <v>1</v>
      </c>
      <c r="AH49" s="7">
        <v>1167</v>
      </c>
      <c r="AI49" s="7">
        <f t="shared" si="27"/>
        <v>1167</v>
      </c>
      <c r="AJ49" s="7">
        <v>0</v>
      </c>
      <c r="AK49" s="7">
        <f t="shared" si="11"/>
        <v>0</v>
      </c>
      <c r="AL49" s="7">
        <f t="shared" si="12"/>
        <v>0</v>
      </c>
      <c r="AM49" s="7">
        <f t="shared" si="13"/>
        <v>0</v>
      </c>
      <c r="AN49" s="7">
        <v>246.5</v>
      </c>
      <c r="AO49" s="7">
        <f t="shared" si="14"/>
        <v>1</v>
      </c>
      <c r="AP49" s="7">
        <v>343</v>
      </c>
      <c r="AQ49" s="7">
        <f t="shared" si="15"/>
        <v>1</v>
      </c>
      <c r="AR49">
        <f t="shared" si="16"/>
        <v>1</v>
      </c>
      <c r="AS49" s="7">
        <v>342.5</v>
      </c>
      <c r="AT49" s="7">
        <f t="shared" si="17"/>
        <v>1</v>
      </c>
      <c r="AU49" s="7">
        <v>235</v>
      </c>
      <c r="AV49" s="7">
        <f t="shared" si="18"/>
        <v>1</v>
      </c>
      <c r="AW49">
        <f t="shared" si="19"/>
        <v>1</v>
      </c>
    </row>
    <row r="50" spans="1:49" x14ac:dyDescent="0.25">
      <c r="A50" s="11">
        <v>648004</v>
      </c>
      <c r="B50" s="28" t="s">
        <v>678</v>
      </c>
      <c r="C50" s="25" t="s">
        <v>679</v>
      </c>
      <c r="D50" s="26" t="s">
        <v>5</v>
      </c>
      <c r="E50" s="26" t="s">
        <v>345</v>
      </c>
      <c r="F50" s="12">
        <f t="shared" si="0"/>
        <v>1</v>
      </c>
      <c r="G50" s="12" t="s">
        <v>77</v>
      </c>
      <c r="H50" s="12">
        <f t="shared" si="20"/>
        <v>0</v>
      </c>
      <c r="I50" s="1" t="str">
        <f>VLOOKUP(A50,Sheet1!A:F,3,)</f>
        <v>West</v>
      </c>
      <c r="J50" s="12">
        <f t="shared" si="1"/>
        <v>4</v>
      </c>
      <c r="K50" s="28" t="str">
        <f>VLOOKUP(A50,Sheet1!A:F,6,)</f>
        <v>Services</v>
      </c>
      <c r="L50">
        <f t="shared" si="2"/>
        <v>4</v>
      </c>
      <c r="M50" s="3">
        <f>VLOOKUP(A50,Sheet1!A:F,4,)</f>
        <v>41864</v>
      </c>
      <c r="N50" s="11">
        <f t="shared" si="3"/>
        <v>2014</v>
      </c>
      <c r="O50" s="11">
        <f t="shared" si="4"/>
        <v>8</v>
      </c>
      <c r="P50" s="11">
        <f t="shared" si="5"/>
        <v>4</v>
      </c>
      <c r="Q50" s="7">
        <f t="shared" si="6"/>
        <v>33</v>
      </c>
      <c r="R50" s="7">
        <f t="shared" si="7"/>
        <v>13</v>
      </c>
      <c r="S50" s="3">
        <v>42944</v>
      </c>
      <c r="T50" s="7">
        <f t="shared" si="8"/>
        <v>1</v>
      </c>
      <c r="U50" s="1">
        <f>VLOOKUP(A50,Sheet1!A:F,5,)</f>
        <v>5000</v>
      </c>
      <c r="V50" s="7">
        <v>377.25</v>
      </c>
      <c r="W50" s="7">
        <f t="shared" si="9"/>
        <v>377.25</v>
      </c>
      <c r="X50" s="7">
        <v>0</v>
      </c>
      <c r="Y50" s="9">
        <f t="shared" si="21"/>
        <v>0</v>
      </c>
      <c r="Z50" s="9">
        <f t="shared" si="22"/>
        <v>0</v>
      </c>
      <c r="AA50" s="10">
        <f t="shared" si="23"/>
        <v>7.5450000000000003E-2</v>
      </c>
      <c r="AB50" s="10">
        <f t="shared" si="24"/>
        <v>7.5450000000000003E-2</v>
      </c>
      <c r="AC50" s="2">
        <v>462.75</v>
      </c>
      <c r="AD50" s="7">
        <f t="shared" si="28"/>
        <v>1</v>
      </c>
      <c r="AE50" s="7">
        <f t="shared" si="10"/>
        <v>1</v>
      </c>
      <c r="AF50" s="7">
        <f t="shared" si="25"/>
        <v>0</v>
      </c>
      <c r="AG50" s="7">
        <f t="shared" si="26"/>
        <v>1</v>
      </c>
      <c r="AH50" s="7">
        <v>377.25</v>
      </c>
      <c r="AI50" s="7">
        <f t="shared" si="27"/>
        <v>377.25</v>
      </c>
      <c r="AJ50" s="7">
        <v>-1.25</v>
      </c>
      <c r="AK50" s="7">
        <f t="shared" si="11"/>
        <v>0</v>
      </c>
      <c r="AL50" s="7">
        <f t="shared" si="12"/>
        <v>1.25</v>
      </c>
      <c r="AM50" s="7">
        <f t="shared" si="13"/>
        <v>1</v>
      </c>
      <c r="AN50" s="7">
        <v>28</v>
      </c>
      <c r="AO50" s="7">
        <f t="shared" si="14"/>
        <v>1</v>
      </c>
      <c r="AP50" s="7">
        <v>350.5</v>
      </c>
      <c r="AQ50" s="7">
        <f t="shared" si="15"/>
        <v>1</v>
      </c>
      <c r="AR50">
        <f t="shared" si="16"/>
        <v>0</v>
      </c>
      <c r="AS50" s="7">
        <v>0</v>
      </c>
      <c r="AT50" s="7">
        <f t="shared" si="17"/>
        <v>0</v>
      </c>
      <c r="AU50" s="7">
        <v>0</v>
      </c>
      <c r="AV50" s="7">
        <f t="shared" si="18"/>
        <v>0</v>
      </c>
      <c r="AW50">
        <f t="shared" si="19"/>
        <v>1</v>
      </c>
    </row>
    <row r="51" spans="1:49" x14ac:dyDescent="0.25">
      <c r="A51" s="11">
        <v>661908</v>
      </c>
      <c r="B51" s="28" t="s">
        <v>147</v>
      </c>
      <c r="C51" s="25" t="s">
        <v>148</v>
      </c>
      <c r="D51" s="26" t="s">
        <v>19</v>
      </c>
      <c r="E51" s="26" t="s">
        <v>6</v>
      </c>
      <c r="F51" s="12">
        <f t="shared" si="0"/>
        <v>2</v>
      </c>
      <c r="G51" s="12" t="s">
        <v>77</v>
      </c>
      <c r="H51" s="12">
        <f t="shared" si="20"/>
        <v>0</v>
      </c>
      <c r="I51" s="1" t="str">
        <f>VLOOKUP(A51,Sheet1!A:F,3,)</f>
        <v>South</v>
      </c>
      <c r="J51" s="12">
        <f t="shared" si="1"/>
        <v>2</v>
      </c>
      <c r="K51" s="28" t="str">
        <f>VLOOKUP(A51,Sheet1!A:F,6,)</f>
        <v>Telco</v>
      </c>
      <c r="L51">
        <f t="shared" si="2"/>
        <v>6</v>
      </c>
      <c r="M51" s="3">
        <f>VLOOKUP(A51,Sheet1!A:F,4,)</f>
        <v>40964</v>
      </c>
      <c r="N51" s="11">
        <f t="shared" si="3"/>
        <v>2012</v>
      </c>
      <c r="O51" s="11">
        <f t="shared" si="4"/>
        <v>2</v>
      </c>
      <c r="P51" s="11">
        <f t="shared" si="5"/>
        <v>7</v>
      </c>
      <c r="Q51" s="7">
        <f t="shared" si="6"/>
        <v>8</v>
      </c>
      <c r="R51" s="7">
        <f t="shared" si="7"/>
        <v>25</v>
      </c>
      <c r="S51" s="3">
        <v>42963</v>
      </c>
      <c r="T51" s="7">
        <f t="shared" si="8"/>
        <v>1</v>
      </c>
      <c r="U51" s="1">
        <f>VLOOKUP(A51,Sheet1!A:F,5,)</f>
        <v>10000</v>
      </c>
      <c r="V51" s="7">
        <v>0</v>
      </c>
      <c r="W51" s="7">
        <f t="shared" si="9"/>
        <v>0</v>
      </c>
      <c r="X51" s="7">
        <v>0</v>
      </c>
      <c r="Y51" s="9">
        <f t="shared" si="21"/>
        <v>0</v>
      </c>
      <c r="Z51" s="9">
        <f t="shared" si="22"/>
        <v>0</v>
      </c>
      <c r="AA51" s="10">
        <f t="shared" si="23"/>
        <v>0</v>
      </c>
      <c r="AB51" s="10">
        <f t="shared" si="24"/>
        <v>0</v>
      </c>
      <c r="AC51" s="2">
        <v>299</v>
      </c>
      <c r="AD51" s="7">
        <f t="shared" si="28"/>
        <v>0</v>
      </c>
      <c r="AE51" s="7">
        <f t="shared" si="10"/>
        <v>0</v>
      </c>
      <c r="AF51" s="7">
        <f t="shared" si="25"/>
        <v>0</v>
      </c>
      <c r="AG51" s="7">
        <f t="shared" si="26"/>
        <v>0</v>
      </c>
      <c r="AH51" s="7">
        <v>0</v>
      </c>
      <c r="AI51" s="7">
        <f t="shared" si="27"/>
        <v>0</v>
      </c>
      <c r="AJ51" s="7">
        <v>0</v>
      </c>
      <c r="AK51" s="7">
        <f t="shared" si="11"/>
        <v>0</v>
      </c>
      <c r="AL51" s="7">
        <f t="shared" si="12"/>
        <v>0</v>
      </c>
      <c r="AM51" s="7">
        <f t="shared" si="13"/>
        <v>0</v>
      </c>
      <c r="AN51" s="7">
        <v>0</v>
      </c>
      <c r="AO51" s="7">
        <f t="shared" si="14"/>
        <v>0</v>
      </c>
      <c r="AP51" s="7">
        <v>0</v>
      </c>
      <c r="AQ51" s="7">
        <f t="shared" si="15"/>
        <v>0</v>
      </c>
      <c r="AR51">
        <f t="shared" si="16"/>
        <v>0</v>
      </c>
      <c r="AS51" s="7">
        <v>0</v>
      </c>
      <c r="AT51" s="7">
        <f t="shared" si="17"/>
        <v>0</v>
      </c>
      <c r="AU51" s="7">
        <v>0</v>
      </c>
      <c r="AV51" s="7">
        <f t="shared" si="18"/>
        <v>0</v>
      </c>
      <c r="AW51">
        <f t="shared" si="19"/>
        <v>0</v>
      </c>
    </row>
    <row r="52" spans="1:49" x14ac:dyDescent="0.25">
      <c r="A52" s="11">
        <v>662335</v>
      </c>
      <c r="B52" s="28">
        <v>1001704</v>
      </c>
      <c r="C52" s="25" t="s">
        <v>59</v>
      </c>
      <c r="D52" s="26" t="s">
        <v>9</v>
      </c>
      <c r="E52" s="26" t="s">
        <v>6</v>
      </c>
      <c r="F52" s="12">
        <f t="shared" si="0"/>
        <v>2</v>
      </c>
      <c r="G52" s="12" t="s">
        <v>7</v>
      </c>
      <c r="H52" s="12">
        <f t="shared" si="20"/>
        <v>1</v>
      </c>
      <c r="I52" s="1" t="str">
        <f>VLOOKUP(A52,Sheet1!A:F,3,)</f>
        <v>South</v>
      </c>
      <c r="J52" s="12">
        <f t="shared" si="1"/>
        <v>2</v>
      </c>
      <c r="K52" s="28" t="str">
        <f>VLOOKUP(A52,Sheet1!A:F,6,)</f>
        <v>Manufacturing</v>
      </c>
      <c r="L52">
        <f t="shared" si="2"/>
        <v>5</v>
      </c>
      <c r="M52" s="3">
        <f>VLOOKUP(A52,Sheet1!A:F,4,)</f>
        <v>40524</v>
      </c>
      <c r="N52" s="11">
        <f t="shared" si="3"/>
        <v>2010</v>
      </c>
      <c r="O52" s="11">
        <f t="shared" si="4"/>
        <v>12</v>
      </c>
      <c r="P52" s="11">
        <f t="shared" si="5"/>
        <v>1</v>
      </c>
      <c r="Q52" s="7">
        <f t="shared" si="6"/>
        <v>51</v>
      </c>
      <c r="R52" s="7">
        <f t="shared" si="7"/>
        <v>12</v>
      </c>
      <c r="S52" s="3"/>
      <c r="T52" s="7">
        <f t="shared" si="8"/>
        <v>0</v>
      </c>
      <c r="U52" s="1">
        <f>VLOOKUP(A52,Sheet1!A:F,5,)</f>
        <v>5000</v>
      </c>
      <c r="V52" s="7">
        <v>-119.13</v>
      </c>
      <c r="W52" s="7">
        <f t="shared" si="9"/>
        <v>119.13</v>
      </c>
      <c r="X52" s="7">
        <v>0</v>
      </c>
      <c r="Y52" s="9">
        <f t="shared" si="21"/>
        <v>0</v>
      </c>
      <c r="Z52" s="9">
        <f t="shared" si="22"/>
        <v>0</v>
      </c>
      <c r="AA52" s="10">
        <f t="shared" si="23"/>
        <v>-2.3826E-2</v>
      </c>
      <c r="AB52" s="10">
        <f t="shared" si="24"/>
        <v>2.3826E-2</v>
      </c>
      <c r="AC52" s="2">
        <v>0</v>
      </c>
      <c r="AD52" s="7">
        <f t="shared" si="28"/>
        <v>0</v>
      </c>
      <c r="AE52" s="7">
        <f t="shared" si="10"/>
        <v>1</v>
      </c>
      <c r="AF52" s="7">
        <f t="shared" si="25"/>
        <v>0</v>
      </c>
      <c r="AG52" s="7">
        <f t="shared" si="26"/>
        <v>1</v>
      </c>
      <c r="AH52" s="7">
        <v>-119.13</v>
      </c>
      <c r="AI52" s="7">
        <f t="shared" si="27"/>
        <v>119.13</v>
      </c>
      <c r="AJ52" s="7">
        <v>0</v>
      </c>
      <c r="AK52" s="7">
        <f t="shared" si="11"/>
        <v>0</v>
      </c>
      <c r="AL52" s="7">
        <f t="shared" si="12"/>
        <v>0</v>
      </c>
      <c r="AM52" s="7">
        <f t="shared" si="13"/>
        <v>0</v>
      </c>
      <c r="AN52" s="7">
        <v>0</v>
      </c>
      <c r="AO52" s="7">
        <f t="shared" si="14"/>
        <v>0</v>
      </c>
      <c r="AP52" s="7">
        <v>0</v>
      </c>
      <c r="AQ52" s="7">
        <f t="shared" si="15"/>
        <v>0</v>
      </c>
      <c r="AR52">
        <f t="shared" si="16"/>
        <v>0</v>
      </c>
      <c r="AS52" s="7">
        <v>0</v>
      </c>
      <c r="AT52" s="7">
        <f t="shared" si="17"/>
        <v>0</v>
      </c>
      <c r="AU52" s="7">
        <v>-119.13</v>
      </c>
      <c r="AV52" s="7">
        <f t="shared" si="18"/>
        <v>0</v>
      </c>
      <c r="AW52">
        <f t="shared" si="19"/>
        <v>1</v>
      </c>
    </row>
    <row r="53" spans="1:49" x14ac:dyDescent="0.25">
      <c r="A53" s="11">
        <v>667925</v>
      </c>
      <c r="B53" s="28">
        <v>1001463</v>
      </c>
      <c r="C53" s="25" t="s">
        <v>47</v>
      </c>
      <c r="D53" s="26" t="s">
        <v>9</v>
      </c>
      <c r="E53" s="26" t="s">
        <v>6</v>
      </c>
      <c r="F53" s="12">
        <f t="shared" si="0"/>
        <v>2</v>
      </c>
      <c r="G53" s="12" t="s">
        <v>7</v>
      </c>
      <c r="H53" s="12">
        <f t="shared" si="20"/>
        <v>1</v>
      </c>
      <c r="I53" s="1" t="str">
        <f>VLOOKUP(A53,Sheet1!A:F,3,)</f>
        <v>South</v>
      </c>
      <c r="J53" s="12">
        <f t="shared" si="1"/>
        <v>2</v>
      </c>
      <c r="K53" s="28" t="str">
        <f>VLOOKUP(A53,Sheet1!A:F,6,)</f>
        <v>Finance</v>
      </c>
      <c r="L53">
        <f t="shared" si="2"/>
        <v>7</v>
      </c>
      <c r="M53" s="3">
        <f>VLOOKUP(A53,Sheet1!A:F,4,)</f>
        <v>40344</v>
      </c>
      <c r="N53" s="11">
        <f t="shared" si="3"/>
        <v>2010</v>
      </c>
      <c r="O53" s="11">
        <f t="shared" si="4"/>
        <v>6</v>
      </c>
      <c r="P53" s="11">
        <f t="shared" si="5"/>
        <v>3</v>
      </c>
      <c r="Q53" s="7">
        <f t="shared" si="6"/>
        <v>25</v>
      </c>
      <c r="R53" s="7">
        <f t="shared" si="7"/>
        <v>15</v>
      </c>
      <c r="S53" s="3"/>
      <c r="T53" s="7">
        <f t="shared" si="8"/>
        <v>0</v>
      </c>
      <c r="U53" s="1">
        <f>VLOOKUP(A53,Sheet1!A:F,5,)</f>
        <v>5000</v>
      </c>
      <c r="V53" s="7">
        <v>-39.380000000000003</v>
      </c>
      <c r="W53" s="7">
        <f t="shared" si="9"/>
        <v>39.380000000000003</v>
      </c>
      <c r="X53" s="7">
        <v>0</v>
      </c>
      <c r="Y53" s="9">
        <f t="shared" si="21"/>
        <v>0</v>
      </c>
      <c r="Z53" s="9">
        <f t="shared" si="22"/>
        <v>0</v>
      </c>
      <c r="AA53" s="10">
        <f t="shared" si="23"/>
        <v>-7.8760000000000011E-3</v>
      </c>
      <c r="AB53" s="10">
        <f t="shared" si="24"/>
        <v>7.8760000000000011E-3</v>
      </c>
      <c r="AC53" s="2">
        <v>0</v>
      </c>
      <c r="AD53" s="7">
        <f t="shared" si="28"/>
        <v>0</v>
      </c>
      <c r="AE53" s="7">
        <f t="shared" si="10"/>
        <v>1</v>
      </c>
      <c r="AF53" s="7">
        <f t="shared" si="25"/>
        <v>0</v>
      </c>
      <c r="AG53" s="7">
        <f t="shared" si="26"/>
        <v>1</v>
      </c>
      <c r="AH53" s="7">
        <v>-39.380000000000003</v>
      </c>
      <c r="AI53" s="7">
        <f t="shared" si="27"/>
        <v>39.380000000000003</v>
      </c>
      <c r="AJ53" s="7">
        <v>0</v>
      </c>
      <c r="AK53" s="7">
        <f t="shared" si="11"/>
        <v>0</v>
      </c>
      <c r="AL53" s="7">
        <f t="shared" si="12"/>
        <v>0</v>
      </c>
      <c r="AM53" s="7">
        <f t="shared" si="13"/>
        <v>0</v>
      </c>
      <c r="AN53" s="7">
        <v>0</v>
      </c>
      <c r="AO53" s="7">
        <f t="shared" si="14"/>
        <v>0</v>
      </c>
      <c r="AP53" s="7">
        <v>117.5</v>
      </c>
      <c r="AQ53" s="7">
        <f t="shared" si="15"/>
        <v>1</v>
      </c>
      <c r="AR53">
        <f t="shared" si="16"/>
        <v>0</v>
      </c>
      <c r="AS53" s="7">
        <v>92.5</v>
      </c>
      <c r="AT53" s="7">
        <f t="shared" si="17"/>
        <v>1</v>
      </c>
      <c r="AU53" s="7">
        <v>-249.38</v>
      </c>
      <c r="AV53" s="7">
        <f t="shared" si="18"/>
        <v>0</v>
      </c>
      <c r="AW53">
        <f t="shared" si="19"/>
        <v>1</v>
      </c>
    </row>
    <row r="54" spans="1:49" x14ac:dyDescent="0.25">
      <c r="A54" s="11">
        <v>700567</v>
      </c>
      <c r="B54" s="28" t="s">
        <v>568</v>
      </c>
      <c r="C54" s="25" t="s">
        <v>569</v>
      </c>
      <c r="D54" s="26" t="s">
        <v>5</v>
      </c>
      <c r="E54" s="26" t="s">
        <v>345</v>
      </c>
      <c r="F54" s="12">
        <f t="shared" si="0"/>
        <v>1</v>
      </c>
      <c r="G54" s="12" t="s">
        <v>77</v>
      </c>
      <c r="H54" s="12">
        <f t="shared" si="20"/>
        <v>0</v>
      </c>
      <c r="I54" s="1" t="str">
        <f>VLOOKUP(A54,Sheet1!A:F,3,)</f>
        <v>West</v>
      </c>
      <c r="J54" s="12">
        <f t="shared" si="1"/>
        <v>4</v>
      </c>
      <c r="K54" s="28" t="str">
        <f>VLOOKUP(A54,Sheet1!A:F,6,)</f>
        <v>Services</v>
      </c>
      <c r="L54">
        <f t="shared" si="2"/>
        <v>4</v>
      </c>
      <c r="M54" s="3">
        <f>VLOOKUP(A54,Sheet1!A:F,4,)</f>
        <v>41024</v>
      </c>
      <c r="N54" s="11">
        <f t="shared" si="3"/>
        <v>2012</v>
      </c>
      <c r="O54" s="11">
        <f t="shared" si="4"/>
        <v>4</v>
      </c>
      <c r="P54" s="11">
        <f t="shared" si="5"/>
        <v>4</v>
      </c>
      <c r="Q54" s="7">
        <f t="shared" si="6"/>
        <v>17</v>
      </c>
      <c r="R54" s="7">
        <f t="shared" si="7"/>
        <v>25</v>
      </c>
      <c r="S54" s="3">
        <v>42563</v>
      </c>
      <c r="T54" s="7">
        <f t="shared" si="8"/>
        <v>1</v>
      </c>
      <c r="U54" s="1">
        <f>VLOOKUP(A54,Sheet1!A:F,5,)</f>
        <v>5000</v>
      </c>
      <c r="V54" s="7">
        <v>10879.75</v>
      </c>
      <c r="W54" s="7">
        <f t="shared" si="9"/>
        <v>10879.75</v>
      </c>
      <c r="X54" s="7">
        <v>0</v>
      </c>
      <c r="Y54" s="9">
        <f t="shared" si="21"/>
        <v>1</v>
      </c>
      <c r="Z54" s="9">
        <f t="shared" si="22"/>
        <v>1</v>
      </c>
      <c r="AA54" s="10">
        <f t="shared" si="23"/>
        <v>2.1759499999999998</v>
      </c>
      <c r="AB54" s="10">
        <f t="shared" si="24"/>
        <v>2.1759499999999998</v>
      </c>
      <c r="AC54" s="2">
        <v>200</v>
      </c>
      <c r="AD54" s="7">
        <f t="shared" si="28"/>
        <v>1</v>
      </c>
      <c r="AE54" s="7">
        <f t="shared" si="10"/>
        <v>1</v>
      </c>
      <c r="AF54" s="7">
        <f t="shared" si="25"/>
        <v>1</v>
      </c>
      <c r="AG54" s="7">
        <f t="shared" si="26"/>
        <v>1</v>
      </c>
      <c r="AH54" s="7">
        <v>10879.75</v>
      </c>
      <c r="AI54" s="7">
        <f t="shared" si="27"/>
        <v>10879.75</v>
      </c>
      <c r="AJ54" s="7">
        <v>0</v>
      </c>
      <c r="AK54" s="7">
        <f t="shared" si="11"/>
        <v>0</v>
      </c>
      <c r="AL54" s="7">
        <f t="shared" si="12"/>
        <v>0</v>
      </c>
      <c r="AM54" s="7">
        <f t="shared" si="13"/>
        <v>0</v>
      </c>
      <c r="AN54" s="7">
        <v>0</v>
      </c>
      <c r="AO54" s="7">
        <f t="shared" si="14"/>
        <v>0</v>
      </c>
      <c r="AP54" s="7">
        <v>0</v>
      </c>
      <c r="AQ54" s="7">
        <f t="shared" si="15"/>
        <v>0</v>
      </c>
      <c r="AR54">
        <f t="shared" si="16"/>
        <v>1</v>
      </c>
      <c r="AS54" s="7">
        <v>0</v>
      </c>
      <c r="AT54" s="7">
        <f t="shared" si="17"/>
        <v>0</v>
      </c>
      <c r="AU54" s="7">
        <v>10879.75</v>
      </c>
      <c r="AV54" s="7">
        <f t="shared" si="18"/>
        <v>1</v>
      </c>
      <c r="AW54">
        <f t="shared" si="19"/>
        <v>1</v>
      </c>
    </row>
    <row r="55" spans="1:49" x14ac:dyDescent="0.25">
      <c r="A55" s="11">
        <v>708011</v>
      </c>
      <c r="B55" s="28" t="s">
        <v>83</v>
      </c>
      <c r="C55" s="25" t="s">
        <v>84</v>
      </c>
      <c r="D55" s="26" t="s">
        <v>5</v>
      </c>
      <c r="E55" s="26" t="s">
        <v>6</v>
      </c>
      <c r="F55" s="12">
        <f t="shared" si="0"/>
        <v>2</v>
      </c>
      <c r="G55" s="12" t="s">
        <v>77</v>
      </c>
      <c r="H55" s="12">
        <f t="shared" si="20"/>
        <v>0</v>
      </c>
      <c r="I55" s="1" t="str">
        <f>VLOOKUP(A55,Sheet1!A:F,3,)</f>
        <v>South</v>
      </c>
      <c r="J55" s="12">
        <f t="shared" si="1"/>
        <v>2</v>
      </c>
      <c r="K55" s="28" t="str">
        <f>VLOOKUP(A55,Sheet1!A:F,6,)</f>
        <v>Logistics</v>
      </c>
      <c r="L55">
        <f t="shared" si="2"/>
        <v>2</v>
      </c>
      <c r="M55" s="3">
        <f>VLOOKUP(A55,Sheet1!A:F,4,)</f>
        <v>39384</v>
      </c>
      <c r="N55" s="11">
        <f t="shared" si="3"/>
        <v>2007</v>
      </c>
      <c r="O55" s="11">
        <f t="shared" si="4"/>
        <v>10</v>
      </c>
      <c r="P55" s="11">
        <f t="shared" si="5"/>
        <v>2</v>
      </c>
      <c r="Q55" s="7">
        <f t="shared" si="6"/>
        <v>44</v>
      </c>
      <c r="R55" s="7">
        <f t="shared" si="7"/>
        <v>29</v>
      </c>
      <c r="S55" s="3">
        <v>42956</v>
      </c>
      <c r="T55" s="7">
        <f t="shared" si="8"/>
        <v>1</v>
      </c>
      <c r="U55" s="1">
        <f>VLOOKUP(A55,Sheet1!A:F,5,)</f>
        <v>5000</v>
      </c>
      <c r="V55" s="7">
        <v>254.5</v>
      </c>
      <c r="W55" s="7">
        <f t="shared" si="9"/>
        <v>254.5</v>
      </c>
      <c r="X55" s="7">
        <v>471</v>
      </c>
      <c r="Y55" s="9">
        <f t="shared" si="21"/>
        <v>0</v>
      </c>
      <c r="Z55" s="9">
        <f t="shared" si="22"/>
        <v>0</v>
      </c>
      <c r="AA55" s="10">
        <f t="shared" si="23"/>
        <v>0.14510000000000001</v>
      </c>
      <c r="AB55" s="10">
        <f t="shared" si="24"/>
        <v>0.14510000000000001</v>
      </c>
      <c r="AC55" s="2">
        <v>1013</v>
      </c>
      <c r="AD55" s="7">
        <f t="shared" si="28"/>
        <v>1</v>
      </c>
      <c r="AE55" s="7">
        <f t="shared" si="10"/>
        <v>1</v>
      </c>
      <c r="AF55" s="7">
        <f t="shared" si="25"/>
        <v>0</v>
      </c>
      <c r="AG55" s="7">
        <f t="shared" si="26"/>
        <v>0</v>
      </c>
      <c r="AH55" s="7">
        <v>725.5</v>
      </c>
      <c r="AI55" s="7">
        <f t="shared" si="27"/>
        <v>725.5</v>
      </c>
      <c r="AJ55" s="7">
        <v>254.5</v>
      </c>
      <c r="AK55" s="7">
        <f t="shared" si="11"/>
        <v>1</v>
      </c>
      <c r="AL55" s="7">
        <f t="shared" si="12"/>
        <v>254.5</v>
      </c>
      <c r="AM55" s="7">
        <f t="shared" si="13"/>
        <v>1</v>
      </c>
      <c r="AN55" s="7">
        <v>0</v>
      </c>
      <c r="AO55" s="7">
        <f t="shared" si="14"/>
        <v>0</v>
      </c>
      <c r="AP55" s="7">
        <v>0</v>
      </c>
      <c r="AQ55" s="7">
        <f t="shared" si="15"/>
        <v>0</v>
      </c>
      <c r="AR55">
        <f t="shared" si="16"/>
        <v>0</v>
      </c>
      <c r="AS55" s="7">
        <v>0</v>
      </c>
      <c r="AT55" s="7">
        <f t="shared" si="17"/>
        <v>0</v>
      </c>
      <c r="AU55" s="7">
        <v>0</v>
      </c>
      <c r="AV55" s="7">
        <f t="shared" si="18"/>
        <v>0</v>
      </c>
      <c r="AW55">
        <f t="shared" si="19"/>
        <v>0</v>
      </c>
    </row>
    <row r="56" spans="1:49" x14ac:dyDescent="0.25">
      <c r="A56" s="11">
        <v>712203</v>
      </c>
      <c r="B56" s="28">
        <v>1000920</v>
      </c>
      <c r="C56" s="25" t="s">
        <v>25</v>
      </c>
      <c r="D56" s="26" t="s">
        <v>9</v>
      </c>
      <c r="E56" s="26" t="s">
        <v>6</v>
      </c>
      <c r="F56" s="12">
        <f t="shared" si="0"/>
        <v>2</v>
      </c>
      <c r="G56" s="12" t="s">
        <v>7</v>
      </c>
      <c r="H56" s="12">
        <f t="shared" si="20"/>
        <v>1</v>
      </c>
      <c r="I56" s="1" t="str">
        <f>VLOOKUP(A56,Sheet1!A:F,3,)</f>
        <v>South</v>
      </c>
      <c r="J56" s="12">
        <f t="shared" si="1"/>
        <v>2</v>
      </c>
      <c r="K56" s="28" t="str">
        <f>VLOOKUP(A56,Sheet1!A:F,6,)</f>
        <v>Logistics</v>
      </c>
      <c r="L56">
        <f t="shared" si="2"/>
        <v>2</v>
      </c>
      <c r="M56" s="3">
        <f>VLOOKUP(A56,Sheet1!A:F,4,)</f>
        <v>40224</v>
      </c>
      <c r="N56" s="11">
        <f t="shared" si="3"/>
        <v>2010</v>
      </c>
      <c r="O56" s="11">
        <f t="shared" si="4"/>
        <v>2</v>
      </c>
      <c r="P56" s="11">
        <f t="shared" si="5"/>
        <v>2</v>
      </c>
      <c r="Q56" s="7">
        <f t="shared" si="6"/>
        <v>8</v>
      </c>
      <c r="R56" s="7">
        <f t="shared" si="7"/>
        <v>15</v>
      </c>
      <c r="S56" s="3"/>
      <c r="T56" s="7">
        <f t="shared" si="8"/>
        <v>0</v>
      </c>
      <c r="U56" s="1">
        <f>VLOOKUP(A56,Sheet1!A:F,5,)</f>
        <v>5000</v>
      </c>
      <c r="V56" s="7">
        <v>-5</v>
      </c>
      <c r="W56" s="7">
        <f t="shared" si="9"/>
        <v>5</v>
      </c>
      <c r="X56" s="7">
        <v>0</v>
      </c>
      <c r="Y56" s="9">
        <f t="shared" si="21"/>
        <v>0</v>
      </c>
      <c r="Z56" s="9">
        <f t="shared" si="22"/>
        <v>0</v>
      </c>
      <c r="AA56" s="10">
        <f t="shared" si="23"/>
        <v>-1E-3</v>
      </c>
      <c r="AB56" s="10">
        <f t="shared" si="24"/>
        <v>1E-3</v>
      </c>
      <c r="AC56" s="2">
        <v>0</v>
      </c>
      <c r="AD56" s="7">
        <f t="shared" si="28"/>
        <v>0</v>
      </c>
      <c r="AE56" s="7">
        <f t="shared" si="10"/>
        <v>1</v>
      </c>
      <c r="AF56" s="7">
        <f t="shared" si="25"/>
        <v>0</v>
      </c>
      <c r="AG56" s="7">
        <f t="shared" si="26"/>
        <v>1</v>
      </c>
      <c r="AH56" s="7">
        <v>-5</v>
      </c>
      <c r="AI56" s="7">
        <f t="shared" si="27"/>
        <v>5</v>
      </c>
      <c r="AJ56" s="7">
        <v>0</v>
      </c>
      <c r="AK56" s="7">
        <f t="shared" si="11"/>
        <v>0</v>
      </c>
      <c r="AL56" s="7">
        <f t="shared" si="12"/>
        <v>0</v>
      </c>
      <c r="AM56" s="7">
        <f t="shared" si="13"/>
        <v>0</v>
      </c>
      <c r="AN56" s="7">
        <v>0</v>
      </c>
      <c r="AO56" s="7">
        <f t="shared" si="14"/>
        <v>0</v>
      </c>
      <c r="AP56" s="7">
        <v>0</v>
      </c>
      <c r="AQ56" s="7">
        <f t="shared" si="15"/>
        <v>0</v>
      </c>
      <c r="AR56">
        <f t="shared" si="16"/>
        <v>0</v>
      </c>
      <c r="AS56" s="7">
        <v>0</v>
      </c>
      <c r="AT56" s="7">
        <f t="shared" si="17"/>
        <v>0</v>
      </c>
      <c r="AU56" s="7">
        <v>-5</v>
      </c>
      <c r="AV56" s="7">
        <f t="shared" si="18"/>
        <v>0</v>
      </c>
      <c r="AW56">
        <f t="shared" si="19"/>
        <v>1</v>
      </c>
    </row>
    <row r="57" spans="1:49" x14ac:dyDescent="0.25">
      <c r="A57" s="11">
        <v>718338</v>
      </c>
      <c r="B57" s="28" t="s">
        <v>119</v>
      </c>
      <c r="C57" s="25" t="s">
        <v>120</v>
      </c>
      <c r="D57" s="26" t="s">
        <v>19</v>
      </c>
      <c r="E57" s="26" t="s">
        <v>6</v>
      </c>
      <c r="F57" s="12">
        <f t="shared" si="0"/>
        <v>2</v>
      </c>
      <c r="G57" s="12" t="s">
        <v>77</v>
      </c>
      <c r="H57" s="12">
        <f t="shared" si="20"/>
        <v>0</v>
      </c>
      <c r="I57" s="1" t="str">
        <f>VLOOKUP(A57,Sheet1!A:F,3,)</f>
        <v>South</v>
      </c>
      <c r="J57" s="12">
        <f t="shared" si="1"/>
        <v>2</v>
      </c>
      <c r="K57" s="28" t="str">
        <f>VLOOKUP(A57,Sheet1!A:F,6,)</f>
        <v>Finance</v>
      </c>
      <c r="L57">
        <f t="shared" si="2"/>
        <v>7</v>
      </c>
      <c r="M57" s="3">
        <f>VLOOKUP(A57,Sheet1!A:F,4,)</f>
        <v>39784</v>
      </c>
      <c r="N57" s="11">
        <f t="shared" si="3"/>
        <v>2008</v>
      </c>
      <c r="O57" s="11">
        <f t="shared" si="4"/>
        <v>12</v>
      </c>
      <c r="P57" s="11">
        <f t="shared" si="5"/>
        <v>3</v>
      </c>
      <c r="Q57" s="7">
        <f t="shared" si="6"/>
        <v>49</v>
      </c>
      <c r="R57" s="7">
        <f t="shared" si="7"/>
        <v>2</v>
      </c>
      <c r="S57" s="3">
        <v>42962</v>
      </c>
      <c r="T57" s="7">
        <f t="shared" si="8"/>
        <v>1</v>
      </c>
      <c r="U57" s="1">
        <f>VLOOKUP(A57,Sheet1!A:F,5,)</f>
        <v>5000</v>
      </c>
      <c r="V57" s="7">
        <v>0</v>
      </c>
      <c r="W57" s="7">
        <f t="shared" si="9"/>
        <v>0</v>
      </c>
      <c r="X57" s="7">
        <v>160</v>
      </c>
      <c r="Y57" s="9">
        <f t="shared" si="21"/>
        <v>0</v>
      </c>
      <c r="Z57" s="9">
        <f t="shared" si="22"/>
        <v>0</v>
      </c>
      <c r="AA57" s="10">
        <f t="shared" si="23"/>
        <v>3.2000000000000001E-2</v>
      </c>
      <c r="AB57" s="10">
        <f t="shared" si="24"/>
        <v>3.2000000000000001E-2</v>
      </c>
      <c r="AC57" s="2">
        <v>385.75</v>
      </c>
      <c r="AD57" s="7">
        <f t="shared" si="28"/>
        <v>1</v>
      </c>
      <c r="AE57" s="7">
        <f t="shared" si="10"/>
        <v>0</v>
      </c>
      <c r="AF57" s="7">
        <f t="shared" si="25"/>
        <v>0</v>
      </c>
      <c r="AG57" s="7">
        <f t="shared" si="26"/>
        <v>0</v>
      </c>
      <c r="AH57" s="7">
        <v>160</v>
      </c>
      <c r="AI57" s="7">
        <f t="shared" si="27"/>
        <v>160</v>
      </c>
      <c r="AJ57" s="7">
        <v>0</v>
      </c>
      <c r="AK57" s="7">
        <f t="shared" si="11"/>
        <v>0</v>
      </c>
      <c r="AL57" s="7">
        <f t="shared" si="12"/>
        <v>0</v>
      </c>
      <c r="AM57" s="7">
        <f t="shared" si="13"/>
        <v>0</v>
      </c>
      <c r="AN57" s="7">
        <v>0</v>
      </c>
      <c r="AO57" s="7">
        <f t="shared" si="14"/>
        <v>0</v>
      </c>
      <c r="AP57" s="7">
        <v>0</v>
      </c>
      <c r="AQ57" s="7">
        <f t="shared" si="15"/>
        <v>0</v>
      </c>
      <c r="AR57">
        <f t="shared" si="16"/>
        <v>0</v>
      </c>
      <c r="AS57" s="7">
        <v>0</v>
      </c>
      <c r="AT57" s="7">
        <f t="shared" si="17"/>
        <v>0</v>
      </c>
      <c r="AU57" s="7">
        <v>0</v>
      </c>
      <c r="AV57" s="7">
        <f t="shared" si="18"/>
        <v>0</v>
      </c>
      <c r="AW57">
        <f t="shared" si="19"/>
        <v>0</v>
      </c>
    </row>
    <row r="58" spans="1:49" x14ac:dyDescent="0.25">
      <c r="A58" s="11">
        <v>718408</v>
      </c>
      <c r="B58" s="28" t="s">
        <v>237</v>
      </c>
      <c r="C58" s="25" t="s">
        <v>238</v>
      </c>
      <c r="D58" s="26" t="s">
        <v>5</v>
      </c>
      <c r="E58" s="26" t="s">
        <v>224</v>
      </c>
      <c r="F58" s="12">
        <f t="shared" si="0"/>
        <v>3</v>
      </c>
      <c r="G58" s="12" t="s">
        <v>77</v>
      </c>
      <c r="H58" s="12">
        <f t="shared" si="20"/>
        <v>0</v>
      </c>
      <c r="I58" s="1" t="str">
        <f>VLOOKUP(A58,Sheet1!A:F,3,)</f>
        <v>North</v>
      </c>
      <c r="J58" s="12">
        <f t="shared" si="1"/>
        <v>1</v>
      </c>
      <c r="K58" s="28" t="str">
        <f>VLOOKUP(A58,Sheet1!A:F,6,)</f>
        <v>Services</v>
      </c>
      <c r="L58">
        <f t="shared" si="2"/>
        <v>4</v>
      </c>
      <c r="M58" s="3">
        <f>VLOOKUP(A58,Sheet1!A:F,4,)</f>
        <v>37104</v>
      </c>
      <c r="N58" s="11">
        <f t="shared" si="3"/>
        <v>2001</v>
      </c>
      <c r="O58" s="11">
        <f t="shared" si="4"/>
        <v>8</v>
      </c>
      <c r="P58" s="11">
        <f t="shared" si="5"/>
        <v>4</v>
      </c>
      <c r="Q58" s="7">
        <f t="shared" si="6"/>
        <v>31</v>
      </c>
      <c r="R58" s="7">
        <f t="shared" si="7"/>
        <v>1</v>
      </c>
      <c r="S58" s="3"/>
      <c r="T58" s="7">
        <f t="shared" si="8"/>
        <v>0</v>
      </c>
      <c r="U58" s="1">
        <f>VLOOKUP(A58,Sheet1!A:F,5,)</f>
        <v>5000</v>
      </c>
      <c r="V58" s="7">
        <v>4055</v>
      </c>
      <c r="W58" s="7">
        <f t="shared" si="9"/>
        <v>4055</v>
      </c>
      <c r="X58" s="7">
        <v>0</v>
      </c>
      <c r="Y58" s="9">
        <f t="shared" si="21"/>
        <v>0</v>
      </c>
      <c r="Z58" s="9">
        <f t="shared" si="22"/>
        <v>0</v>
      </c>
      <c r="AA58" s="10">
        <f t="shared" si="23"/>
        <v>0.81100000000000005</v>
      </c>
      <c r="AB58" s="10">
        <f t="shared" si="24"/>
        <v>0.81100000000000005</v>
      </c>
      <c r="AC58" s="2">
        <v>0</v>
      </c>
      <c r="AD58" s="7">
        <f t="shared" si="28"/>
        <v>1</v>
      </c>
      <c r="AE58" s="7">
        <f t="shared" si="10"/>
        <v>1</v>
      </c>
      <c r="AF58" s="7">
        <f t="shared" si="25"/>
        <v>1</v>
      </c>
      <c r="AG58" s="7">
        <f t="shared" si="26"/>
        <v>1</v>
      </c>
      <c r="AH58" s="7">
        <v>4055</v>
      </c>
      <c r="AI58" s="7">
        <f t="shared" si="27"/>
        <v>4055</v>
      </c>
      <c r="AJ58" s="7">
        <v>0</v>
      </c>
      <c r="AK58" s="7">
        <f t="shared" si="11"/>
        <v>0</v>
      </c>
      <c r="AL58" s="7">
        <f t="shared" si="12"/>
        <v>0</v>
      </c>
      <c r="AM58" s="7">
        <f t="shared" si="13"/>
        <v>0</v>
      </c>
      <c r="AN58" s="7">
        <v>0</v>
      </c>
      <c r="AO58" s="7">
        <f t="shared" si="14"/>
        <v>0</v>
      </c>
      <c r="AP58" s="7">
        <v>0</v>
      </c>
      <c r="AQ58" s="7">
        <f t="shared" si="15"/>
        <v>0</v>
      </c>
      <c r="AR58">
        <f t="shared" si="16"/>
        <v>1</v>
      </c>
      <c r="AS58" s="7">
        <v>0</v>
      </c>
      <c r="AT58" s="7">
        <f t="shared" si="17"/>
        <v>0</v>
      </c>
      <c r="AU58" s="7">
        <v>4055</v>
      </c>
      <c r="AV58" s="7">
        <f t="shared" si="18"/>
        <v>1</v>
      </c>
      <c r="AW58">
        <f t="shared" si="19"/>
        <v>1</v>
      </c>
    </row>
    <row r="59" spans="1:49" x14ac:dyDescent="0.25">
      <c r="A59" s="11">
        <v>719852</v>
      </c>
      <c r="B59" s="28" t="s">
        <v>586</v>
      </c>
      <c r="C59" s="25" t="s">
        <v>587</v>
      </c>
      <c r="D59" s="26" t="s">
        <v>5</v>
      </c>
      <c r="E59" s="26" t="s">
        <v>345</v>
      </c>
      <c r="F59" s="12">
        <f t="shared" si="0"/>
        <v>1</v>
      </c>
      <c r="G59" s="12" t="s">
        <v>77</v>
      </c>
      <c r="H59" s="12">
        <f t="shared" si="20"/>
        <v>0</v>
      </c>
      <c r="I59" s="1" t="str">
        <f>VLOOKUP(A59,Sheet1!A:F,3,)</f>
        <v>West</v>
      </c>
      <c r="J59" s="12">
        <f t="shared" si="1"/>
        <v>4</v>
      </c>
      <c r="K59" s="28" t="str">
        <f>VLOOKUP(A59,Sheet1!A:F,6,)</f>
        <v>Logistics</v>
      </c>
      <c r="L59">
        <f t="shared" si="2"/>
        <v>2</v>
      </c>
      <c r="M59" s="3">
        <f>VLOOKUP(A59,Sheet1!A:F,4,)</f>
        <v>42184</v>
      </c>
      <c r="N59" s="11">
        <f t="shared" si="3"/>
        <v>2015</v>
      </c>
      <c r="O59" s="11">
        <f t="shared" si="4"/>
        <v>6</v>
      </c>
      <c r="P59" s="11">
        <f t="shared" si="5"/>
        <v>2</v>
      </c>
      <c r="Q59" s="7">
        <f t="shared" si="6"/>
        <v>27</v>
      </c>
      <c r="R59" s="7">
        <f t="shared" si="7"/>
        <v>29</v>
      </c>
      <c r="S59" s="3">
        <v>42871</v>
      </c>
      <c r="T59" s="7">
        <f t="shared" si="8"/>
        <v>1</v>
      </c>
      <c r="U59" s="1">
        <f>VLOOKUP(A59,Sheet1!A:F,5,)</f>
        <v>5000</v>
      </c>
      <c r="V59" s="7">
        <v>341</v>
      </c>
      <c r="W59" s="7">
        <f t="shared" si="9"/>
        <v>341</v>
      </c>
      <c r="X59" s="7">
        <v>25</v>
      </c>
      <c r="Y59" s="9">
        <f t="shared" si="21"/>
        <v>0</v>
      </c>
      <c r="Z59" s="9">
        <f t="shared" si="22"/>
        <v>0</v>
      </c>
      <c r="AA59" s="10">
        <f t="shared" si="23"/>
        <v>7.3200000000000001E-2</v>
      </c>
      <c r="AB59" s="10">
        <f t="shared" si="24"/>
        <v>7.3200000000000001E-2</v>
      </c>
      <c r="AC59" s="2">
        <v>115</v>
      </c>
      <c r="AD59" s="7">
        <f t="shared" si="28"/>
        <v>1</v>
      </c>
      <c r="AE59" s="7">
        <f t="shared" si="10"/>
        <v>1</v>
      </c>
      <c r="AF59" s="7">
        <f t="shared" si="25"/>
        <v>1</v>
      </c>
      <c r="AG59" s="7">
        <f t="shared" si="26"/>
        <v>1</v>
      </c>
      <c r="AH59" s="7">
        <v>366</v>
      </c>
      <c r="AI59" s="7">
        <f t="shared" si="27"/>
        <v>366</v>
      </c>
      <c r="AJ59" s="7">
        <v>25</v>
      </c>
      <c r="AK59" s="7">
        <f t="shared" si="11"/>
        <v>1</v>
      </c>
      <c r="AL59" s="7">
        <f t="shared" si="12"/>
        <v>25</v>
      </c>
      <c r="AM59" s="7">
        <f t="shared" si="13"/>
        <v>1</v>
      </c>
      <c r="AN59" s="7">
        <v>0</v>
      </c>
      <c r="AO59" s="7">
        <f t="shared" si="14"/>
        <v>0</v>
      </c>
      <c r="AP59" s="7">
        <v>90</v>
      </c>
      <c r="AQ59" s="7">
        <f t="shared" si="15"/>
        <v>1</v>
      </c>
      <c r="AR59">
        <f t="shared" si="16"/>
        <v>1</v>
      </c>
      <c r="AS59" s="7">
        <v>50</v>
      </c>
      <c r="AT59" s="7">
        <f t="shared" si="17"/>
        <v>1</v>
      </c>
      <c r="AU59" s="7">
        <v>176</v>
      </c>
      <c r="AV59" s="7">
        <f t="shared" si="18"/>
        <v>1</v>
      </c>
      <c r="AW59">
        <f t="shared" si="19"/>
        <v>1</v>
      </c>
    </row>
    <row r="60" spans="1:49" x14ac:dyDescent="0.25">
      <c r="A60" s="11">
        <v>725323</v>
      </c>
      <c r="B60" s="28" t="s">
        <v>382</v>
      </c>
      <c r="C60" s="25" t="s">
        <v>383</v>
      </c>
      <c r="D60" s="26" t="s">
        <v>5</v>
      </c>
      <c r="E60" s="26" t="s">
        <v>345</v>
      </c>
      <c r="F60" s="12">
        <f t="shared" si="0"/>
        <v>1</v>
      </c>
      <c r="G60" s="12" t="s">
        <v>77</v>
      </c>
      <c r="H60" s="12">
        <f t="shared" si="20"/>
        <v>0</v>
      </c>
      <c r="I60" s="1" t="str">
        <f>VLOOKUP(A60,Sheet1!A:F,3,)</f>
        <v>East</v>
      </c>
      <c r="J60" s="12">
        <f t="shared" si="1"/>
        <v>3</v>
      </c>
      <c r="K60" s="28" t="str">
        <f>VLOOKUP(A60,Sheet1!A:F,6,)</f>
        <v>Logistics</v>
      </c>
      <c r="L60">
        <f t="shared" si="2"/>
        <v>2</v>
      </c>
      <c r="M60" s="3">
        <f>VLOOKUP(A60,Sheet1!A:F,4,)</f>
        <v>35884</v>
      </c>
      <c r="N60" s="11">
        <f t="shared" si="3"/>
        <v>1998</v>
      </c>
      <c r="O60" s="11">
        <f t="shared" si="4"/>
        <v>3</v>
      </c>
      <c r="P60" s="11">
        <f t="shared" si="5"/>
        <v>2</v>
      </c>
      <c r="Q60" s="7">
        <f t="shared" si="6"/>
        <v>14</v>
      </c>
      <c r="R60" s="7">
        <f t="shared" si="7"/>
        <v>30</v>
      </c>
      <c r="S60" s="3">
        <v>42538</v>
      </c>
      <c r="T60" s="7">
        <f t="shared" si="8"/>
        <v>1</v>
      </c>
      <c r="U60" s="1">
        <f>VLOOKUP(A60,Sheet1!A:F,5,)</f>
        <v>5000</v>
      </c>
      <c r="V60" s="7">
        <v>2644.25</v>
      </c>
      <c r="W60" s="7">
        <f t="shared" si="9"/>
        <v>2644.25</v>
      </c>
      <c r="X60" s="7">
        <v>0</v>
      </c>
      <c r="Y60" s="9">
        <f t="shared" si="21"/>
        <v>0</v>
      </c>
      <c r="Z60" s="9">
        <f t="shared" si="22"/>
        <v>0</v>
      </c>
      <c r="AA60" s="10">
        <f t="shared" si="23"/>
        <v>0.52885000000000004</v>
      </c>
      <c r="AB60" s="10">
        <f t="shared" si="24"/>
        <v>0.52885000000000004</v>
      </c>
      <c r="AC60" s="2">
        <v>2000</v>
      </c>
      <c r="AD60" s="7">
        <f t="shared" si="28"/>
        <v>1</v>
      </c>
      <c r="AE60" s="7">
        <f t="shared" si="10"/>
        <v>1</v>
      </c>
      <c r="AF60" s="7">
        <f t="shared" si="25"/>
        <v>1</v>
      </c>
      <c r="AG60" s="7">
        <f t="shared" si="26"/>
        <v>1</v>
      </c>
      <c r="AH60" s="7">
        <v>2644.25</v>
      </c>
      <c r="AI60" s="7">
        <f t="shared" si="27"/>
        <v>2644.25</v>
      </c>
      <c r="AJ60" s="7">
        <v>0</v>
      </c>
      <c r="AK60" s="7">
        <f t="shared" si="11"/>
        <v>0</v>
      </c>
      <c r="AL60" s="7">
        <f t="shared" si="12"/>
        <v>0</v>
      </c>
      <c r="AM60" s="7">
        <f t="shared" si="13"/>
        <v>0</v>
      </c>
      <c r="AN60" s="7">
        <v>0</v>
      </c>
      <c r="AO60" s="7">
        <f t="shared" si="14"/>
        <v>0</v>
      </c>
      <c r="AP60" s="7">
        <v>0</v>
      </c>
      <c r="AQ60" s="7">
        <f t="shared" si="15"/>
        <v>0</v>
      </c>
      <c r="AR60">
        <f t="shared" si="16"/>
        <v>1</v>
      </c>
      <c r="AS60" s="7">
        <v>0</v>
      </c>
      <c r="AT60" s="7">
        <f t="shared" si="17"/>
        <v>0</v>
      </c>
      <c r="AU60" s="7">
        <v>2644.25</v>
      </c>
      <c r="AV60" s="7">
        <f t="shared" si="18"/>
        <v>1</v>
      </c>
      <c r="AW60">
        <f t="shared" si="19"/>
        <v>1</v>
      </c>
    </row>
    <row r="61" spans="1:49" x14ac:dyDescent="0.25">
      <c r="A61" s="11">
        <v>730378</v>
      </c>
      <c r="B61" s="28" t="s">
        <v>488</v>
      </c>
      <c r="C61" s="25" t="s">
        <v>489</v>
      </c>
      <c r="D61" s="26" t="s">
        <v>5</v>
      </c>
      <c r="E61" s="26" t="s">
        <v>345</v>
      </c>
      <c r="F61" s="12">
        <f t="shared" si="0"/>
        <v>1</v>
      </c>
      <c r="G61" s="12" t="s">
        <v>77</v>
      </c>
      <c r="H61" s="12">
        <f t="shared" si="20"/>
        <v>0</v>
      </c>
      <c r="I61" s="1" t="str">
        <f>VLOOKUP(A61,Sheet1!A:F,3,)</f>
        <v>West</v>
      </c>
      <c r="J61" s="12">
        <f t="shared" si="1"/>
        <v>4</v>
      </c>
      <c r="K61" s="28" t="str">
        <f>VLOOKUP(A61,Sheet1!A:F,6,)</f>
        <v>Retail</v>
      </c>
      <c r="L61">
        <f t="shared" si="2"/>
        <v>3</v>
      </c>
      <c r="M61" s="3">
        <f>VLOOKUP(A61,Sheet1!A:F,4,)</f>
        <v>41564</v>
      </c>
      <c r="N61" s="11">
        <f t="shared" si="3"/>
        <v>2013</v>
      </c>
      <c r="O61" s="11">
        <f t="shared" si="4"/>
        <v>10</v>
      </c>
      <c r="P61" s="11">
        <f t="shared" si="5"/>
        <v>5</v>
      </c>
      <c r="Q61" s="7">
        <f t="shared" si="6"/>
        <v>42</v>
      </c>
      <c r="R61" s="7">
        <f t="shared" si="7"/>
        <v>17</v>
      </c>
      <c r="S61" s="3">
        <v>42943</v>
      </c>
      <c r="T61" s="7">
        <f t="shared" si="8"/>
        <v>1</v>
      </c>
      <c r="U61" s="1">
        <f>VLOOKUP(A61,Sheet1!A:F,5,)</f>
        <v>10000</v>
      </c>
      <c r="V61" s="7">
        <v>780.5</v>
      </c>
      <c r="W61" s="7">
        <f t="shared" si="9"/>
        <v>780.5</v>
      </c>
      <c r="X61" s="7">
        <v>184</v>
      </c>
      <c r="Y61" s="9">
        <f t="shared" si="21"/>
        <v>0</v>
      </c>
      <c r="Z61" s="9">
        <f t="shared" si="22"/>
        <v>0</v>
      </c>
      <c r="AA61" s="10">
        <f t="shared" si="23"/>
        <v>9.6449999999999994E-2</v>
      </c>
      <c r="AB61" s="10">
        <f t="shared" si="24"/>
        <v>9.6449999999999994E-2</v>
      </c>
      <c r="AC61" s="2">
        <v>1333.45</v>
      </c>
      <c r="AD61" s="7">
        <f t="shared" si="28"/>
        <v>1</v>
      </c>
      <c r="AE61" s="7">
        <f t="shared" si="10"/>
        <v>1</v>
      </c>
      <c r="AF61" s="7">
        <f t="shared" si="25"/>
        <v>0</v>
      </c>
      <c r="AG61" s="7">
        <f t="shared" si="26"/>
        <v>0</v>
      </c>
      <c r="AH61" s="7">
        <v>964.5</v>
      </c>
      <c r="AI61" s="7">
        <f t="shared" si="27"/>
        <v>964.5</v>
      </c>
      <c r="AJ61" s="7">
        <v>150</v>
      </c>
      <c r="AK61" s="7">
        <f t="shared" si="11"/>
        <v>1</v>
      </c>
      <c r="AL61" s="7">
        <f t="shared" si="12"/>
        <v>150</v>
      </c>
      <c r="AM61" s="7">
        <f t="shared" si="13"/>
        <v>1</v>
      </c>
      <c r="AN61" s="7">
        <v>630.5</v>
      </c>
      <c r="AO61" s="7">
        <f t="shared" si="14"/>
        <v>1</v>
      </c>
      <c r="AP61" s="7">
        <v>0</v>
      </c>
      <c r="AQ61" s="7">
        <f t="shared" si="15"/>
        <v>0</v>
      </c>
      <c r="AR61">
        <f t="shared" si="16"/>
        <v>0</v>
      </c>
      <c r="AS61" s="7">
        <v>0</v>
      </c>
      <c r="AT61" s="7">
        <f t="shared" si="17"/>
        <v>0</v>
      </c>
      <c r="AU61" s="7">
        <v>0</v>
      </c>
      <c r="AV61" s="7">
        <f t="shared" si="18"/>
        <v>0</v>
      </c>
      <c r="AW61">
        <f t="shared" si="19"/>
        <v>0</v>
      </c>
    </row>
    <row r="62" spans="1:49" x14ac:dyDescent="0.25">
      <c r="A62" s="11">
        <v>731227</v>
      </c>
      <c r="B62" s="28" t="s">
        <v>354</v>
      </c>
      <c r="C62" s="25" t="s">
        <v>355</v>
      </c>
      <c r="D62" s="26" t="s">
        <v>5</v>
      </c>
      <c r="E62" s="26" t="s">
        <v>345</v>
      </c>
      <c r="F62" s="12">
        <f t="shared" si="0"/>
        <v>1</v>
      </c>
      <c r="G62" s="12" t="s">
        <v>77</v>
      </c>
      <c r="H62" s="12">
        <f t="shared" si="20"/>
        <v>0</v>
      </c>
      <c r="I62" s="1" t="str">
        <f>VLOOKUP(A62,Sheet1!A:F,3,)</f>
        <v>East</v>
      </c>
      <c r="J62" s="12">
        <f t="shared" si="1"/>
        <v>3</v>
      </c>
      <c r="K62" s="28" t="str">
        <f>VLOOKUP(A62,Sheet1!A:F,6,)</f>
        <v>Manufacturing</v>
      </c>
      <c r="L62">
        <f t="shared" si="2"/>
        <v>5</v>
      </c>
      <c r="M62" s="3">
        <f>VLOOKUP(A62,Sheet1!A:F,4,)</f>
        <v>36184</v>
      </c>
      <c r="N62" s="11">
        <f t="shared" si="3"/>
        <v>1999</v>
      </c>
      <c r="O62" s="11">
        <f t="shared" si="4"/>
        <v>1</v>
      </c>
      <c r="P62" s="11">
        <f t="shared" si="5"/>
        <v>1</v>
      </c>
      <c r="Q62" s="7">
        <f t="shared" si="6"/>
        <v>5</v>
      </c>
      <c r="R62" s="7">
        <f t="shared" si="7"/>
        <v>24</v>
      </c>
      <c r="S62" s="3">
        <v>42891</v>
      </c>
      <c r="T62" s="7">
        <f t="shared" si="8"/>
        <v>1</v>
      </c>
      <c r="U62" s="1">
        <f>VLOOKUP(A62,Sheet1!A:F,5,)</f>
        <v>5000</v>
      </c>
      <c r="V62" s="7">
        <v>1514.5</v>
      </c>
      <c r="W62" s="7">
        <f t="shared" si="9"/>
        <v>1514.5</v>
      </c>
      <c r="X62" s="7">
        <v>20</v>
      </c>
      <c r="Y62" s="9">
        <f t="shared" si="21"/>
        <v>0</v>
      </c>
      <c r="Z62" s="9">
        <f t="shared" si="22"/>
        <v>0</v>
      </c>
      <c r="AA62" s="10">
        <f t="shared" si="23"/>
        <v>0.30690000000000001</v>
      </c>
      <c r="AB62" s="10">
        <f t="shared" si="24"/>
        <v>0.30690000000000001</v>
      </c>
      <c r="AC62" s="2">
        <v>2468.85</v>
      </c>
      <c r="AD62" s="7">
        <f t="shared" si="28"/>
        <v>1</v>
      </c>
      <c r="AE62" s="7">
        <f t="shared" si="10"/>
        <v>1</v>
      </c>
      <c r="AF62" s="7">
        <f t="shared" si="25"/>
        <v>0</v>
      </c>
      <c r="AG62" s="7">
        <f t="shared" si="26"/>
        <v>1</v>
      </c>
      <c r="AH62" s="7">
        <v>1534.5</v>
      </c>
      <c r="AI62" s="7">
        <f t="shared" si="27"/>
        <v>1534.5</v>
      </c>
      <c r="AJ62" s="7">
        <v>274</v>
      </c>
      <c r="AK62" s="7">
        <f t="shared" si="11"/>
        <v>1</v>
      </c>
      <c r="AL62" s="7">
        <f t="shared" si="12"/>
        <v>274</v>
      </c>
      <c r="AM62" s="7">
        <f t="shared" si="13"/>
        <v>1</v>
      </c>
      <c r="AN62" s="7">
        <v>669.5</v>
      </c>
      <c r="AO62" s="7">
        <f t="shared" si="14"/>
        <v>1</v>
      </c>
      <c r="AP62" s="7">
        <v>571</v>
      </c>
      <c r="AQ62" s="7">
        <f t="shared" si="15"/>
        <v>1</v>
      </c>
      <c r="AR62">
        <f t="shared" si="16"/>
        <v>0</v>
      </c>
      <c r="AS62" s="7">
        <v>0</v>
      </c>
      <c r="AT62" s="7">
        <f t="shared" si="17"/>
        <v>0</v>
      </c>
      <c r="AU62" s="7">
        <v>0</v>
      </c>
      <c r="AV62" s="7">
        <f t="shared" si="18"/>
        <v>0</v>
      </c>
      <c r="AW62">
        <f t="shared" si="19"/>
        <v>1</v>
      </c>
    </row>
    <row r="63" spans="1:49" x14ac:dyDescent="0.25">
      <c r="A63" s="11">
        <v>787704</v>
      </c>
      <c r="B63" s="28" t="s">
        <v>191</v>
      </c>
      <c r="C63" s="25" t="s">
        <v>192</v>
      </c>
      <c r="D63" s="26" t="s">
        <v>5</v>
      </c>
      <c r="E63" s="26" t="s">
        <v>6</v>
      </c>
      <c r="F63" s="12">
        <f t="shared" si="0"/>
        <v>2</v>
      </c>
      <c r="G63" s="12" t="s">
        <v>77</v>
      </c>
      <c r="H63" s="12">
        <f t="shared" si="20"/>
        <v>0</v>
      </c>
      <c r="I63" s="1" t="str">
        <f>VLOOKUP(A63,Sheet1!A:F,3,)</f>
        <v>South</v>
      </c>
      <c r="J63" s="12">
        <f t="shared" si="1"/>
        <v>2</v>
      </c>
      <c r="K63" s="28" t="str">
        <f>VLOOKUP(A63,Sheet1!A:F,6,)</f>
        <v>Finance</v>
      </c>
      <c r="L63">
        <f t="shared" si="2"/>
        <v>7</v>
      </c>
      <c r="M63" s="3">
        <f>VLOOKUP(A63,Sheet1!A:F,4,)</f>
        <v>40064</v>
      </c>
      <c r="N63" s="11">
        <f t="shared" si="3"/>
        <v>2009</v>
      </c>
      <c r="O63" s="11">
        <f t="shared" si="4"/>
        <v>9</v>
      </c>
      <c r="P63" s="11">
        <f t="shared" si="5"/>
        <v>3</v>
      </c>
      <c r="Q63" s="7">
        <f t="shared" si="6"/>
        <v>37</v>
      </c>
      <c r="R63" s="7">
        <f t="shared" si="7"/>
        <v>8</v>
      </c>
      <c r="S63" s="3">
        <v>42874</v>
      </c>
      <c r="T63" s="7">
        <f t="shared" si="8"/>
        <v>1</v>
      </c>
      <c r="U63" s="1">
        <f>VLOOKUP(A63,Sheet1!A:F,5,)</f>
        <v>5000</v>
      </c>
      <c r="V63" s="7">
        <v>35</v>
      </c>
      <c r="W63" s="7">
        <f t="shared" si="9"/>
        <v>35</v>
      </c>
      <c r="X63" s="7">
        <v>52.5</v>
      </c>
      <c r="Y63" s="9">
        <f t="shared" si="21"/>
        <v>0</v>
      </c>
      <c r="Z63" s="9">
        <f t="shared" si="22"/>
        <v>0</v>
      </c>
      <c r="AA63" s="10">
        <f t="shared" si="23"/>
        <v>1.7500000000000002E-2</v>
      </c>
      <c r="AB63" s="10">
        <f t="shared" si="24"/>
        <v>1.7500000000000002E-2</v>
      </c>
      <c r="AC63" s="2">
        <v>80</v>
      </c>
      <c r="AD63" s="7">
        <f t="shared" si="28"/>
        <v>1</v>
      </c>
      <c r="AE63" s="7">
        <f t="shared" si="10"/>
        <v>1</v>
      </c>
      <c r="AF63" s="7">
        <f t="shared" si="25"/>
        <v>0</v>
      </c>
      <c r="AG63" s="7">
        <f t="shared" si="26"/>
        <v>1</v>
      </c>
      <c r="AH63" s="7">
        <v>87.5</v>
      </c>
      <c r="AI63" s="7">
        <f t="shared" si="27"/>
        <v>87.5</v>
      </c>
      <c r="AJ63" s="7">
        <v>0</v>
      </c>
      <c r="AK63" s="7">
        <f t="shared" si="11"/>
        <v>0</v>
      </c>
      <c r="AL63" s="7">
        <f t="shared" si="12"/>
        <v>0</v>
      </c>
      <c r="AM63" s="7">
        <f t="shared" si="13"/>
        <v>0</v>
      </c>
      <c r="AN63" s="7">
        <v>0</v>
      </c>
      <c r="AO63" s="7">
        <f t="shared" si="14"/>
        <v>0</v>
      </c>
      <c r="AP63" s="7">
        <v>35</v>
      </c>
      <c r="AQ63" s="7">
        <f t="shared" si="15"/>
        <v>1</v>
      </c>
      <c r="AR63">
        <f t="shared" si="16"/>
        <v>0</v>
      </c>
      <c r="AS63" s="7">
        <v>0</v>
      </c>
      <c r="AT63" s="7">
        <f t="shared" si="17"/>
        <v>0</v>
      </c>
      <c r="AU63" s="7">
        <v>0</v>
      </c>
      <c r="AV63" s="7">
        <f t="shared" si="18"/>
        <v>0</v>
      </c>
      <c r="AW63">
        <f t="shared" si="19"/>
        <v>1</v>
      </c>
    </row>
    <row r="64" spans="1:49" x14ac:dyDescent="0.25">
      <c r="A64" s="11">
        <v>796294</v>
      </c>
      <c r="B64" s="28" t="s">
        <v>93</v>
      </c>
      <c r="C64" s="25" t="s">
        <v>94</v>
      </c>
      <c r="D64" s="26" t="s">
        <v>5</v>
      </c>
      <c r="E64" s="26" t="s">
        <v>6</v>
      </c>
      <c r="F64" s="12">
        <f t="shared" si="0"/>
        <v>2</v>
      </c>
      <c r="G64" s="12" t="s">
        <v>77</v>
      </c>
      <c r="H64" s="12">
        <f t="shared" si="20"/>
        <v>0</v>
      </c>
      <c r="I64" s="1" t="str">
        <f>VLOOKUP(A64,Sheet1!A:F,3,)</f>
        <v>South</v>
      </c>
      <c r="J64" s="12">
        <f t="shared" si="1"/>
        <v>2</v>
      </c>
      <c r="K64" s="28" t="str">
        <f>VLOOKUP(A64,Sheet1!A:F,6,)</f>
        <v>Logistics</v>
      </c>
      <c r="L64">
        <f t="shared" si="2"/>
        <v>2</v>
      </c>
      <c r="M64" s="3">
        <f>VLOOKUP(A64,Sheet1!A:F,4,)</f>
        <v>39524</v>
      </c>
      <c r="N64" s="11">
        <f t="shared" si="3"/>
        <v>2008</v>
      </c>
      <c r="O64" s="11">
        <f t="shared" si="4"/>
        <v>3</v>
      </c>
      <c r="P64" s="11">
        <f t="shared" si="5"/>
        <v>2</v>
      </c>
      <c r="Q64" s="7">
        <f t="shared" si="6"/>
        <v>12</v>
      </c>
      <c r="R64" s="7">
        <f t="shared" si="7"/>
        <v>17</v>
      </c>
      <c r="S64" s="3">
        <v>42374</v>
      </c>
      <c r="T64" s="7">
        <f t="shared" si="8"/>
        <v>1</v>
      </c>
      <c r="U64" s="1">
        <f>VLOOKUP(A64,Sheet1!A:F,5,)</f>
        <v>5000</v>
      </c>
      <c r="V64" s="7">
        <v>348.75</v>
      </c>
      <c r="W64" s="7">
        <f t="shared" si="9"/>
        <v>348.75</v>
      </c>
      <c r="X64" s="7">
        <v>0</v>
      </c>
      <c r="Y64" s="9">
        <f t="shared" si="21"/>
        <v>0</v>
      </c>
      <c r="Z64" s="9">
        <f t="shared" si="22"/>
        <v>0</v>
      </c>
      <c r="AA64" s="10">
        <f t="shared" si="23"/>
        <v>6.9750000000000006E-2</v>
      </c>
      <c r="AB64" s="10">
        <f t="shared" si="24"/>
        <v>6.9750000000000006E-2</v>
      </c>
      <c r="AC64" s="2">
        <v>846.5</v>
      </c>
      <c r="AD64" s="7">
        <f t="shared" si="28"/>
        <v>1</v>
      </c>
      <c r="AE64" s="7">
        <f t="shared" si="10"/>
        <v>1</v>
      </c>
      <c r="AF64" s="7">
        <f t="shared" si="25"/>
        <v>1</v>
      </c>
      <c r="AG64" s="7">
        <f t="shared" si="26"/>
        <v>1</v>
      </c>
      <c r="AH64" s="7">
        <v>348.75</v>
      </c>
      <c r="AI64" s="7">
        <f t="shared" si="27"/>
        <v>348.75</v>
      </c>
      <c r="AJ64" s="7">
        <v>0</v>
      </c>
      <c r="AK64" s="7">
        <f t="shared" si="11"/>
        <v>0</v>
      </c>
      <c r="AL64" s="7">
        <f t="shared" si="12"/>
        <v>0</v>
      </c>
      <c r="AM64" s="7">
        <f t="shared" si="13"/>
        <v>0</v>
      </c>
      <c r="AN64" s="7">
        <v>0</v>
      </c>
      <c r="AO64" s="7">
        <f t="shared" si="14"/>
        <v>0</v>
      </c>
      <c r="AP64" s="7">
        <v>0</v>
      </c>
      <c r="AQ64" s="7">
        <f t="shared" si="15"/>
        <v>0</v>
      </c>
      <c r="AR64">
        <f t="shared" si="16"/>
        <v>1</v>
      </c>
      <c r="AS64" s="7">
        <v>0</v>
      </c>
      <c r="AT64" s="7">
        <f t="shared" si="17"/>
        <v>0</v>
      </c>
      <c r="AU64" s="7">
        <v>348.75</v>
      </c>
      <c r="AV64" s="7">
        <f t="shared" si="18"/>
        <v>1</v>
      </c>
      <c r="AW64">
        <f t="shared" si="19"/>
        <v>1</v>
      </c>
    </row>
    <row r="65" spans="1:49" x14ac:dyDescent="0.25">
      <c r="A65" s="11">
        <v>811501</v>
      </c>
      <c r="B65" s="28" t="s">
        <v>370</v>
      </c>
      <c r="C65" s="25" t="s">
        <v>371</v>
      </c>
      <c r="D65" s="26" t="s">
        <v>19</v>
      </c>
      <c r="E65" s="26" t="s">
        <v>345</v>
      </c>
      <c r="F65" s="12">
        <f t="shared" si="0"/>
        <v>1</v>
      </c>
      <c r="G65" s="12" t="s">
        <v>77</v>
      </c>
      <c r="H65" s="12">
        <f t="shared" si="20"/>
        <v>0</v>
      </c>
      <c r="I65" s="1" t="str">
        <f>VLOOKUP(A65,Sheet1!A:F,3,)</f>
        <v>East</v>
      </c>
      <c r="J65" s="12">
        <f t="shared" si="1"/>
        <v>3</v>
      </c>
      <c r="K65" s="28" t="str">
        <f>VLOOKUP(A65,Sheet1!A:F,6,)</f>
        <v>Manufacturing</v>
      </c>
      <c r="L65">
        <f t="shared" si="2"/>
        <v>5</v>
      </c>
      <c r="M65" s="3">
        <f>VLOOKUP(A65,Sheet1!A:F,4,)</f>
        <v>36744</v>
      </c>
      <c r="N65" s="11">
        <f t="shared" si="3"/>
        <v>2000</v>
      </c>
      <c r="O65" s="11">
        <f t="shared" si="4"/>
        <v>8</v>
      </c>
      <c r="P65" s="11">
        <f t="shared" si="5"/>
        <v>1</v>
      </c>
      <c r="Q65" s="7">
        <f t="shared" si="6"/>
        <v>33</v>
      </c>
      <c r="R65" s="7">
        <f t="shared" si="7"/>
        <v>6</v>
      </c>
      <c r="S65" s="3">
        <v>42465</v>
      </c>
      <c r="T65" s="7">
        <f t="shared" si="8"/>
        <v>1</v>
      </c>
      <c r="U65" s="1">
        <f>VLOOKUP(A65,Sheet1!A:F,5,)</f>
        <v>5000</v>
      </c>
      <c r="V65" s="7">
        <v>0</v>
      </c>
      <c r="W65" s="7">
        <f t="shared" si="9"/>
        <v>0</v>
      </c>
      <c r="X65" s="7">
        <v>0</v>
      </c>
      <c r="Y65" s="9">
        <f t="shared" si="21"/>
        <v>0</v>
      </c>
      <c r="Z65" s="9">
        <f t="shared" si="22"/>
        <v>0</v>
      </c>
      <c r="AA65" s="10">
        <f t="shared" si="23"/>
        <v>0</v>
      </c>
      <c r="AB65" s="10">
        <f t="shared" si="24"/>
        <v>0</v>
      </c>
      <c r="AC65" s="2">
        <v>170.44</v>
      </c>
      <c r="AD65" s="7">
        <f t="shared" si="28"/>
        <v>0</v>
      </c>
      <c r="AE65" s="7">
        <f t="shared" si="10"/>
        <v>0</v>
      </c>
      <c r="AF65" s="7">
        <f t="shared" si="25"/>
        <v>0</v>
      </c>
      <c r="AG65" s="7">
        <f t="shared" si="26"/>
        <v>0</v>
      </c>
      <c r="AH65" s="7">
        <v>0</v>
      </c>
      <c r="AI65" s="7">
        <f t="shared" si="27"/>
        <v>0</v>
      </c>
      <c r="AJ65" s="7">
        <v>0</v>
      </c>
      <c r="AK65" s="7">
        <f t="shared" si="11"/>
        <v>0</v>
      </c>
      <c r="AL65" s="7">
        <f t="shared" si="12"/>
        <v>0</v>
      </c>
      <c r="AM65" s="7">
        <f t="shared" si="13"/>
        <v>0</v>
      </c>
      <c r="AN65" s="7">
        <v>0</v>
      </c>
      <c r="AO65" s="7">
        <f t="shared" si="14"/>
        <v>0</v>
      </c>
      <c r="AP65" s="7">
        <v>0</v>
      </c>
      <c r="AQ65" s="7">
        <f t="shared" si="15"/>
        <v>0</v>
      </c>
      <c r="AR65">
        <f t="shared" si="16"/>
        <v>0</v>
      </c>
      <c r="AS65" s="7">
        <v>-20</v>
      </c>
      <c r="AT65" s="7">
        <f t="shared" si="17"/>
        <v>0</v>
      </c>
      <c r="AU65" s="7">
        <v>20</v>
      </c>
      <c r="AV65" s="7">
        <f t="shared" si="18"/>
        <v>1</v>
      </c>
      <c r="AW65">
        <f t="shared" si="19"/>
        <v>0</v>
      </c>
    </row>
    <row r="66" spans="1:49" x14ac:dyDescent="0.25">
      <c r="A66" s="11">
        <v>831045</v>
      </c>
      <c r="B66" s="28" t="s">
        <v>247</v>
      </c>
      <c r="C66" s="25" t="s">
        <v>248</v>
      </c>
      <c r="D66" s="26" t="s">
        <v>19</v>
      </c>
      <c r="E66" s="26" t="s">
        <v>224</v>
      </c>
      <c r="F66" s="12">
        <f t="shared" ref="F66:F129" si="29">IF(E66="San Juan",1,IF(E66="Alpharetta",2,IF(E66="Bronx",3,IF(E66="Laurel",4,0))))</f>
        <v>3</v>
      </c>
      <c r="G66" s="12" t="s">
        <v>77</v>
      </c>
      <c r="H66" s="12">
        <f t="shared" si="20"/>
        <v>0</v>
      </c>
      <c r="I66" s="1" t="str">
        <f>VLOOKUP(A66,Sheet1!A:F,3,)</f>
        <v>North</v>
      </c>
      <c r="J66" s="12">
        <f t="shared" ref="J66:J129" si="30">IF(I66="North",1,IF(I66="South",2,IF(I66="East",3,IF(I66="West",4,0))))</f>
        <v>1</v>
      </c>
      <c r="K66" s="28" t="str">
        <f>VLOOKUP(A66,Sheet1!A:F,6,)</f>
        <v>Telco</v>
      </c>
      <c r="L66">
        <f t="shared" ref="L66:L129" si="31">IF(K66="Technology",1,IF(K66="Logistics",2,IF(K66="Retail",3,IF(K66="Services",4,IF(K66="Manufacturing",5,IF(K66="Telco",6,IF(K66="Finance",7,0)))))))</f>
        <v>6</v>
      </c>
      <c r="M66" s="3">
        <f>VLOOKUP(A66,Sheet1!A:F,4,)</f>
        <v>37604</v>
      </c>
      <c r="N66" s="11">
        <f t="shared" ref="N66:N129" si="32">YEAR(M66)</f>
        <v>2002</v>
      </c>
      <c r="O66" s="11">
        <f t="shared" ref="O66:O129" si="33">MONTH(M66)</f>
        <v>12</v>
      </c>
      <c r="P66" s="11">
        <f t="shared" ref="P66:P129" si="34">WEEKDAY(M66)</f>
        <v>7</v>
      </c>
      <c r="Q66" s="7">
        <f t="shared" ref="Q66:Q129" si="35">WEEKNUM(M66)</f>
        <v>50</v>
      </c>
      <c r="R66" s="7">
        <f t="shared" ref="R66:R129" si="36">DAY(M66)</f>
        <v>14</v>
      </c>
      <c r="S66" s="3">
        <v>42926</v>
      </c>
      <c r="T66" s="7">
        <f t="shared" ref="T66:T129" si="37">IF(S66&gt;3,1,0)</f>
        <v>1</v>
      </c>
      <c r="U66" s="1">
        <f>VLOOKUP(A66,Sheet1!A:F,5,)</f>
        <v>5000</v>
      </c>
      <c r="V66" s="7">
        <v>0</v>
      </c>
      <c r="W66" s="7">
        <f t="shared" ref="W66:W129" si="38">ABS(V66)</f>
        <v>0</v>
      </c>
      <c r="X66" s="7">
        <v>0</v>
      </c>
      <c r="Y66" s="9">
        <f t="shared" si="21"/>
        <v>0</v>
      </c>
      <c r="Z66" s="9">
        <f t="shared" si="22"/>
        <v>0</v>
      </c>
      <c r="AA66" s="10">
        <f t="shared" ref="AA66:AA129" si="39">AH66/U66</f>
        <v>0</v>
      </c>
      <c r="AB66" s="10">
        <f t="shared" si="24"/>
        <v>0</v>
      </c>
      <c r="AC66" s="2">
        <v>435</v>
      </c>
      <c r="AD66" s="7">
        <f t="shared" ref="AD66:AD129" si="40">IF(AH66&gt;0,1,0)</f>
        <v>0</v>
      </c>
      <c r="AE66" s="7">
        <f t="shared" ref="AE66:AE129" si="41">IF(W66&gt;0,1,0)</f>
        <v>0</v>
      </c>
      <c r="AF66" s="7">
        <f t="shared" si="25"/>
        <v>0</v>
      </c>
      <c r="AG66" s="7">
        <f t="shared" si="26"/>
        <v>0</v>
      </c>
      <c r="AH66" s="7">
        <v>0</v>
      </c>
      <c r="AI66" s="7">
        <f t="shared" si="27"/>
        <v>0</v>
      </c>
      <c r="AJ66" s="7">
        <v>0</v>
      </c>
      <c r="AK66" s="7">
        <f t="shared" ref="AK66:AK129" si="42">IF(AJ66&gt;1,1,0)</f>
        <v>0</v>
      </c>
      <c r="AL66" s="7">
        <f t="shared" ref="AL66:AL129" si="43">ABS(AJ66)</f>
        <v>0</v>
      </c>
      <c r="AM66" s="7">
        <f t="shared" ref="AM66:AM129" si="44">IF(AL66&gt;1,1,0)</f>
        <v>0</v>
      </c>
      <c r="AN66" s="7">
        <v>0</v>
      </c>
      <c r="AO66" s="7">
        <f t="shared" ref="AO66:AO129" si="45">IF(AN66&gt;1,1,0)</f>
        <v>0</v>
      </c>
      <c r="AP66" s="7">
        <v>0</v>
      </c>
      <c r="AQ66" s="7">
        <f t="shared" ref="AQ66:AQ129" si="46">IF(AP66&gt;1,1,0)</f>
        <v>0</v>
      </c>
      <c r="AR66">
        <f t="shared" ref="AR66:AR129" si="47">IF((AQ66+AS66+AT66+AU66)&gt;1,1,0)</f>
        <v>0</v>
      </c>
      <c r="AS66" s="7">
        <v>0</v>
      </c>
      <c r="AT66" s="7">
        <f t="shared" ref="AT66:AT129" si="48">IF(AS66&gt;1,1,0)</f>
        <v>0</v>
      </c>
      <c r="AU66" s="7">
        <v>0</v>
      </c>
      <c r="AV66" s="7">
        <f t="shared" ref="AV66:AV129" si="49">IF(AU66&gt;1,1,0)</f>
        <v>0</v>
      </c>
      <c r="AW66">
        <f t="shared" ref="AW66:AW129" si="50">IF(AP66+AS66+AT66+ABS(AU66)&gt;1,1,0)</f>
        <v>0</v>
      </c>
    </row>
    <row r="67" spans="1:49" x14ac:dyDescent="0.25">
      <c r="A67" s="11">
        <v>860716</v>
      </c>
      <c r="B67" s="28">
        <v>1001873</v>
      </c>
      <c r="C67" s="25" t="s">
        <v>72</v>
      </c>
      <c r="D67" s="26" t="s">
        <v>5</v>
      </c>
      <c r="E67" s="26" t="s">
        <v>6</v>
      </c>
      <c r="F67" s="12">
        <f t="shared" si="29"/>
        <v>2</v>
      </c>
      <c r="G67" s="12" t="s">
        <v>7</v>
      </c>
      <c r="H67" s="12">
        <f t="shared" ref="H67:H130" si="51">IF(G67="Legacy",1,IF(G67="Non Legacy",0,0))</f>
        <v>1</v>
      </c>
      <c r="I67" s="1" t="str">
        <f>VLOOKUP(A67,Sheet1!A:F,3,)</f>
        <v>South</v>
      </c>
      <c r="J67" s="12">
        <f t="shared" si="30"/>
        <v>2</v>
      </c>
      <c r="K67" s="28" t="str">
        <f>VLOOKUP(A67,Sheet1!A:F,6,)</f>
        <v>Manufacturing</v>
      </c>
      <c r="L67">
        <f t="shared" si="31"/>
        <v>5</v>
      </c>
      <c r="M67" s="3">
        <f>VLOOKUP(A67,Sheet1!A:F,4,)</f>
        <v>39684</v>
      </c>
      <c r="N67" s="11">
        <f t="shared" si="32"/>
        <v>2008</v>
      </c>
      <c r="O67" s="11">
        <f t="shared" si="33"/>
        <v>8</v>
      </c>
      <c r="P67" s="11">
        <f t="shared" si="34"/>
        <v>1</v>
      </c>
      <c r="Q67" s="7">
        <f t="shared" si="35"/>
        <v>35</v>
      </c>
      <c r="R67" s="7">
        <f t="shared" si="36"/>
        <v>24</v>
      </c>
      <c r="S67" s="3"/>
      <c r="T67" s="7">
        <f t="shared" si="37"/>
        <v>0</v>
      </c>
      <c r="U67" s="1">
        <f>VLOOKUP(A67,Sheet1!A:F,5,)</f>
        <v>5000</v>
      </c>
      <c r="V67" s="7">
        <v>189.5</v>
      </c>
      <c r="W67" s="7">
        <f t="shared" si="38"/>
        <v>189.5</v>
      </c>
      <c r="X67" s="7">
        <v>0</v>
      </c>
      <c r="Y67" s="9">
        <f t="shared" ref="Y67:Y130" si="52">IF(AH67&gt;U67,1,0)</f>
        <v>0</v>
      </c>
      <c r="Z67" s="9">
        <f t="shared" ref="Z67:Z130" si="53">IF(AI67&gt;U67,1,0)</f>
        <v>0</v>
      </c>
      <c r="AA67" s="10">
        <f t="shared" si="39"/>
        <v>3.7900000000000003E-2</v>
      </c>
      <c r="AB67" s="10">
        <f t="shared" ref="AB67:AB130" si="54">AI67/U67</f>
        <v>3.7900000000000003E-2</v>
      </c>
      <c r="AC67" s="2">
        <v>0</v>
      </c>
      <c r="AD67" s="7">
        <f t="shared" si="40"/>
        <v>1</v>
      </c>
      <c r="AE67" s="7">
        <f t="shared" si="41"/>
        <v>1</v>
      </c>
      <c r="AF67" s="7">
        <f t="shared" ref="AF67:AF130" si="55">AR67</f>
        <v>1</v>
      </c>
      <c r="AG67" s="7">
        <f t="shared" ref="AG67:AG130" si="56">AW67</f>
        <v>1</v>
      </c>
      <c r="AH67" s="7">
        <v>189.5</v>
      </c>
      <c r="AI67" s="7">
        <f t="shared" ref="AI67:AI130" si="57">ABS(AH67)</f>
        <v>189.5</v>
      </c>
      <c r="AJ67" s="7">
        <v>0</v>
      </c>
      <c r="AK67" s="7">
        <f t="shared" si="42"/>
        <v>0</v>
      </c>
      <c r="AL67" s="7">
        <f t="shared" si="43"/>
        <v>0</v>
      </c>
      <c r="AM67" s="7">
        <f t="shared" si="44"/>
        <v>0</v>
      </c>
      <c r="AN67" s="7">
        <v>0</v>
      </c>
      <c r="AO67" s="7">
        <f t="shared" si="45"/>
        <v>0</v>
      </c>
      <c r="AP67" s="7">
        <v>0</v>
      </c>
      <c r="AQ67" s="7">
        <f t="shared" si="46"/>
        <v>0</v>
      </c>
      <c r="AR67">
        <f t="shared" si="47"/>
        <v>1</v>
      </c>
      <c r="AS67" s="7">
        <v>0</v>
      </c>
      <c r="AT67" s="7">
        <f t="shared" si="48"/>
        <v>0</v>
      </c>
      <c r="AU67" s="7">
        <v>189.5</v>
      </c>
      <c r="AV67" s="7">
        <f t="shared" si="49"/>
        <v>1</v>
      </c>
      <c r="AW67">
        <f t="shared" si="50"/>
        <v>1</v>
      </c>
    </row>
    <row r="68" spans="1:49" x14ac:dyDescent="0.25">
      <c r="A68" s="11">
        <v>881382</v>
      </c>
      <c r="B68" s="28" t="s">
        <v>335</v>
      </c>
      <c r="C68" s="25" t="s">
        <v>336</v>
      </c>
      <c r="D68" s="26" t="s">
        <v>5</v>
      </c>
      <c r="E68" s="26" t="s">
        <v>224</v>
      </c>
      <c r="F68" s="12">
        <f t="shared" si="29"/>
        <v>3</v>
      </c>
      <c r="G68" s="12" t="s">
        <v>77</v>
      </c>
      <c r="H68" s="12">
        <f t="shared" si="51"/>
        <v>0</v>
      </c>
      <c r="I68" s="1" t="str">
        <f>VLOOKUP(A68,Sheet1!A:F,3,)</f>
        <v>North</v>
      </c>
      <c r="J68" s="12">
        <f t="shared" si="30"/>
        <v>1</v>
      </c>
      <c r="K68" s="28" t="str">
        <f>VLOOKUP(A68,Sheet1!A:F,6,)</f>
        <v>Logistics</v>
      </c>
      <c r="L68">
        <f t="shared" si="31"/>
        <v>2</v>
      </c>
      <c r="M68" s="3">
        <f>VLOOKUP(A68,Sheet1!A:F,4,)</f>
        <v>38124</v>
      </c>
      <c r="N68" s="11">
        <f t="shared" si="32"/>
        <v>2004</v>
      </c>
      <c r="O68" s="11">
        <f t="shared" si="33"/>
        <v>5</v>
      </c>
      <c r="P68" s="11">
        <f t="shared" si="34"/>
        <v>2</v>
      </c>
      <c r="Q68" s="7">
        <f t="shared" si="35"/>
        <v>21</v>
      </c>
      <c r="R68" s="7">
        <f t="shared" si="36"/>
        <v>17</v>
      </c>
      <c r="S68" s="3"/>
      <c r="T68" s="7">
        <f t="shared" si="37"/>
        <v>0</v>
      </c>
      <c r="U68" s="1">
        <f>VLOOKUP(A68,Sheet1!A:F,5,)</f>
        <v>5000</v>
      </c>
      <c r="V68" s="7">
        <v>82.5</v>
      </c>
      <c r="W68" s="7">
        <f t="shared" si="38"/>
        <v>82.5</v>
      </c>
      <c r="X68" s="7">
        <v>-82.5</v>
      </c>
      <c r="Y68" s="9">
        <f t="shared" si="52"/>
        <v>0</v>
      </c>
      <c r="Z68" s="9">
        <f t="shared" si="53"/>
        <v>0</v>
      </c>
      <c r="AA68" s="10">
        <f t="shared" si="39"/>
        <v>0</v>
      </c>
      <c r="AB68" s="10">
        <f t="shared" si="54"/>
        <v>0</v>
      </c>
      <c r="AC68" s="2">
        <v>0</v>
      </c>
      <c r="AD68" s="7">
        <f t="shared" si="40"/>
        <v>0</v>
      </c>
      <c r="AE68" s="7">
        <f t="shared" si="41"/>
        <v>1</v>
      </c>
      <c r="AF68" s="7">
        <f t="shared" si="55"/>
        <v>1</v>
      </c>
      <c r="AG68" s="7">
        <f t="shared" si="56"/>
        <v>1</v>
      </c>
      <c r="AH68" s="7">
        <v>0</v>
      </c>
      <c r="AI68" s="7">
        <f t="shared" si="57"/>
        <v>0</v>
      </c>
      <c r="AJ68" s="7">
        <v>0</v>
      </c>
      <c r="AK68" s="7">
        <f t="shared" si="42"/>
        <v>0</v>
      </c>
      <c r="AL68" s="7">
        <f t="shared" si="43"/>
        <v>0</v>
      </c>
      <c r="AM68" s="7">
        <f t="shared" si="44"/>
        <v>0</v>
      </c>
      <c r="AN68" s="7">
        <v>0</v>
      </c>
      <c r="AO68" s="7">
        <f t="shared" si="45"/>
        <v>0</v>
      </c>
      <c r="AP68" s="7">
        <v>0</v>
      </c>
      <c r="AQ68" s="7">
        <f t="shared" si="46"/>
        <v>0</v>
      </c>
      <c r="AR68">
        <f t="shared" si="47"/>
        <v>1</v>
      </c>
      <c r="AS68" s="7">
        <v>0</v>
      </c>
      <c r="AT68" s="7">
        <f t="shared" si="48"/>
        <v>0</v>
      </c>
      <c r="AU68" s="7">
        <v>82.5</v>
      </c>
      <c r="AV68" s="7">
        <f t="shared" si="49"/>
        <v>1</v>
      </c>
      <c r="AW68">
        <f t="shared" si="50"/>
        <v>1</v>
      </c>
    </row>
    <row r="69" spans="1:49" x14ac:dyDescent="0.25">
      <c r="A69" s="11">
        <v>905802</v>
      </c>
      <c r="B69" s="28" t="s">
        <v>343</v>
      </c>
      <c r="C69" s="25" t="s">
        <v>344</v>
      </c>
      <c r="D69" s="26" t="s">
        <v>5</v>
      </c>
      <c r="E69" s="26" t="s">
        <v>224</v>
      </c>
      <c r="F69" s="12">
        <f t="shared" si="29"/>
        <v>3</v>
      </c>
      <c r="G69" s="12" t="s">
        <v>77</v>
      </c>
      <c r="H69" s="12">
        <f t="shared" si="51"/>
        <v>0</v>
      </c>
      <c r="I69" s="1" t="str">
        <f>VLOOKUP(A69,Sheet1!A:F,3,)</f>
        <v>North</v>
      </c>
      <c r="J69" s="12">
        <f t="shared" si="30"/>
        <v>1</v>
      </c>
      <c r="K69" s="28" t="str">
        <f>VLOOKUP(A69,Sheet1!A:F,6,)</f>
        <v>Technology</v>
      </c>
      <c r="L69">
        <f t="shared" si="31"/>
        <v>1</v>
      </c>
      <c r="M69" s="3">
        <f>VLOOKUP(A69,Sheet1!A:F,4,)</f>
        <v>37624</v>
      </c>
      <c r="N69" s="11">
        <f t="shared" si="32"/>
        <v>2003</v>
      </c>
      <c r="O69" s="11">
        <f t="shared" si="33"/>
        <v>1</v>
      </c>
      <c r="P69" s="11">
        <f t="shared" si="34"/>
        <v>6</v>
      </c>
      <c r="Q69" s="7">
        <f t="shared" si="35"/>
        <v>1</v>
      </c>
      <c r="R69" s="7">
        <f t="shared" si="36"/>
        <v>3</v>
      </c>
      <c r="S69" s="3">
        <v>42963</v>
      </c>
      <c r="T69" s="7">
        <f t="shared" si="37"/>
        <v>1</v>
      </c>
      <c r="U69" s="1">
        <f>VLOOKUP(A69,Sheet1!A:F,5,)</f>
        <v>5000</v>
      </c>
      <c r="V69" s="7">
        <v>94.5</v>
      </c>
      <c r="W69" s="7">
        <f t="shared" si="38"/>
        <v>94.5</v>
      </c>
      <c r="X69" s="7">
        <v>273</v>
      </c>
      <c r="Y69" s="9">
        <f t="shared" si="52"/>
        <v>0</v>
      </c>
      <c r="Z69" s="9">
        <f t="shared" si="53"/>
        <v>0</v>
      </c>
      <c r="AA69" s="10">
        <f t="shared" si="39"/>
        <v>7.3499999999999996E-2</v>
      </c>
      <c r="AB69" s="10">
        <f t="shared" si="54"/>
        <v>7.3499999999999996E-2</v>
      </c>
      <c r="AC69" s="2">
        <v>238</v>
      </c>
      <c r="AD69" s="7">
        <f t="shared" si="40"/>
        <v>1</v>
      </c>
      <c r="AE69" s="7">
        <f t="shared" si="41"/>
        <v>1</v>
      </c>
      <c r="AF69" s="7">
        <f t="shared" si="55"/>
        <v>0</v>
      </c>
      <c r="AG69" s="7">
        <f t="shared" si="56"/>
        <v>0</v>
      </c>
      <c r="AH69" s="7">
        <v>367.5</v>
      </c>
      <c r="AI69" s="7">
        <f t="shared" si="57"/>
        <v>367.5</v>
      </c>
      <c r="AJ69" s="7">
        <v>94.5</v>
      </c>
      <c r="AK69" s="7">
        <f t="shared" si="42"/>
        <v>1</v>
      </c>
      <c r="AL69" s="7">
        <f t="shared" si="43"/>
        <v>94.5</v>
      </c>
      <c r="AM69" s="7">
        <f t="shared" si="44"/>
        <v>1</v>
      </c>
      <c r="AN69" s="7">
        <v>0</v>
      </c>
      <c r="AO69" s="7">
        <f t="shared" si="45"/>
        <v>0</v>
      </c>
      <c r="AP69" s="7">
        <v>0</v>
      </c>
      <c r="AQ69" s="7">
        <f t="shared" si="46"/>
        <v>0</v>
      </c>
      <c r="AR69">
        <f t="shared" si="47"/>
        <v>0</v>
      </c>
      <c r="AS69" s="7">
        <v>0</v>
      </c>
      <c r="AT69" s="7">
        <f t="shared" si="48"/>
        <v>0</v>
      </c>
      <c r="AU69" s="7">
        <v>0</v>
      </c>
      <c r="AV69" s="7">
        <f t="shared" si="49"/>
        <v>0</v>
      </c>
      <c r="AW69">
        <f t="shared" si="50"/>
        <v>0</v>
      </c>
    </row>
    <row r="70" spans="1:49" x14ac:dyDescent="0.25">
      <c r="A70" s="11">
        <v>910146</v>
      </c>
      <c r="B70" s="28" t="s">
        <v>654</v>
      </c>
      <c r="C70" s="25" t="s">
        <v>655</v>
      </c>
      <c r="D70" s="26" t="s">
        <v>5</v>
      </c>
      <c r="E70" s="26" t="s">
        <v>345</v>
      </c>
      <c r="F70" s="12">
        <f t="shared" si="29"/>
        <v>1</v>
      </c>
      <c r="G70" s="12" t="s">
        <v>77</v>
      </c>
      <c r="H70" s="12">
        <f t="shared" si="51"/>
        <v>0</v>
      </c>
      <c r="I70" s="1" t="str">
        <f>VLOOKUP(A70,Sheet1!A:F,3,)</f>
        <v>West</v>
      </c>
      <c r="J70" s="12">
        <f t="shared" si="30"/>
        <v>4</v>
      </c>
      <c r="K70" s="28" t="str">
        <f>VLOOKUP(A70,Sheet1!A:F,6,)</f>
        <v>Telco</v>
      </c>
      <c r="L70">
        <f t="shared" si="31"/>
        <v>6</v>
      </c>
      <c r="M70" s="3">
        <f>VLOOKUP(A70,Sheet1!A:F,4,)</f>
        <v>42364</v>
      </c>
      <c r="N70" s="11">
        <f t="shared" si="32"/>
        <v>2015</v>
      </c>
      <c r="O70" s="11">
        <f t="shared" si="33"/>
        <v>12</v>
      </c>
      <c r="P70" s="11">
        <f t="shared" si="34"/>
        <v>7</v>
      </c>
      <c r="Q70" s="7">
        <f t="shared" si="35"/>
        <v>52</v>
      </c>
      <c r="R70" s="7">
        <f t="shared" si="36"/>
        <v>26</v>
      </c>
      <c r="S70" s="3"/>
      <c r="T70" s="7">
        <f t="shared" si="37"/>
        <v>0</v>
      </c>
      <c r="U70" s="1">
        <f>VLOOKUP(A70,Sheet1!A:F,5,)</f>
        <v>5000</v>
      </c>
      <c r="V70" s="7">
        <v>210</v>
      </c>
      <c r="W70" s="7">
        <f t="shared" si="38"/>
        <v>210</v>
      </c>
      <c r="X70" s="7">
        <v>0</v>
      </c>
      <c r="Y70" s="9">
        <f t="shared" si="52"/>
        <v>0</v>
      </c>
      <c r="Z70" s="9">
        <f t="shared" si="53"/>
        <v>0</v>
      </c>
      <c r="AA70" s="10">
        <f t="shared" si="39"/>
        <v>4.2000000000000003E-2</v>
      </c>
      <c r="AB70" s="10">
        <f t="shared" si="54"/>
        <v>4.2000000000000003E-2</v>
      </c>
      <c r="AC70" s="2">
        <v>0</v>
      </c>
      <c r="AD70" s="7">
        <f t="shared" si="40"/>
        <v>1</v>
      </c>
      <c r="AE70" s="7">
        <f t="shared" si="41"/>
        <v>1</v>
      </c>
      <c r="AF70" s="7">
        <f t="shared" si="55"/>
        <v>1</v>
      </c>
      <c r="AG70" s="7">
        <f t="shared" si="56"/>
        <v>1</v>
      </c>
      <c r="AH70" s="7">
        <v>210</v>
      </c>
      <c r="AI70" s="7">
        <f t="shared" si="57"/>
        <v>210</v>
      </c>
      <c r="AJ70" s="7">
        <v>0</v>
      </c>
      <c r="AK70" s="7">
        <f t="shared" si="42"/>
        <v>0</v>
      </c>
      <c r="AL70" s="7">
        <f t="shared" si="43"/>
        <v>0</v>
      </c>
      <c r="AM70" s="7">
        <f t="shared" si="44"/>
        <v>0</v>
      </c>
      <c r="AN70" s="7">
        <v>0</v>
      </c>
      <c r="AO70" s="7">
        <f t="shared" si="45"/>
        <v>0</v>
      </c>
      <c r="AP70" s="7">
        <v>0</v>
      </c>
      <c r="AQ70" s="7">
        <f t="shared" si="46"/>
        <v>0</v>
      </c>
      <c r="AR70">
        <f t="shared" si="47"/>
        <v>1</v>
      </c>
      <c r="AS70" s="7">
        <v>0</v>
      </c>
      <c r="AT70" s="7">
        <f t="shared" si="48"/>
        <v>0</v>
      </c>
      <c r="AU70" s="7">
        <v>210</v>
      </c>
      <c r="AV70" s="7">
        <f t="shared" si="49"/>
        <v>1</v>
      </c>
      <c r="AW70">
        <f t="shared" si="50"/>
        <v>1</v>
      </c>
    </row>
    <row r="71" spans="1:49" x14ac:dyDescent="0.25">
      <c r="A71" s="11">
        <v>920933</v>
      </c>
      <c r="B71" s="28" t="s">
        <v>321</v>
      </c>
      <c r="C71" s="25" t="s">
        <v>322</v>
      </c>
      <c r="D71" s="26" t="s">
        <v>19</v>
      </c>
      <c r="E71" s="26" t="s">
        <v>224</v>
      </c>
      <c r="F71" s="12">
        <f t="shared" si="29"/>
        <v>3</v>
      </c>
      <c r="G71" s="12" t="s">
        <v>77</v>
      </c>
      <c r="H71" s="12">
        <f t="shared" si="51"/>
        <v>0</v>
      </c>
      <c r="I71" s="1" t="str">
        <f>VLOOKUP(A71,Sheet1!A:F,3,)</f>
        <v>North</v>
      </c>
      <c r="J71" s="12">
        <f t="shared" si="30"/>
        <v>1</v>
      </c>
      <c r="K71" s="28" t="str">
        <f>VLOOKUP(A71,Sheet1!A:F,6,)</f>
        <v>Manufacturing</v>
      </c>
      <c r="L71">
        <f t="shared" si="31"/>
        <v>5</v>
      </c>
      <c r="M71" s="3">
        <f>VLOOKUP(A71,Sheet1!A:F,4,)</f>
        <v>37864</v>
      </c>
      <c r="N71" s="11">
        <f t="shared" si="32"/>
        <v>2003</v>
      </c>
      <c r="O71" s="11">
        <f t="shared" si="33"/>
        <v>8</v>
      </c>
      <c r="P71" s="11">
        <f t="shared" si="34"/>
        <v>1</v>
      </c>
      <c r="Q71" s="7">
        <f t="shared" si="35"/>
        <v>36</v>
      </c>
      <c r="R71" s="7">
        <f t="shared" si="36"/>
        <v>31</v>
      </c>
      <c r="S71" s="3">
        <v>42962</v>
      </c>
      <c r="T71" s="7">
        <f t="shared" si="37"/>
        <v>1</v>
      </c>
      <c r="U71" s="1">
        <f>VLOOKUP(A71,Sheet1!A:F,5,)</f>
        <v>5000</v>
      </c>
      <c r="V71" s="7">
        <v>0</v>
      </c>
      <c r="W71" s="7">
        <f t="shared" si="38"/>
        <v>0</v>
      </c>
      <c r="X71" s="7">
        <v>1412</v>
      </c>
      <c r="Y71" s="9">
        <f t="shared" si="52"/>
        <v>0</v>
      </c>
      <c r="Z71" s="9">
        <f t="shared" si="53"/>
        <v>0</v>
      </c>
      <c r="AA71" s="10">
        <f t="shared" si="39"/>
        <v>0.28239999999999998</v>
      </c>
      <c r="AB71" s="10">
        <f t="shared" si="54"/>
        <v>0.28239999999999998</v>
      </c>
      <c r="AC71" s="2">
        <v>1557.5</v>
      </c>
      <c r="AD71" s="7">
        <f t="shared" si="40"/>
        <v>1</v>
      </c>
      <c r="AE71" s="7">
        <f t="shared" si="41"/>
        <v>0</v>
      </c>
      <c r="AF71" s="7">
        <f t="shared" si="55"/>
        <v>0</v>
      </c>
      <c r="AG71" s="7">
        <f t="shared" si="56"/>
        <v>0</v>
      </c>
      <c r="AH71" s="7">
        <v>1412</v>
      </c>
      <c r="AI71" s="7">
        <f t="shared" si="57"/>
        <v>1412</v>
      </c>
      <c r="AJ71" s="7">
        <v>0</v>
      </c>
      <c r="AK71" s="7">
        <f t="shared" si="42"/>
        <v>0</v>
      </c>
      <c r="AL71" s="7">
        <f t="shared" si="43"/>
        <v>0</v>
      </c>
      <c r="AM71" s="7">
        <f t="shared" si="44"/>
        <v>0</v>
      </c>
      <c r="AN71" s="7">
        <v>0</v>
      </c>
      <c r="AO71" s="7">
        <f t="shared" si="45"/>
        <v>0</v>
      </c>
      <c r="AP71" s="7">
        <v>0</v>
      </c>
      <c r="AQ71" s="7">
        <f t="shared" si="46"/>
        <v>0</v>
      </c>
      <c r="AR71">
        <f t="shared" si="47"/>
        <v>0</v>
      </c>
      <c r="AS71" s="7">
        <v>0</v>
      </c>
      <c r="AT71" s="7">
        <f t="shared" si="48"/>
        <v>0</v>
      </c>
      <c r="AU71" s="7">
        <v>0</v>
      </c>
      <c r="AV71" s="7">
        <f t="shared" si="49"/>
        <v>0</v>
      </c>
      <c r="AW71">
        <f t="shared" si="50"/>
        <v>0</v>
      </c>
    </row>
    <row r="72" spans="1:49" x14ac:dyDescent="0.25">
      <c r="A72" s="11">
        <v>947613</v>
      </c>
      <c r="B72" s="28" t="s">
        <v>350</v>
      </c>
      <c r="C72" s="25" t="s">
        <v>351</v>
      </c>
      <c r="D72" s="26" t="s">
        <v>5</v>
      </c>
      <c r="E72" s="26" t="s">
        <v>345</v>
      </c>
      <c r="F72" s="12">
        <f t="shared" si="29"/>
        <v>1</v>
      </c>
      <c r="G72" s="12" t="s">
        <v>77</v>
      </c>
      <c r="H72" s="12">
        <f t="shared" si="51"/>
        <v>0</v>
      </c>
      <c r="I72" s="1" t="str">
        <f>VLOOKUP(A72,Sheet1!A:F,3,)</f>
        <v>East</v>
      </c>
      <c r="J72" s="12">
        <f t="shared" si="30"/>
        <v>3</v>
      </c>
      <c r="K72" s="28" t="str">
        <f>VLOOKUP(A72,Sheet1!A:F,6,)</f>
        <v>Technology</v>
      </c>
      <c r="L72">
        <f t="shared" si="31"/>
        <v>1</v>
      </c>
      <c r="M72" s="3">
        <f>VLOOKUP(A72,Sheet1!A:F,4,)</f>
        <v>35664</v>
      </c>
      <c r="N72" s="11">
        <f t="shared" si="32"/>
        <v>1997</v>
      </c>
      <c r="O72" s="11">
        <f t="shared" si="33"/>
        <v>8</v>
      </c>
      <c r="P72" s="11">
        <f t="shared" si="34"/>
        <v>6</v>
      </c>
      <c r="Q72" s="7">
        <f t="shared" si="35"/>
        <v>34</v>
      </c>
      <c r="R72" s="7">
        <f t="shared" si="36"/>
        <v>22</v>
      </c>
      <c r="S72" s="3">
        <v>42916</v>
      </c>
      <c r="T72" s="7">
        <f t="shared" si="37"/>
        <v>1</v>
      </c>
      <c r="U72" s="1">
        <f>VLOOKUP(A72,Sheet1!A:F,5,)</f>
        <v>5000</v>
      </c>
      <c r="V72" s="7">
        <v>9157.8799999999992</v>
      </c>
      <c r="W72" s="7">
        <f t="shared" si="38"/>
        <v>9157.8799999999992</v>
      </c>
      <c r="X72" s="7">
        <v>0</v>
      </c>
      <c r="Y72" s="9">
        <f t="shared" si="52"/>
        <v>1</v>
      </c>
      <c r="Z72" s="9">
        <f t="shared" si="53"/>
        <v>1</v>
      </c>
      <c r="AA72" s="10">
        <f t="shared" si="39"/>
        <v>1.8315759999999999</v>
      </c>
      <c r="AB72" s="10">
        <f t="shared" si="54"/>
        <v>1.8315759999999999</v>
      </c>
      <c r="AC72" s="2">
        <v>1200</v>
      </c>
      <c r="AD72" s="7">
        <f t="shared" si="40"/>
        <v>1</v>
      </c>
      <c r="AE72" s="7">
        <f t="shared" si="41"/>
        <v>1</v>
      </c>
      <c r="AF72" s="7">
        <f t="shared" si="55"/>
        <v>1</v>
      </c>
      <c r="AG72" s="7">
        <f t="shared" si="56"/>
        <v>1</v>
      </c>
      <c r="AH72" s="7">
        <v>9157.8799999999992</v>
      </c>
      <c r="AI72" s="7">
        <f t="shared" si="57"/>
        <v>9157.8799999999992</v>
      </c>
      <c r="AJ72" s="7">
        <v>0</v>
      </c>
      <c r="AK72" s="7">
        <f t="shared" si="42"/>
        <v>0</v>
      </c>
      <c r="AL72" s="7">
        <f t="shared" si="43"/>
        <v>0</v>
      </c>
      <c r="AM72" s="7">
        <f t="shared" si="44"/>
        <v>0</v>
      </c>
      <c r="AN72" s="7">
        <v>0</v>
      </c>
      <c r="AO72" s="7">
        <f t="shared" si="45"/>
        <v>0</v>
      </c>
      <c r="AP72" s="7">
        <v>-4.68</v>
      </c>
      <c r="AQ72" s="7">
        <f t="shared" si="46"/>
        <v>0</v>
      </c>
      <c r="AR72">
        <f t="shared" si="47"/>
        <v>1</v>
      </c>
      <c r="AS72" s="7">
        <v>0</v>
      </c>
      <c r="AT72" s="7">
        <f t="shared" si="48"/>
        <v>0</v>
      </c>
      <c r="AU72" s="7">
        <v>9162.56</v>
      </c>
      <c r="AV72" s="7">
        <f t="shared" si="49"/>
        <v>1</v>
      </c>
      <c r="AW72">
        <f t="shared" si="50"/>
        <v>1</v>
      </c>
    </row>
    <row r="73" spans="1:49" x14ac:dyDescent="0.25">
      <c r="A73" s="11">
        <v>1000805</v>
      </c>
      <c r="B73" s="28">
        <v>1000800</v>
      </c>
      <c r="C73" s="25" t="s">
        <v>21</v>
      </c>
      <c r="D73" s="26" t="s">
        <v>9</v>
      </c>
      <c r="E73" s="26" t="s">
        <v>6</v>
      </c>
      <c r="F73" s="12">
        <f t="shared" si="29"/>
        <v>2</v>
      </c>
      <c r="G73" s="12" t="s">
        <v>7</v>
      </c>
      <c r="H73" s="12">
        <f t="shared" si="51"/>
        <v>1</v>
      </c>
      <c r="I73" s="1" t="str">
        <f>VLOOKUP(A73,Sheet1!A:F,3,)</f>
        <v>South</v>
      </c>
      <c r="J73" s="12">
        <f t="shared" si="30"/>
        <v>2</v>
      </c>
      <c r="K73" s="28" t="str">
        <f>VLOOKUP(A73,Sheet1!A:F,6,)</f>
        <v>Manufacturing</v>
      </c>
      <c r="L73">
        <f t="shared" si="31"/>
        <v>5</v>
      </c>
      <c r="M73" s="3">
        <f>VLOOKUP(A73,Sheet1!A:F,4,)</f>
        <v>40804</v>
      </c>
      <c r="N73" s="11">
        <f t="shared" si="32"/>
        <v>2011</v>
      </c>
      <c r="O73" s="11">
        <f t="shared" si="33"/>
        <v>9</v>
      </c>
      <c r="P73" s="11">
        <f t="shared" si="34"/>
        <v>1</v>
      </c>
      <c r="Q73" s="7">
        <f t="shared" si="35"/>
        <v>39</v>
      </c>
      <c r="R73" s="7">
        <f t="shared" si="36"/>
        <v>18</v>
      </c>
      <c r="S73" s="3"/>
      <c r="T73" s="7">
        <f t="shared" si="37"/>
        <v>0</v>
      </c>
      <c r="U73" s="1">
        <f>VLOOKUP(A73,Sheet1!A:F,5,)</f>
        <v>5000</v>
      </c>
      <c r="V73" s="7">
        <v>-2546.0300000000002</v>
      </c>
      <c r="W73" s="7">
        <f t="shared" si="38"/>
        <v>2546.0300000000002</v>
      </c>
      <c r="X73" s="7">
        <v>0</v>
      </c>
      <c r="Y73" s="9">
        <f t="shared" si="52"/>
        <v>0</v>
      </c>
      <c r="Z73" s="9">
        <f t="shared" si="53"/>
        <v>0</v>
      </c>
      <c r="AA73" s="10">
        <f t="shared" si="39"/>
        <v>-0.50920600000000005</v>
      </c>
      <c r="AB73" s="10">
        <f t="shared" si="54"/>
        <v>0.50920600000000005</v>
      </c>
      <c r="AC73" s="2">
        <v>0</v>
      </c>
      <c r="AD73" s="7">
        <f t="shared" si="40"/>
        <v>0</v>
      </c>
      <c r="AE73" s="7">
        <f t="shared" si="41"/>
        <v>1</v>
      </c>
      <c r="AF73" s="7">
        <f t="shared" si="55"/>
        <v>0</v>
      </c>
      <c r="AG73" s="7">
        <f t="shared" si="56"/>
        <v>1</v>
      </c>
      <c r="AH73" s="7">
        <v>-2546.0300000000002</v>
      </c>
      <c r="AI73" s="7">
        <f t="shared" si="57"/>
        <v>2546.0300000000002</v>
      </c>
      <c r="AJ73" s="7">
        <v>229</v>
      </c>
      <c r="AK73" s="7">
        <f t="shared" si="42"/>
        <v>1</v>
      </c>
      <c r="AL73" s="7">
        <f t="shared" si="43"/>
        <v>229</v>
      </c>
      <c r="AM73" s="7">
        <f t="shared" si="44"/>
        <v>1</v>
      </c>
      <c r="AN73" s="7">
        <v>0</v>
      </c>
      <c r="AO73" s="7">
        <f t="shared" si="45"/>
        <v>0</v>
      </c>
      <c r="AP73" s="7">
        <v>72.5</v>
      </c>
      <c r="AQ73" s="7">
        <f t="shared" si="46"/>
        <v>1</v>
      </c>
      <c r="AR73">
        <f t="shared" si="47"/>
        <v>0</v>
      </c>
      <c r="AS73" s="7">
        <v>0</v>
      </c>
      <c r="AT73" s="7">
        <f t="shared" si="48"/>
        <v>0</v>
      </c>
      <c r="AU73" s="7">
        <v>-2847.53</v>
      </c>
      <c r="AV73" s="7">
        <f t="shared" si="49"/>
        <v>0</v>
      </c>
      <c r="AW73">
        <f t="shared" si="50"/>
        <v>1</v>
      </c>
    </row>
    <row r="74" spans="1:49" x14ac:dyDescent="0.25">
      <c r="A74" s="11">
        <v>1059468</v>
      </c>
      <c r="B74" s="28" t="s">
        <v>478</v>
      </c>
      <c r="C74" s="25" t="s">
        <v>479</v>
      </c>
      <c r="D74" s="26" t="s">
        <v>5</v>
      </c>
      <c r="E74" s="26" t="s">
        <v>345</v>
      </c>
      <c r="F74" s="12">
        <f t="shared" si="29"/>
        <v>1</v>
      </c>
      <c r="G74" s="12" t="s">
        <v>77</v>
      </c>
      <c r="H74" s="12">
        <f t="shared" si="51"/>
        <v>0</v>
      </c>
      <c r="I74" s="1" t="str">
        <f>VLOOKUP(A74,Sheet1!A:F,3,)</f>
        <v>East</v>
      </c>
      <c r="J74" s="12">
        <f t="shared" si="30"/>
        <v>3</v>
      </c>
      <c r="K74" s="28" t="str">
        <f>VLOOKUP(A74,Sheet1!A:F,6,)</f>
        <v>Logistics</v>
      </c>
      <c r="L74">
        <f t="shared" si="31"/>
        <v>2</v>
      </c>
      <c r="M74" s="3">
        <f>VLOOKUP(A74,Sheet1!A:F,4,)</f>
        <v>36584</v>
      </c>
      <c r="N74" s="11">
        <f t="shared" si="32"/>
        <v>2000</v>
      </c>
      <c r="O74" s="11">
        <f t="shared" si="33"/>
        <v>2</v>
      </c>
      <c r="P74" s="11">
        <f t="shared" si="34"/>
        <v>2</v>
      </c>
      <c r="Q74" s="7">
        <f t="shared" si="35"/>
        <v>10</v>
      </c>
      <c r="R74" s="7">
        <f t="shared" si="36"/>
        <v>28</v>
      </c>
      <c r="S74" s="3">
        <v>42888</v>
      </c>
      <c r="T74" s="7">
        <f t="shared" si="37"/>
        <v>1</v>
      </c>
      <c r="U74" s="1">
        <f>VLOOKUP(A74,Sheet1!A:F,5,)</f>
        <v>5000</v>
      </c>
      <c r="V74" s="7">
        <v>218.03</v>
      </c>
      <c r="W74" s="7">
        <f t="shared" si="38"/>
        <v>218.03</v>
      </c>
      <c r="X74" s="7">
        <v>0</v>
      </c>
      <c r="Y74" s="9">
        <f t="shared" si="52"/>
        <v>0</v>
      </c>
      <c r="Z74" s="9">
        <f t="shared" si="53"/>
        <v>0</v>
      </c>
      <c r="AA74" s="10">
        <f t="shared" si="39"/>
        <v>4.3605999999999999E-2</v>
      </c>
      <c r="AB74" s="10">
        <f t="shared" si="54"/>
        <v>4.3605999999999999E-2</v>
      </c>
      <c r="AC74" s="2">
        <v>377.72</v>
      </c>
      <c r="AD74" s="7">
        <f t="shared" si="40"/>
        <v>1</v>
      </c>
      <c r="AE74" s="7">
        <f t="shared" si="41"/>
        <v>1</v>
      </c>
      <c r="AF74" s="7">
        <f t="shared" si="55"/>
        <v>1</v>
      </c>
      <c r="AG74" s="7">
        <f t="shared" si="56"/>
        <v>1</v>
      </c>
      <c r="AH74" s="7">
        <v>218.03</v>
      </c>
      <c r="AI74" s="7">
        <f t="shared" si="57"/>
        <v>218.03</v>
      </c>
      <c r="AJ74" s="7">
        <v>0</v>
      </c>
      <c r="AK74" s="7">
        <f t="shared" si="42"/>
        <v>0</v>
      </c>
      <c r="AL74" s="7">
        <f t="shared" si="43"/>
        <v>0</v>
      </c>
      <c r="AM74" s="7">
        <f t="shared" si="44"/>
        <v>0</v>
      </c>
      <c r="AN74" s="7">
        <v>128</v>
      </c>
      <c r="AO74" s="7">
        <f t="shared" si="45"/>
        <v>1</v>
      </c>
      <c r="AP74" s="7">
        <v>20.03</v>
      </c>
      <c r="AQ74" s="7">
        <f t="shared" si="46"/>
        <v>1</v>
      </c>
      <c r="AR74">
        <f t="shared" si="47"/>
        <v>1</v>
      </c>
      <c r="AS74" s="7">
        <v>70</v>
      </c>
      <c r="AT74" s="7">
        <f t="shared" si="48"/>
        <v>1</v>
      </c>
      <c r="AU74" s="7">
        <v>0</v>
      </c>
      <c r="AV74" s="7">
        <f t="shared" si="49"/>
        <v>0</v>
      </c>
      <c r="AW74">
        <f t="shared" si="50"/>
        <v>1</v>
      </c>
    </row>
    <row r="75" spans="1:49" x14ac:dyDescent="0.25">
      <c r="A75" s="11">
        <v>1073843</v>
      </c>
      <c r="B75" s="28" t="s">
        <v>97</v>
      </c>
      <c r="C75" s="25" t="s">
        <v>98</v>
      </c>
      <c r="D75" s="26" t="s">
        <v>5</v>
      </c>
      <c r="E75" s="26" t="s">
        <v>6</v>
      </c>
      <c r="F75" s="12">
        <f t="shared" si="29"/>
        <v>2</v>
      </c>
      <c r="G75" s="12" t="s">
        <v>77</v>
      </c>
      <c r="H75" s="12">
        <f t="shared" si="51"/>
        <v>0</v>
      </c>
      <c r="I75" s="1" t="str">
        <f>VLOOKUP(A75,Sheet1!A:F,3,)</f>
        <v>South</v>
      </c>
      <c r="J75" s="12">
        <f t="shared" si="30"/>
        <v>2</v>
      </c>
      <c r="K75" s="28" t="str">
        <f>VLOOKUP(A75,Sheet1!A:F,6,)</f>
        <v>Logistics</v>
      </c>
      <c r="L75">
        <f t="shared" si="31"/>
        <v>2</v>
      </c>
      <c r="M75" s="3">
        <f>VLOOKUP(A75,Sheet1!A:F,4,)</f>
        <v>39244</v>
      </c>
      <c r="N75" s="11">
        <f t="shared" si="32"/>
        <v>2007</v>
      </c>
      <c r="O75" s="11">
        <f t="shared" si="33"/>
        <v>6</v>
      </c>
      <c r="P75" s="11">
        <f t="shared" si="34"/>
        <v>2</v>
      </c>
      <c r="Q75" s="7">
        <f t="shared" si="35"/>
        <v>24</v>
      </c>
      <c r="R75" s="7">
        <f t="shared" si="36"/>
        <v>11</v>
      </c>
      <c r="S75" s="3">
        <v>42886</v>
      </c>
      <c r="T75" s="7">
        <f t="shared" si="37"/>
        <v>1</v>
      </c>
      <c r="U75" s="1">
        <f>VLOOKUP(A75,Sheet1!A:F,5,)</f>
        <v>5000</v>
      </c>
      <c r="V75" s="7">
        <v>665</v>
      </c>
      <c r="W75" s="7">
        <f t="shared" si="38"/>
        <v>665</v>
      </c>
      <c r="X75" s="7">
        <v>290.5</v>
      </c>
      <c r="Y75" s="9">
        <f t="shared" si="52"/>
        <v>0</v>
      </c>
      <c r="Z75" s="9">
        <f t="shared" si="53"/>
        <v>0</v>
      </c>
      <c r="AA75" s="10">
        <f t="shared" si="39"/>
        <v>0.19109999999999999</v>
      </c>
      <c r="AB75" s="10">
        <f t="shared" si="54"/>
        <v>0.19109999999999999</v>
      </c>
      <c r="AC75" s="2">
        <v>1151</v>
      </c>
      <c r="AD75" s="7">
        <f t="shared" si="40"/>
        <v>1</v>
      </c>
      <c r="AE75" s="7">
        <f t="shared" si="41"/>
        <v>1</v>
      </c>
      <c r="AF75" s="7">
        <f t="shared" si="55"/>
        <v>0</v>
      </c>
      <c r="AG75" s="7">
        <f t="shared" si="56"/>
        <v>0</v>
      </c>
      <c r="AH75" s="7">
        <v>955.5</v>
      </c>
      <c r="AI75" s="7">
        <f t="shared" si="57"/>
        <v>955.5</v>
      </c>
      <c r="AJ75" s="7">
        <v>665</v>
      </c>
      <c r="AK75" s="7">
        <f t="shared" si="42"/>
        <v>1</v>
      </c>
      <c r="AL75" s="7">
        <f t="shared" si="43"/>
        <v>665</v>
      </c>
      <c r="AM75" s="7">
        <f t="shared" si="44"/>
        <v>1</v>
      </c>
      <c r="AN75" s="7">
        <v>0</v>
      </c>
      <c r="AO75" s="7">
        <f t="shared" si="45"/>
        <v>0</v>
      </c>
      <c r="AP75" s="7">
        <v>0</v>
      </c>
      <c r="AQ75" s="7">
        <f t="shared" si="46"/>
        <v>0</v>
      </c>
      <c r="AR75">
        <f t="shared" si="47"/>
        <v>0</v>
      </c>
      <c r="AS75" s="7">
        <v>0</v>
      </c>
      <c r="AT75" s="7">
        <f t="shared" si="48"/>
        <v>0</v>
      </c>
      <c r="AU75" s="7">
        <v>0</v>
      </c>
      <c r="AV75" s="7">
        <f t="shared" si="49"/>
        <v>0</v>
      </c>
      <c r="AW75">
        <f t="shared" si="50"/>
        <v>0</v>
      </c>
    </row>
    <row r="76" spans="1:49" x14ac:dyDescent="0.25">
      <c r="A76" s="11">
        <v>1111428</v>
      </c>
      <c r="B76" s="28" t="s">
        <v>630</v>
      </c>
      <c r="C76" s="25" t="s">
        <v>631</v>
      </c>
      <c r="D76" s="26" t="s">
        <v>5</v>
      </c>
      <c r="E76" s="26" t="s">
        <v>345</v>
      </c>
      <c r="F76" s="12">
        <f t="shared" si="29"/>
        <v>1</v>
      </c>
      <c r="G76" s="12" t="s">
        <v>77</v>
      </c>
      <c r="H76" s="12">
        <f t="shared" si="51"/>
        <v>0</v>
      </c>
      <c r="I76" s="1" t="str">
        <f>VLOOKUP(A76,Sheet1!A:F,3,)</f>
        <v>West</v>
      </c>
      <c r="J76" s="12">
        <f t="shared" si="30"/>
        <v>4</v>
      </c>
      <c r="K76" s="28" t="str">
        <f>VLOOKUP(A76,Sheet1!A:F,6,)</f>
        <v>Manufacturing</v>
      </c>
      <c r="L76">
        <f t="shared" si="31"/>
        <v>5</v>
      </c>
      <c r="M76" s="3">
        <f>VLOOKUP(A76,Sheet1!A:F,4,)</f>
        <v>41224</v>
      </c>
      <c r="N76" s="11">
        <f t="shared" si="32"/>
        <v>2012</v>
      </c>
      <c r="O76" s="11">
        <f t="shared" si="33"/>
        <v>11</v>
      </c>
      <c r="P76" s="11">
        <f t="shared" si="34"/>
        <v>1</v>
      </c>
      <c r="Q76" s="7">
        <f t="shared" si="35"/>
        <v>46</v>
      </c>
      <c r="R76" s="7">
        <f t="shared" si="36"/>
        <v>11</v>
      </c>
      <c r="S76" s="3">
        <v>42702</v>
      </c>
      <c r="T76" s="7">
        <f t="shared" si="37"/>
        <v>1</v>
      </c>
      <c r="U76" s="1">
        <f>VLOOKUP(A76,Sheet1!A:F,5,)</f>
        <v>5000</v>
      </c>
      <c r="V76" s="7">
        <v>3507</v>
      </c>
      <c r="W76" s="7">
        <f t="shared" si="38"/>
        <v>3507</v>
      </c>
      <c r="X76" s="7">
        <v>0</v>
      </c>
      <c r="Y76" s="9">
        <f t="shared" si="52"/>
        <v>0</v>
      </c>
      <c r="Z76" s="9">
        <f t="shared" si="53"/>
        <v>0</v>
      </c>
      <c r="AA76" s="10">
        <f t="shared" si="39"/>
        <v>0.70140000000000002</v>
      </c>
      <c r="AB76" s="10">
        <f t="shared" si="54"/>
        <v>0.70140000000000002</v>
      </c>
      <c r="AC76" s="2">
        <v>1500</v>
      </c>
      <c r="AD76" s="7">
        <f t="shared" si="40"/>
        <v>1</v>
      </c>
      <c r="AE76" s="7">
        <f t="shared" si="41"/>
        <v>1</v>
      </c>
      <c r="AF76" s="7">
        <f t="shared" si="55"/>
        <v>1</v>
      </c>
      <c r="AG76" s="7">
        <f t="shared" si="56"/>
        <v>1</v>
      </c>
      <c r="AH76" s="7">
        <v>3507</v>
      </c>
      <c r="AI76" s="7">
        <f t="shared" si="57"/>
        <v>3507</v>
      </c>
      <c r="AJ76" s="7">
        <v>0</v>
      </c>
      <c r="AK76" s="7">
        <f t="shared" si="42"/>
        <v>0</v>
      </c>
      <c r="AL76" s="7">
        <f t="shared" si="43"/>
        <v>0</v>
      </c>
      <c r="AM76" s="7">
        <f t="shared" si="44"/>
        <v>0</v>
      </c>
      <c r="AN76" s="7">
        <v>0</v>
      </c>
      <c r="AO76" s="7">
        <f t="shared" si="45"/>
        <v>0</v>
      </c>
      <c r="AP76" s="7">
        <v>0</v>
      </c>
      <c r="AQ76" s="7">
        <f t="shared" si="46"/>
        <v>0</v>
      </c>
      <c r="AR76">
        <f t="shared" si="47"/>
        <v>1</v>
      </c>
      <c r="AS76" s="7">
        <v>129.5</v>
      </c>
      <c r="AT76" s="7">
        <f t="shared" si="48"/>
        <v>1</v>
      </c>
      <c r="AU76" s="7">
        <v>3377.5</v>
      </c>
      <c r="AV76" s="7">
        <f t="shared" si="49"/>
        <v>1</v>
      </c>
      <c r="AW76">
        <f t="shared" si="50"/>
        <v>1</v>
      </c>
    </row>
    <row r="77" spans="1:49" x14ac:dyDescent="0.25">
      <c r="A77" s="11">
        <v>1111808</v>
      </c>
      <c r="B77" s="28" t="s">
        <v>576</v>
      </c>
      <c r="C77" s="25" t="s">
        <v>577</v>
      </c>
      <c r="D77" s="26" t="s">
        <v>9</v>
      </c>
      <c r="E77" s="26" t="s">
        <v>345</v>
      </c>
      <c r="F77" s="12">
        <f t="shared" si="29"/>
        <v>1</v>
      </c>
      <c r="G77" s="12" t="s">
        <v>77</v>
      </c>
      <c r="H77" s="12">
        <f t="shared" si="51"/>
        <v>0</v>
      </c>
      <c r="I77" s="1" t="str">
        <f>VLOOKUP(A77,Sheet1!A:F,3,)</f>
        <v>West</v>
      </c>
      <c r="J77" s="12">
        <f t="shared" si="30"/>
        <v>4</v>
      </c>
      <c r="K77" s="28" t="str">
        <f>VLOOKUP(A77,Sheet1!A:F,6,)</f>
        <v>Retail</v>
      </c>
      <c r="L77">
        <f t="shared" si="31"/>
        <v>3</v>
      </c>
      <c r="M77" s="3">
        <f>VLOOKUP(A77,Sheet1!A:F,4,)</f>
        <v>42824</v>
      </c>
      <c r="N77" s="11">
        <f t="shared" si="32"/>
        <v>2017</v>
      </c>
      <c r="O77" s="11">
        <f t="shared" si="33"/>
        <v>3</v>
      </c>
      <c r="P77" s="11">
        <f t="shared" si="34"/>
        <v>5</v>
      </c>
      <c r="Q77" s="7">
        <f t="shared" si="35"/>
        <v>13</v>
      </c>
      <c r="R77" s="7">
        <f t="shared" si="36"/>
        <v>30</v>
      </c>
      <c r="S77" s="3"/>
      <c r="T77" s="7">
        <f t="shared" si="37"/>
        <v>0</v>
      </c>
      <c r="U77" s="1">
        <f>VLOOKUP(A77,Sheet1!A:F,5,)</f>
        <v>5000</v>
      </c>
      <c r="V77" s="7">
        <v>-30</v>
      </c>
      <c r="W77" s="7">
        <f t="shared" si="38"/>
        <v>30</v>
      </c>
      <c r="X77" s="7">
        <v>0</v>
      </c>
      <c r="Y77" s="9">
        <f t="shared" si="52"/>
        <v>0</v>
      </c>
      <c r="Z77" s="9">
        <f t="shared" si="53"/>
        <v>0</v>
      </c>
      <c r="AA77" s="10">
        <f t="shared" si="39"/>
        <v>-6.0000000000000001E-3</v>
      </c>
      <c r="AB77" s="10">
        <f t="shared" si="54"/>
        <v>6.0000000000000001E-3</v>
      </c>
      <c r="AC77" s="2">
        <v>0</v>
      </c>
      <c r="AD77" s="7">
        <f t="shared" si="40"/>
        <v>0</v>
      </c>
      <c r="AE77" s="7">
        <f t="shared" si="41"/>
        <v>1</v>
      </c>
      <c r="AF77" s="7">
        <f t="shared" si="55"/>
        <v>0</v>
      </c>
      <c r="AG77" s="7">
        <f t="shared" si="56"/>
        <v>1</v>
      </c>
      <c r="AH77" s="7">
        <v>-30</v>
      </c>
      <c r="AI77" s="7">
        <f t="shared" si="57"/>
        <v>30</v>
      </c>
      <c r="AJ77" s="7">
        <v>0</v>
      </c>
      <c r="AK77" s="7">
        <f t="shared" si="42"/>
        <v>0</v>
      </c>
      <c r="AL77" s="7">
        <f t="shared" si="43"/>
        <v>0</v>
      </c>
      <c r="AM77" s="7">
        <f t="shared" si="44"/>
        <v>0</v>
      </c>
      <c r="AN77" s="7">
        <v>0</v>
      </c>
      <c r="AO77" s="7">
        <f t="shared" si="45"/>
        <v>0</v>
      </c>
      <c r="AP77" s="7">
        <v>0</v>
      </c>
      <c r="AQ77" s="7">
        <f t="shared" si="46"/>
        <v>0</v>
      </c>
      <c r="AR77">
        <f t="shared" si="47"/>
        <v>0</v>
      </c>
      <c r="AS77" s="7">
        <v>0</v>
      </c>
      <c r="AT77" s="7">
        <f t="shared" si="48"/>
        <v>0</v>
      </c>
      <c r="AU77" s="7">
        <v>-30</v>
      </c>
      <c r="AV77" s="7">
        <f t="shared" si="49"/>
        <v>0</v>
      </c>
      <c r="AW77">
        <f t="shared" si="50"/>
        <v>1</v>
      </c>
    </row>
    <row r="78" spans="1:49" x14ac:dyDescent="0.25">
      <c r="A78" s="11">
        <v>1121781</v>
      </c>
      <c r="B78" s="28" t="s">
        <v>285</v>
      </c>
      <c r="C78" s="25" t="s">
        <v>286</v>
      </c>
      <c r="D78" s="26" t="s">
        <v>5</v>
      </c>
      <c r="E78" s="26" t="s">
        <v>224</v>
      </c>
      <c r="F78" s="12">
        <f t="shared" si="29"/>
        <v>3</v>
      </c>
      <c r="G78" s="12" t="s">
        <v>77</v>
      </c>
      <c r="H78" s="12">
        <f t="shared" si="51"/>
        <v>0</v>
      </c>
      <c r="I78" s="1" t="str">
        <f>VLOOKUP(A78,Sheet1!A:F,3,)</f>
        <v>North</v>
      </c>
      <c r="J78" s="12">
        <f t="shared" si="30"/>
        <v>1</v>
      </c>
      <c r="K78" s="28" t="str">
        <f>VLOOKUP(A78,Sheet1!A:F,6,)</f>
        <v>Finance</v>
      </c>
      <c r="L78">
        <f t="shared" si="31"/>
        <v>7</v>
      </c>
      <c r="M78" s="3">
        <f>VLOOKUP(A78,Sheet1!A:F,4,)</f>
        <v>37544</v>
      </c>
      <c r="N78" s="11">
        <f t="shared" si="32"/>
        <v>2002</v>
      </c>
      <c r="O78" s="11">
        <f t="shared" si="33"/>
        <v>10</v>
      </c>
      <c r="P78" s="11">
        <f t="shared" si="34"/>
        <v>3</v>
      </c>
      <c r="Q78" s="7">
        <f t="shared" si="35"/>
        <v>42</v>
      </c>
      <c r="R78" s="7">
        <f t="shared" si="36"/>
        <v>15</v>
      </c>
      <c r="S78" s="3">
        <v>42934</v>
      </c>
      <c r="T78" s="7">
        <f t="shared" si="37"/>
        <v>1</v>
      </c>
      <c r="U78" s="1">
        <f>VLOOKUP(A78,Sheet1!A:F,5,)</f>
        <v>5000</v>
      </c>
      <c r="V78" s="7">
        <v>2052.25</v>
      </c>
      <c r="W78" s="7">
        <f t="shared" si="38"/>
        <v>2052.25</v>
      </c>
      <c r="X78" s="7">
        <v>769.3</v>
      </c>
      <c r="Y78" s="9">
        <f t="shared" si="52"/>
        <v>0</v>
      </c>
      <c r="Z78" s="9">
        <f t="shared" si="53"/>
        <v>0</v>
      </c>
      <c r="AA78" s="10">
        <f t="shared" si="39"/>
        <v>0.56431000000000009</v>
      </c>
      <c r="AB78" s="10">
        <f t="shared" si="54"/>
        <v>0.56431000000000009</v>
      </c>
      <c r="AC78" s="2">
        <v>1830.54</v>
      </c>
      <c r="AD78" s="7">
        <f t="shared" si="40"/>
        <v>1</v>
      </c>
      <c r="AE78" s="7">
        <f t="shared" si="41"/>
        <v>1</v>
      </c>
      <c r="AF78" s="7">
        <f t="shared" si="55"/>
        <v>0</v>
      </c>
      <c r="AG78" s="7">
        <f t="shared" si="56"/>
        <v>0</v>
      </c>
      <c r="AH78" s="7">
        <v>2821.55</v>
      </c>
      <c r="AI78" s="7">
        <f t="shared" si="57"/>
        <v>2821.55</v>
      </c>
      <c r="AJ78" s="7">
        <v>2052.25</v>
      </c>
      <c r="AK78" s="7">
        <f t="shared" si="42"/>
        <v>1</v>
      </c>
      <c r="AL78" s="7">
        <f t="shared" si="43"/>
        <v>2052.25</v>
      </c>
      <c r="AM78" s="7">
        <f t="shared" si="44"/>
        <v>1</v>
      </c>
      <c r="AN78" s="7">
        <v>0</v>
      </c>
      <c r="AO78" s="7">
        <f t="shared" si="45"/>
        <v>0</v>
      </c>
      <c r="AP78" s="7">
        <v>0</v>
      </c>
      <c r="AQ78" s="7">
        <f t="shared" si="46"/>
        <v>0</v>
      </c>
      <c r="AR78">
        <f t="shared" si="47"/>
        <v>0</v>
      </c>
      <c r="AS78" s="7">
        <v>0</v>
      </c>
      <c r="AT78" s="7">
        <f t="shared" si="48"/>
        <v>0</v>
      </c>
      <c r="AU78" s="7">
        <v>0</v>
      </c>
      <c r="AV78" s="7">
        <f t="shared" si="49"/>
        <v>0</v>
      </c>
      <c r="AW78">
        <f t="shared" si="50"/>
        <v>0</v>
      </c>
    </row>
    <row r="79" spans="1:49" x14ac:dyDescent="0.25">
      <c r="A79" s="11">
        <v>1140409</v>
      </c>
      <c r="B79" s="28" t="s">
        <v>243</v>
      </c>
      <c r="C79" s="25" t="s">
        <v>244</v>
      </c>
      <c r="D79" s="26" t="s">
        <v>5</v>
      </c>
      <c r="E79" s="26" t="s">
        <v>224</v>
      </c>
      <c r="F79" s="12">
        <f t="shared" si="29"/>
        <v>3</v>
      </c>
      <c r="G79" s="12" t="s">
        <v>77</v>
      </c>
      <c r="H79" s="12">
        <f t="shared" si="51"/>
        <v>0</v>
      </c>
      <c r="I79" s="1" t="str">
        <f>VLOOKUP(A79,Sheet1!A:F,3,)</f>
        <v>North</v>
      </c>
      <c r="J79" s="12">
        <f t="shared" si="30"/>
        <v>1</v>
      </c>
      <c r="K79" s="28" t="str">
        <f>VLOOKUP(A79,Sheet1!A:F,6,)</f>
        <v>Technology</v>
      </c>
      <c r="L79">
        <f t="shared" si="31"/>
        <v>1</v>
      </c>
      <c r="M79" s="3">
        <f>VLOOKUP(A79,Sheet1!A:F,4,)</f>
        <v>37764</v>
      </c>
      <c r="N79" s="11">
        <f t="shared" si="32"/>
        <v>2003</v>
      </c>
      <c r="O79" s="11">
        <f t="shared" si="33"/>
        <v>5</v>
      </c>
      <c r="P79" s="11">
        <f t="shared" si="34"/>
        <v>6</v>
      </c>
      <c r="Q79" s="7">
        <f t="shared" si="35"/>
        <v>21</v>
      </c>
      <c r="R79" s="7">
        <f t="shared" si="36"/>
        <v>23</v>
      </c>
      <c r="S79" s="3"/>
      <c r="T79" s="7">
        <f t="shared" si="37"/>
        <v>0</v>
      </c>
      <c r="U79" s="1">
        <f>VLOOKUP(A79,Sheet1!A:F,5,)</f>
        <v>5000</v>
      </c>
      <c r="V79" s="7">
        <v>300</v>
      </c>
      <c r="W79" s="7">
        <f t="shared" si="38"/>
        <v>300</v>
      </c>
      <c r="X79" s="7">
        <v>0</v>
      </c>
      <c r="Y79" s="9">
        <f t="shared" si="52"/>
        <v>0</v>
      </c>
      <c r="Z79" s="9">
        <f t="shared" si="53"/>
        <v>0</v>
      </c>
      <c r="AA79" s="10">
        <f t="shared" si="39"/>
        <v>0.06</v>
      </c>
      <c r="AB79" s="10">
        <f t="shared" si="54"/>
        <v>0.06</v>
      </c>
      <c r="AC79" s="2">
        <v>0</v>
      </c>
      <c r="AD79" s="7">
        <f t="shared" si="40"/>
        <v>1</v>
      </c>
      <c r="AE79" s="7">
        <f t="shared" si="41"/>
        <v>1</v>
      </c>
      <c r="AF79" s="7">
        <f t="shared" si="55"/>
        <v>1</v>
      </c>
      <c r="AG79" s="7">
        <f t="shared" si="56"/>
        <v>1</v>
      </c>
      <c r="AH79" s="7">
        <v>300</v>
      </c>
      <c r="AI79" s="7">
        <f t="shared" si="57"/>
        <v>300</v>
      </c>
      <c r="AJ79" s="7">
        <v>0</v>
      </c>
      <c r="AK79" s="7">
        <f t="shared" si="42"/>
        <v>0</v>
      </c>
      <c r="AL79" s="7">
        <f t="shared" si="43"/>
        <v>0</v>
      </c>
      <c r="AM79" s="7">
        <f t="shared" si="44"/>
        <v>0</v>
      </c>
      <c r="AN79" s="7">
        <v>0</v>
      </c>
      <c r="AO79" s="7">
        <f t="shared" si="45"/>
        <v>0</v>
      </c>
      <c r="AP79" s="7">
        <v>0</v>
      </c>
      <c r="AQ79" s="7">
        <f t="shared" si="46"/>
        <v>0</v>
      </c>
      <c r="AR79">
        <f t="shared" si="47"/>
        <v>1</v>
      </c>
      <c r="AS79" s="7">
        <v>0</v>
      </c>
      <c r="AT79" s="7">
        <f t="shared" si="48"/>
        <v>0</v>
      </c>
      <c r="AU79" s="7">
        <v>300</v>
      </c>
      <c r="AV79" s="7">
        <f t="shared" si="49"/>
        <v>1</v>
      </c>
      <c r="AW79">
        <f t="shared" si="50"/>
        <v>1</v>
      </c>
    </row>
    <row r="80" spans="1:49" x14ac:dyDescent="0.25">
      <c r="A80" s="11">
        <v>1274208</v>
      </c>
      <c r="B80" s="28" t="s">
        <v>608</v>
      </c>
      <c r="C80" s="25" t="s">
        <v>609</v>
      </c>
      <c r="D80" s="26" t="s">
        <v>5</v>
      </c>
      <c r="E80" s="26" t="s">
        <v>345</v>
      </c>
      <c r="F80" s="12">
        <f t="shared" si="29"/>
        <v>1</v>
      </c>
      <c r="G80" s="12" t="s">
        <v>77</v>
      </c>
      <c r="H80" s="12">
        <f t="shared" si="51"/>
        <v>0</v>
      </c>
      <c r="I80" s="1" t="str">
        <f>VLOOKUP(A80,Sheet1!A:F,3,)</f>
        <v>West</v>
      </c>
      <c r="J80" s="12">
        <f t="shared" si="30"/>
        <v>4</v>
      </c>
      <c r="K80" s="28" t="str">
        <f>VLOOKUP(A80,Sheet1!A:F,6,)</f>
        <v>Services</v>
      </c>
      <c r="L80">
        <f t="shared" si="31"/>
        <v>4</v>
      </c>
      <c r="M80" s="3">
        <f>VLOOKUP(A80,Sheet1!A:F,4,)</f>
        <v>41584</v>
      </c>
      <c r="N80" s="11">
        <f t="shared" si="32"/>
        <v>2013</v>
      </c>
      <c r="O80" s="11">
        <f t="shared" si="33"/>
        <v>11</v>
      </c>
      <c r="P80" s="11">
        <f t="shared" si="34"/>
        <v>4</v>
      </c>
      <c r="Q80" s="7">
        <f t="shared" si="35"/>
        <v>45</v>
      </c>
      <c r="R80" s="7">
        <f t="shared" si="36"/>
        <v>6</v>
      </c>
      <c r="S80" s="3">
        <v>42954</v>
      </c>
      <c r="T80" s="7">
        <f t="shared" si="37"/>
        <v>1</v>
      </c>
      <c r="U80" s="1">
        <f>VLOOKUP(A80,Sheet1!A:F,5,)</f>
        <v>5000</v>
      </c>
      <c r="V80" s="7">
        <v>294</v>
      </c>
      <c r="W80" s="7">
        <f t="shared" si="38"/>
        <v>294</v>
      </c>
      <c r="X80" s="7">
        <v>475</v>
      </c>
      <c r="Y80" s="9">
        <f t="shared" si="52"/>
        <v>0</v>
      </c>
      <c r="Z80" s="9">
        <f t="shared" si="53"/>
        <v>0</v>
      </c>
      <c r="AA80" s="10">
        <f t="shared" si="39"/>
        <v>0.15379999999999999</v>
      </c>
      <c r="AB80" s="10">
        <f t="shared" si="54"/>
        <v>0.15379999999999999</v>
      </c>
      <c r="AC80" s="2">
        <v>2128.5</v>
      </c>
      <c r="AD80" s="7">
        <f t="shared" si="40"/>
        <v>1</v>
      </c>
      <c r="AE80" s="7">
        <f t="shared" si="41"/>
        <v>1</v>
      </c>
      <c r="AF80" s="7">
        <f t="shared" si="55"/>
        <v>0</v>
      </c>
      <c r="AG80" s="7">
        <f t="shared" si="56"/>
        <v>0</v>
      </c>
      <c r="AH80" s="7">
        <v>769</v>
      </c>
      <c r="AI80" s="7">
        <f t="shared" si="57"/>
        <v>769</v>
      </c>
      <c r="AJ80" s="7">
        <v>294</v>
      </c>
      <c r="AK80" s="7">
        <f t="shared" si="42"/>
        <v>1</v>
      </c>
      <c r="AL80" s="7">
        <f t="shared" si="43"/>
        <v>294</v>
      </c>
      <c r="AM80" s="7">
        <f t="shared" si="44"/>
        <v>1</v>
      </c>
      <c r="AN80" s="7">
        <v>0</v>
      </c>
      <c r="AO80" s="7">
        <f t="shared" si="45"/>
        <v>0</v>
      </c>
      <c r="AP80" s="7">
        <v>0</v>
      </c>
      <c r="AQ80" s="7">
        <f t="shared" si="46"/>
        <v>0</v>
      </c>
      <c r="AR80">
        <f t="shared" si="47"/>
        <v>0</v>
      </c>
      <c r="AS80" s="7">
        <v>0</v>
      </c>
      <c r="AT80" s="7">
        <f t="shared" si="48"/>
        <v>0</v>
      </c>
      <c r="AU80" s="7">
        <v>0</v>
      </c>
      <c r="AV80" s="7">
        <f t="shared" si="49"/>
        <v>0</v>
      </c>
      <c r="AW80">
        <f t="shared" si="50"/>
        <v>0</v>
      </c>
    </row>
    <row r="81" spans="1:49" x14ac:dyDescent="0.25">
      <c r="A81" s="11">
        <v>1277715</v>
      </c>
      <c r="B81" s="28" t="s">
        <v>656</v>
      </c>
      <c r="C81" s="25" t="s">
        <v>657</v>
      </c>
      <c r="D81" s="26" t="s">
        <v>19</v>
      </c>
      <c r="E81" s="26" t="s">
        <v>345</v>
      </c>
      <c r="F81" s="12">
        <f t="shared" si="29"/>
        <v>1</v>
      </c>
      <c r="G81" s="12" t="s">
        <v>77</v>
      </c>
      <c r="H81" s="12">
        <f t="shared" si="51"/>
        <v>0</v>
      </c>
      <c r="I81" s="1" t="str">
        <f>VLOOKUP(A81,Sheet1!A:F,3,)</f>
        <v>West</v>
      </c>
      <c r="J81" s="12">
        <f t="shared" si="30"/>
        <v>4</v>
      </c>
      <c r="K81" s="28" t="str">
        <f>VLOOKUP(A81,Sheet1!A:F,6,)</f>
        <v>Logistics</v>
      </c>
      <c r="L81">
        <f t="shared" si="31"/>
        <v>2</v>
      </c>
      <c r="M81" s="3">
        <f>VLOOKUP(A81,Sheet1!A:F,4,)</f>
        <v>41484</v>
      </c>
      <c r="N81" s="11">
        <f t="shared" si="32"/>
        <v>2013</v>
      </c>
      <c r="O81" s="11">
        <f t="shared" si="33"/>
        <v>7</v>
      </c>
      <c r="P81" s="11">
        <f t="shared" si="34"/>
        <v>2</v>
      </c>
      <c r="Q81" s="7">
        <f t="shared" si="35"/>
        <v>31</v>
      </c>
      <c r="R81" s="7">
        <f t="shared" si="36"/>
        <v>29</v>
      </c>
      <c r="S81" s="3">
        <v>42971</v>
      </c>
      <c r="T81" s="7">
        <f t="shared" si="37"/>
        <v>1</v>
      </c>
      <c r="U81" s="1">
        <f>VLOOKUP(A81,Sheet1!A:F,5,)</f>
        <v>5000</v>
      </c>
      <c r="V81" s="7">
        <v>0</v>
      </c>
      <c r="W81" s="7">
        <f t="shared" si="38"/>
        <v>0</v>
      </c>
      <c r="X81" s="7">
        <v>1871.5</v>
      </c>
      <c r="Y81" s="9">
        <f t="shared" si="52"/>
        <v>0</v>
      </c>
      <c r="Z81" s="9">
        <f t="shared" si="53"/>
        <v>0</v>
      </c>
      <c r="AA81" s="10">
        <f t="shared" si="39"/>
        <v>0.37430000000000002</v>
      </c>
      <c r="AB81" s="10">
        <f t="shared" si="54"/>
        <v>0.37430000000000002</v>
      </c>
      <c r="AC81" s="2">
        <v>1165</v>
      </c>
      <c r="AD81" s="7">
        <f t="shared" si="40"/>
        <v>1</v>
      </c>
      <c r="AE81" s="7">
        <f t="shared" si="41"/>
        <v>0</v>
      </c>
      <c r="AF81" s="7">
        <f t="shared" si="55"/>
        <v>0</v>
      </c>
      <c r="AG81" s="7">
        <f t="shared" si="56"/>
        <v>0</v>
      </c>
      <c r="AH81" s="7">
        <v>1871.5</v>
      </c>
      <c r="AI81" s="7">
        <f t="shared" si="57"/>
        <v>1871.5</v>
      </c>
      <c r="AJ81" s="7">
        <v>0</v>
      </c>
      <c r="AK81" s="7">
        <f t="shared" si="42"/>
        <v>0</v>
      </c>
      <c r="AL81" s="7">
        <f t="shared" si="43"/>
        <v>0</v>
      </c>
      <c r="AM81" s="7">
        <f t="shared" si="44"/>
        <v>0</v>
      </c>
      <c r="AN81" s="7">
        <v>0</v>
      </c>
      <c r="AO81" s="7">
        <f t="shared" si="45"/>
        <v>0</v>
      </c>
      <c r="AP81" s="7">
        <v>0</v>
      </c>
      <c r="AQ81" s="7">
        <f t="shared" si="46"/>
        <v>0</v>
      </c>
      <c r="AR81">
        <f t="shared" si="47"/>
        <v>0</v>
      </c>
      <c r="AS81" s="7">
        <v>0</v>
      </c>
      <c r="AT81" s="7">
        <f t="shared" si="48"/>
        <v>0</v>
      </c>
      <c r="AU81" s="7">
        <v>0</v>
      </c>
      <c r="AV81" s="7">
        <f t="shared" si="49"/>
        <v>0</v>
      </c>
      <c r="AW81">
        <f t="shared" si="50"/>
        <v>0</v>
      </c>
    </row>
    <row r="82" spans="1:49" x14ac:dyDescent="0.25">
      <c r="A82" s="11">
        <v>1298861</v>
      </c>
      <c r="B82" s="28" t="s">
        <v>670</v>
      </c>
      <c r="C82" s="25" t="s">
        <v>671</v>
      </c>
      <c r="D82" s="26" t="s">
        <v>5</v>
      </c>
      <c r="E82" s="26" t="s">
        <v>345</v>
      </c>
      <c r="F82" s="12">
        <f t="shared" si="29"/>
        <v>1</v>
      </c>
      <c r="G82" s="12" t="s">
        <v>77</v>
      </c>
      <c r="H82" s="12">
        <f t="shared" si="51"/>
        <v>0</v>
      </c>
      <c r="I82" s="1" t="str">
        <f>VLOOKUP(A82,Sheet1!A:F,3,)</f>
        <v>West</v>
      </c>
      <c r="J82" s="12">
        <f t="shared" si="30"/>
        <v>4</v>
      </c>
      <c r="K82" s="28" t="str">
        <f>VLOOKUP(A82,Sheet1!A:F,6,)</f>
        <v>Services</v>
      </c>
      <c r="L82">
        <f t="shared" si="31"/>
        <v>4</v>
      </c>
      <c r="M82" s="3">
        <f>VLOOKUP(A82,Sheet1!A:F,4,)</f>
        <v>42844</v>
      </c>
      <c r="N82" s="11">
        <f t="shared" si="32"/>
        <v>2017</v>
      </c>
      <c r="O82" s="11">
        <f t="shared" si="33"/>
        <v>4</v>
      </c>
      <c r="P82" s="11">
        <f t="shared" si="34"/>
        <v>4</v>
      </c>
      <c r="Q82" s="7">
        <f t="shared" si="35"/>
        <v>16</v>
      </c>
      <c r="R82" s="7">
        <f t="shared" si="36"/>
        <v>19</v>
      </c>
      <c r="S82" s="3">
        <v>42941</v>
      </c>
      <c r="T82" s="7">
        <f t="shared" si="37"/>
        <v>1</v>
      </c>
      <c r="U82" s="1">
        <f>VLOOKUP(A82,Sheet1!A:F,5,)</f>
        <v>5000</v>
      </c>
      <c r="V82" s="7">
        <v>240</v>
      </c>
      <c r="W82" s="7">
        <f t="shared" si="38"/>
        <v>240</v>
      </c>
      <c r="X82" s="7">
        <v>782.5</v>
      </c>
      <c r="Y82" s="9">
        <f t="shared" si="52"/>
        <v>0</v>
      </c>
      <c r="Z82" s="9">
        <f t="shared" si="53"/>
        <v>0</v>
      </c>
      <c r="AA82" s="10">
        <f t="shared" si="39"/>
        <v>0.20449999999999999</v>
      </c>
      <c r="AB82" s="10">
        <f t="shared" si="54"/>
        <v>0.20449999999999999</v>
      </c>
      <c r="AC82" s="2">
        <v>125</v>
      </c>
      <c r="AD82" s="7">
        <f t="shared" si="40"/>
        <v>1</v>
      </c>
      <c r="AE82" s="7">
        <f t="shared" si="41"/>
        <v>1</v>
      </c>
      <c r="AF82" s="7">
        <f t="shared" si="55"/>
        <v>1</v>
      </c>
      <c r="AG82" s="7">
        <f t="shared" si="56"/>
        <v>1</v>
      </c>
      <c r="AH82" s="7">
        <v>1022.5</v>
      </c>
      <c r="AI82" s="7">
        <f t="shared" si="57"/>
        <v>1022.5</v>
      </c>
      <c r="AJ82" s="7">
        <v>110</v>
      </c>
      <c r="AK82" s="7">
        <f t="shared" si="42"/>
        <v>1</v>
      </c>
      <c r="AL82" s="7">
        <f t="shared" si="43"/>
        <v>110</v>
      </c>
      <c r="AM82" s="7">
        <f t="shared" si="44"/>
        <v>1</v>
      </c>
      <c r="AN82" s="7">
        <v>-5</v>
      </c>
      <c r="AO82" s="7">
        <f t="shared" si="45"/>
        <v>0</v>
      </c>
      <c r="AP82" s="7">
        <v>0</v>
      </c>
      <c r="AQ82" s="7">
        <f t="shared" si="46"/>
        <v>0</v>
      </c>
      <c r="AR82">
        <f t="shared" si="47"/>
        <v>1</v>
      </c>
      <c r="AS82" s="7">
        <v>0</v>
      </c>
      <c r="AT82" s="7">
        <f t="shared" si="48"/>
        <v>0</v>
      </c>
      <c r="AU82" s="7">
        <v>135</v>
      </c>
      <c r="AV82" s="7">
        <f t="shared" si="49"/>
        <v>1</v>
      </c>
      <c r="AW82">
        <f t="shared" si="50"/>
        <v>1</v>
      </c>
    </row>
    <row r="83" spans="1:49" x14ac:dyDescent="0.25">
      <c r="A83" s="11">
        <v>1298884</v>
      </c>
      <c r="B83" s="28" t="s">
        <v>297</v>
      </c>
      <c r="C83" s="25" t="s">
        <v>298</v>
      </c>
      <c r="D83" s="26" t="s">
        <v>9</v>
      </c>
      <c r="E83" s="26" t="s">
        <v>224</v>
      </c>
      <c r="F83" s="12">
        <f t="shared" si="29"/>
        <v>3</v>
      </c>
      <c r="G83" s="12" t="s">
        <v>77</v>
      </c>
      <c r="H83" s="12">
        <f t="shared" si="51"/>
        <v>0</v>
      </c>
      <c r="I83" s="1" t="str">
        <f>VLOOKUP(A83,Sheet1!A:F,3,)</f>
        <v>North</v>
      </c>
      <c r="J83" s="12">
        <f t="shared" si="30"/>
        <v>1</v>
      </c>
      <c r="K83" s="28" t="str">
        <f>VLOOKUP(A83,Sheet1!A:F,6,)</f>
        <v>Services</v>
      </c>
      <c r="L83">
        <f t="shared" si="31"/>
        <v>4</v>
      </c>
      <c r="M83" s="3">
        <f>VLOOKUP(A83,Sheet1!A:F,4,)</f>
        <v>38364</v>
      </c>
      <c r="N83" s="11">
        <f t="shared" si="32"/>
        <v>2005</v>
      </c>
      <c r="O83" s="11">
        <f t="shared" si="33"/>
        <v>1</v>
      </c>
      <c r="P83" s="11">
        <f t="shared" si="34"/>
        <v>4</v>
      </c>
      <c r="Q83" s="7">
        <f t="shared" si="35"/>
        <v>3</v>
      </c>
      <c r="R83" s="7">
        <f t="shared" si="36"/>
        <v>12</v>
      </c>
      <c r="S83" s="3"/>
      <c r="T83" s="7">
        <f t="shared" si="37"/>
        <v>0</v>
      </c>
      <c r="U83" s="1">
        <f>VLOOKUP(A83,Sheet1!A:F,5,)</f>
        <v>5000</v>
      </c>
      <c r="V83" s="7">
        <v>-31.44</v>
      </c>
      <c r="W83" s="7">
        <f t="shared" si="38"/>
        <v>31.44</v>
      </c>
      <c r="X83" s="7">
        <v>0</v>
      </c>
      <c r="Y83" s="9">
        <f t="shared" si="52"/>
        <v>0</v>
      </c>
      <c r="Z83" s="9">
        <f t="shared" si="53"/>
        <v>0</v>
      </c>
      <c r="AA83" s="10">
        <f t="shared" si="39"/>
        <v>-6.2880000000000002E-3</v>
      </c>
      <c r="AB83" s="10">
        <f t="shared" si="54"/>
        <v>6.2880000000000002E-3</v>
      </c>
      <c r="AC83" s="2">
        <v>0</v>
      </c>
      <c r="AD83" s="7">
        <f t="shared" si="40"/>
        <v>0</v>
      </c>
      <c r="AE83" s="7">
        <f t="shared" si="41"/>
        <v>1</v>
      </c>
      <c r="AF83" s="7">
        <f t="shared" si="55"/>
        <v>0</v>
      </c>
      <c r="AG83" s="7">
        <f t="shared" si="56"/>
        <v>1</v>
      </c>
      <c r="AH83" s="7">
        <v>-31.44</v>
      </c>
      <c r="AI83" s="7">
        <f t="shared" si="57"/>
        <v>31.44</v>
      </c>
      <c r="AJ83" s="7">
        <v>0</v>
      </c>
      <c r="AK83" s="7">
        <f t="shared" si="42"/>
        <v>0</v>
      </c>
      <c r="AL83" s="7">
        <f t="shared" si="43"/>
        <v>0</v>
      </c>
      <c r="AM83" s="7">
        <f t="shared" si="44"/>
        <v>0</v>
      </c>
      <c r="AN83" s="7">
        <v>0</v>
      </c>
      <c r="AO83" s="7">
        <f t="shared" si="45"/>
        <v>0</v>
      </c>
      <c r="AP83" s="7">
        <v>0</v>
      </c>
      <c r="AQ83" s="7">
        <f t="shared" si="46"/>
        <v>0</v>
      </c>
      <c r="AR83">
        <f t="shared" si="47"/>
        <v>0</v>
      </c>
      <c r="AS83" s="7">
        <v>0</v>
      </c>
      <c r="AT83" s="7">
        <f t="shared" si="48"/>
        <v>0</v>
      </c>
      <c r="AU83" s="7">
        <v>-31.44</v>
      </c>
      <c r="AV83" s="7">
        <f t="shared" si="49"/>
        <v>0</v>
      </c>
      <c r="AW83">
        <f t="shared" si="50"/>
        <v>1</v>
      </c>
    </row>
    <row r="84" spans="1:49" x14ac:dyDescent="0.25">
      <c r="A84" s="11">
        <v>1335383</v>
      </c>
      <c r="B84" s="28" t="s">
        <v>289</v>
      </c>
      <c r="C84" s="25" t="s">
        <v>290</v>
      </c>
      <c r="D84" s="26" t="s">
        <v>19</v>
      </c>
      <c r="E84" s="26" t="s">
        <v>224</v>
      </c>
      <c r="F84" s="12">
        <f t="shared" si="29"/>
        <v>3</v>
      </c>
      <c r="G84" s="12" t="s">
        <v>77</v>
      </c>
      <c r="H84" s="12">
        <f t="shared" si="51"/>
        <v>0</v>
      </c>
      <c r="I84" s="1" t="str">
        <f>VLOOKUP(A84,Sheet1!A:F,3,)</f>
        <v>North</v>
      </c>
      <c r="J84" s="12">
        <f t="shared" si="30"/>
        <v>1</v>
      </c>
      <c r="K84" s="28" t="str">
        <f>VLOOKUP(A84,Sheet1!A:F,6,)</f>
        <v>Services</v>
      </c>
      <c r="L84">
        <f t="shared" si="31"/>
        <v>4</v>
      </c>
      <c r="M84" s="3">
        <f>VLOOKUP(A84,Sheet1!A:F,4,)</f>
        <v>37664</v>
      </c>
      <c r="N84" s="11">
        <f t="shared" si="32"/>
        <v>2003</v>
      </c>
      <c r="O84" s="11">
        <f t="shared" si="33"/>
        <v>2</v>
      </c>
      <c r="P84" s="11">
        <f t="shared" si="34"/>
        <v>4</v>
      </c>
      <c r="Q84" s="7">
        <f t="shared" si="35"/>
        <v>7</v>
      </c>
      <c r="R84" s="7">
        <f t="shared" si="36"/>
        <v>12</v>
      </c>
      <c r="S84" s="3">
        <v>42928</v>
      </c>
      <c r="T84" s="7">
        <f t="shared" si="37"/>
        <v>1</v>
      </c>
      <c r="U84" s="1">
        <f>VLOOKUP(A84,Sheet1!A:F,5,)</f>
        <v>5000</v>
      </c>
      <c r="V84" s="7">
        <v>0</v>
      </c>
      <c r="W84" s="7">
        <f t="shared" si="38"/>
        <v>0</v>
      </c>
      <c r="X84" s="7">
        <v>0</v>
      </c>
      <c r="Y84" s="9">
        <f t="shared" si="52"/>
        <v>0</v>
      </c>
      <c r="Z84" s="9">
        <f t="shared" si="53"/>
        <v>0</v>
      </c>
      <c r="AA84" s="10">
        <f t="shared" si="39"/>
        <v>0</v>
      </c>
      <c r="AB84" s="10">
        <f t="shared" si="54"/>
        <v>0</v>
      </c>
      <c r="AC84" s="2">
        <v>418.75</v>
      </c>
      <c r="AD84" s="7">
        <f t="shared" si="40"/>
        <v>0</v>
      </c>
      <c r="AE84" s="7">
        <f t="shared" si="41"/>
        <v>0</v>
      </c>
      <c r="AF84" s="7">
        <f t="shared" si="55"/>
        <v>0</v>
      </c>
      <c r="AG84" s="7">
        <f t="shared" si="56"/>
        <v>0</v>
      </c>
      <c r="AH84" s="7">
        <v>0</v>
      </c>
      <c r="AI84" s="7">
        <f t="shared" si="57"/>
        <v>0</v>
      </c>
      <c r="AJ84" s="7">
        <v>0</v>
      </c>
      <c r="AK84" s="7">
        <f t="shared" si="42"/>
        <v>0</v>
      </c>
      <c r="AL84" s="7">
        <f t="shared" si="43"/>
        <v>0</v>
      </c>
      <c r="AM84" s="7">
        <f t="shared" si="44"/>
        <v>0</v>
      </c>
      <c r="AN84" s="7">
        <v>0</v>
      </c>
      <c r="AO84" s="7">
        <f t="shared" si="45"/>
        <v>0</v>
      </c>
      <c r="AP84" s="7">
        <v>0</v>
      </c>
      <c r="AQ84" s="7">
        <f t="shared" si="46"/>
        <v>0</v>
      </c>
      <c r="AR84">
        <f t="shared" si="47"/>
        <v>0</v>
      </c>
      <c r="AS84" s="7">
        <v>0</v>
      </c>
      <c r="AT84" s="7">
        <f t="shared" si="48"/>
        <v>0</v>
      </c>
      <c r="AU84" s="7">
        <v>0</v>
      </c>
      <c r="AV84" s="7">
        <f t="shared" si="49"/>
        <v>0</v>
      </c>
      <c r="AW84">
        <f t="shared" si="50"/>
        <v>0</v>
      </c>
    </row>
    <row r="85" spans="1:49" x14ac:dyDescent="0.25">
      <c r="A85" s="11">
        <v>1336534</v>
      </c>
      <c r="B85" s="28" t="s">
        <v>143</v>
      </c>
      <c r="C85" s="25" t="s">
        <v>144</v>
      </c>
      <c r="D85" s="26" t="s">
        <v>5</v>
      </c>
      <c r="E85" s="26" t="s">
        <v>6</v>
      </c>
      <c r="F85" s="12">
        <f t="shared" si="29"/>
        <v>2</v>
      </c>
      <c r="G85" s="12" t="s">
        <v>77</v>
      </c>
      <c r="H85" s="12">
        <f t="shared" si="51"/>
        <v>0</v>
      </c>
      <c r="I85" s="1" t="str">
        <f>VLOOKUP(A85,Sheet1!A:F,3,)</f>
        <v>South</v>
      </c>
      <c r="J85" s="12">
        <f t="shared" si="30"/>
        <v>2</v>
      </c>
      <c r="K85" s="28" t="str">
        <f>VLOOKUP(A85,Sheet1!A:F,6,)</f>
        <v>Finance</v>
      </c>
      <c r="L85">
        <f t="shared" si="31"/>
        <v>7</v>
      </c>
      <c r="M85" s="3">
        <f>VLOOKUP(A85,Sheet1!A:F,4,)</f>
        <v>38664</v>
      </c>
      <c r="N85" s="11">
        <f t="shared" si="32"/>
        <v>2005</v>
      </c>
      <c r="O85" s="11">
        <f t="shared" si="33"/>
        <v>11</v>
      </c>
      <c r="P85" s="11">
        <f t="shared" si="34"/>
        <v>3</v>
      </c>
      <c r="Q85" s="7">
        <f t="shared" si="35"/>
        <v>46</v>
      </c>
      <c r="R85" s="7">
        <f t="shared" si="36"/>
        <v>8</v>
      </c>
      <c r="S85" s="3">
        <v>42961</v>
      </c>
      <c r="T85" s="7">
        <f t="shared" si="37"/>
        <v>1</v>
      </c>
      <c r="U85" s="1">
        <f>VLOOKUP(A85,Sheet1!A:F,5,)</f>
        <v>5000</v>
      </c>
      <c r="V85" s="7">
        <v>4524.62</v>
      </c>
      <c r="W85" s="7">
        <f t="shared" si="38"/>
        <v>4524.62</v>
      </c>
      <c r="X85" s="7">
        <v>0</v>
      </c>
      <c r="Y85" s="9">
        <f t="shared" si="52"/>
        <v>0</v>
      </c>
      <c r="Z85" s="9">
        <f t="shared" si="53"/>
        <v>0</v>
      </c>
      <c r="AA85" s="10">
        <f t="shared" si="39"/>
        <v>0.90492399999999995</v>
      </c>
      <c r="AB85" s="10">
        <f t="shared" si="54"/>
        <v>0.90492399999999995</v>
      </c>
      <c r="AC85" s="2">
        <v>1000</v>
      </c>
      <c r="AD85" s="7">
        <f t="shared" si="40"/>
        <v>1</v>
      </c>
      <c r="AE85" s="7">
        <f t="shared" si="41"/>
        <v>1</v>
      </c>
      <c r="AF85" s="7">
        <f t="shared" si="55"/>
        <v>1</v>
      </c>
      <c r="AG85" s="7">
        <f t="shared" si="56"/>
        <v>1</v>
      </c>
      <c r="AH85" s="7">
        <v>4524.62</v>
      </c>
      <c r="AI85" s="7">
        <f t="shared" si="57"/>
        <v>4524.62</v>
      </c>
      <c r="AJ85" s="7">
        <v>0</v>
      </c>
      <c r="AK85" s="7">
        <f t="shared" si="42"/>
        <v>0</v>
      </c>
      <c r="AL85" s="7">
        <f t="shared" si="43"/>
        <v>0</v>
      </c>
      <c r="AM85" s="7">
        <f t="shared" si="44"/>
        <v>0</v>
      </c>
      <c r="AN85" s="7">
        <v>0</v>
      </c>
      <c r="AO85" s="7">
        <f t="shared" si="45"/>
        <v>0</v>
      </c>
      <c r="AP85" s="7">
        <v>133.19999999999999</v>
      </c>
      <c r="AQ85" s="7">
        <f t="shared" si="46"/>
        <v>1</v>
      </c>
      <c r="AR85">
        <f t="shared" si="47"/>
        <v>1</v>
      </c>
      <c r="AS85" s="7">
        <v>903.92</v>
      </c>
      <c r="AT85" s="7">
        <f t="shared" si="48"/>
        <v>1</v>
      </c>
      <c r="AU85" s="7">
        <v>3487.5</v>
      </c>
      <c r="AV85" s="7">
        <f t="shared" si="49"/>
        <v>1</v>
      </c>
      <c r="AW85">
        <f t="shared" si="50"/>
        <v>1</v>
      </c>
    </row>
    <row r="86" spans="1:49" x14ac:dyDescent="0.25">
      <c r="A86" s="11">
        <v>1379709</v>
      </c>
      <c r="B86" s="28" t="s">
        <v>333</v>
      </c>
      <c r="C86" s="25" t="s">
        <v>334</v>
      </c>
      <c r="D86" s="26" t="s">
        <v>5</v>
      </c>
      <c r="E86" s="26" t="s">
        <v>224</v>
      </c>
      <c r="F86" s="12">
        <f t="shared" si="29"/>
        <v>3</v>
      </c>
      <c r="G86" s="12" t="s">
        <v>77</v>
      </c>
      <c r="H86" s="12">
        <f t="shared" si="51"/>
        <v>0</v>
      </c>
      <c r="I86" s="1" t="str">
        <f>VLOOKUP(A86,Sheet1!A:F,3,)</f>
        <v>North</v>
      </c>
      <c r="J86" s="12">
        <f t="shared" si="30"/>
        <v>1</v>
      </c>
      <c r="K86" s="28" t="str">
        <f>VLOOKUP(A86,Sheet1!A:F,6,)</f>
        <v>Logistics</v>
      </c>
      <c r="L86">
        <f t="shared" si="31"/>
        <v>2</v>
      </c>
      <c r="M86" s="3">
        <f>VLOOKUP(A86,Sheet1!A:F,4,)</f>
        <v>37704</v>
      </c>
      <c r="N86" s="11">
        <f t="shared" si="32"/>
        <v>2003</v>
      </c>
      <c r="O86" s="11">
        <f t="shared" si="33"/>
        <v>3</v>
      </c>
      <c r="P86" s="11">
        <f t="shared" si="34"/>
        <v>2</v>
      </c>
      <c r="Q86" s="7">
        <f t="shared" si="35"/>
        <v>13</v>
      </c>
      <c r="R86" s="7">
        <f t="shared" si="36"/>
        <v>24</v>
      </c>
      <c r="S86" s="3">
        <v>42661</v>
      </c>
      <c r="T86" s="7">
        <f t="shared" si="37"/>
        <v>1</v>
      </c>
      <c r="U86" s="1">
        <f>VLOOKUP(A86,Sheet1!A:F,5,)</f>
        <v>5000</v>
      </c>
      <c r="V86" s="7">
        <v>375</v>
      </c>
      <c r="W86" s="7">
        <f t="shared" si="38"/>
        <v>375</v>
      </c>
      <c r="X86" s="7">
        <v>0</v>
      </c>
      <c r="Y86" s="9">
        <f t="shared" si="52"/>
        <v>0</v>
      </c>
      <c r="Z86" s="9">
        <f t="shared" si="53"/>
        <v>0</v>
      </c>
      <c r="AA86" s="10">
        <f t="shared" si="39"/>
        <v>7.4999999999999997E-2</v>
      </c>
      <c r="AB86" s="10">
        <f t="shared" si="54"/>
        <v>7.4999999999999997E-2</v>
      </c>
      <c r="AC86" s="2">
        <v>1601</v>
      </c>
      <c r="AD86" s="7">
        <f t="shared" si="40"/>
        <v>1</v>
      </c>
      <c r="AE86" s="7">
        <f t="shared" si="41"/>
        <v>1</v>
      </c>
      <c r="AF86" s="7">
        <f t="shared" si="55"/>
        <v>1</v>
      </c>
      <c r="AG86" s="7">
        <f t="shared" si="56"/>
        <v>1</v>
      </c>
      <c r="AH86" s="7">
        <v>375</v>
      </c>
      <c r="AI86" s="7">
        <f t="shared" si="57"/>
        <v>375</v>
      </c>
      <c r="AJ86" s="7">
        <v>0</v>
      </c>
      <c r="AK86" s="7">
        <f t="shared" si="42"/>
        <v>0</v>
      </c>
      <c r="AL86" s="7">
        <f t="shared" si="43"/>
        <v>0</v>
      </c>
      <c r="AM86" s="7">
        <f t="shared" si="44"/>
        <v>0</v>
      </c>
      <c r="AN86" s="7">
        <v>0</v>
      </c>
      <c r="AO86" s="7">
        <f t="shared" si="45"/>
        <v>0</v>
      </c>
      <c r="AP86" s="7">
        <v>0</v>
      </c>
      <c r="AQ86" s="7">
        <f t="shared" si="46"/>
        <v>0</v>
      </c>
      <c r="AR86">
        <f t="shared" si="47"/>
        <v>1</v>
      </c>
      <c r="AS86" s="7">
        <v>0</v>
      </c>
      <c r="AT86" s="7">
        <f t="shared" si="48"/>
        <v>0</v>
      </c>
      <c r="AU86" s="7">
        <v>375</v>
      </c>
      <c r="AV86" s="7">
        <f t="shared" si="49"/>
        <v>1</v>
      </c>
      <c r="AW86">
        <f t="shared" si="50"/>
        <v>1</v>
      </c>
    </row>
    <row r="87" spans="1:49" x14ac:dyDescent="0.25">
      <c r="A87" s="11">
        <v>1397662</v>
      </c>
      <c r="B87" s="28" t="s">
        <v>231</v>
      </c>
      <c r="C87" s="25" t="s">
        <v>232</v>
      </c>
      <c r="D87" s="26" t="s">
        <v>5</v>
      </c>
      <c r="E87" s="26" t="s">
        <v>224</v>
      </c>
      <c r="F87" s="12">
        <f t="shared" si="29"/>
        <v>3</v>
      </c>
      <c r="G87" s="12" t="s">
        <v>77</v>
      </c>
      <c r="H87" s="12">
        <f t="shared" si="51"/>
        <v>0</v>
      </c>
      <c r="I87" s="1" t="str">
        <f>VLOOKUP(A87,Sheet1!A:F,3,)</f>
        <v>North</v>
      </c>
      <c r="J87" s="12">
        <f t="shared" si="30"/>
        <v>1</v>
      </c>
      <c r="K87" s="28" t="str">
        <f>VLOOKUP(A87,Sheet1!A:F,6,)</f>
        <v>Retail</v>
      </c>
      <c r="L87">
        <f t="shared" si="31"/>
        <v>3</v>
      </c>
      <c r="M87" s="3">
        <f>VLOOKUP(A87,Sheet1!A:F,4,)</f>
        <v>38484</v>
      </c>
      <c r="N87" s="11">
        <f t="shared" si="32"/>
        <v>2005</v>
      </c>
      <c r="O87" s="11">
        <f t="shared" si="33"/>
        <v>5</v>
      </c>
      <c r="P87" s="11">
        <f t="shared" si="34"/>
        <v>5</v>
      </c>
      <c r="Q87" s="7">
        <f t="shared" si="35"/>
        <v>20</v>
      </c>
      <c r="R87" s="7">
        <f t="shared" si="36"/>
        <v>12</v>
      </c>
      <c r="S87" s="3">
        <v>42909</v>
      </c>
      <c r="T87" s="7">
        <f t="shared" si="37"/>
        <v>1</v>
      </c>
      <c r="U87" s="1">
        <f>VLOOKUP(A87,Sheet1!A:F,5,)</f>
        <v>5000</v>
      </c>
      <c r="V87" s="7">
        <v>357</v>
      </c>
      <c r="W87" s="7">
        <f t="shared" si="38"/>
        <v>357</v>
      </c>
      <c r="X87" s="7">
        <v>-31.5</v>
      </c>
      <c r="Y87" s="9">
        <f t="shared" si="52"/>
        <v>0</v>
      </c>
      <c r="Z87" s="9">
        <f t="shared" si="53"/>
        <v>0</v>
      </c>
      <c r="AA87" s="10">
        <f t="shared" si="39"/>
        <v>6.5100000000000005E-2</v>
      </c>
      <c r="AB87" s="10">
        <f t="shared" si="54"/>
        <v>6.5100000000000005E-2</v>
      </c>
      <c r="AC87" s="2">
        <v>1191</v>
      </c>
      <c r="AD87" s="7">
        <f t="shared" si="40"/>
        <v>1</v>
      </c>
      <c r="AE87" s="7">
        <f t="shared" si="41"/>
        <v>1</v>
      </c>
      <c r="AF87" s="7">
        <f t="shared" si="55"/>
        <v>0</v>
      </c>
      <c r="AG87" s="7">
        <f t="shared" si="56"/>
        <v>0</v>
      </c>
      <c r="AH87" s="7">
        <v>325.5</v>
      </c>
      <c r="AI87" s="7">
        <f t="shared" si="57"/>
        <v>325.5</v>
      </c>
      <c r="AJ87" s="7">
        <v>175</v>
      </c>
      <c r="AK87" s="7">
        <f t="shared" si="42"/>
        <v>1</v>
      </c>
      <c r="AL87" s="7">
        <f t="shared" si="43"/>
        <v>175</v>
      </c>
      <c r="AM87" s="7">
        <f t="shared" si="44"/>
        <v>1</v>
      </c>
      <c r="AN87" s="7">
        <v>182</v>
      </c>
      <c r="AO87" s="7">
        <f t="shared" si="45"/>
        <v>1</v>
      </c>
      <c r="AP87" s="7">
        <v>0</v>
      </c>
      <c r="AQ87" s="7">
        <f t="shared" si="46"/>
        <v>0</v>
      </c>
      <c r="AR87">
        <f t="shared" si="47"/>
        <v>0</v>
      </c>
      <c r="AS87" s="7">
        <v>0</v>
      </c>
      <c r="AT87" s="7">
        <f t="shared" si="48"/>
        <v>0</v>
      </c>
      <c r="AU87" s="7">
        <v>0</v>
      </c>
      <c r="AV87" s="7">
        <f t="shared" si="49"/>
        <v>0</v>
      </c>
      <c r="AW87">
        <f t="shared" si="50"/>
        <v>0</v>
      </c>
    </row>
    <row r="88" spans="1:49" x14ac:dyDescent="0.25">
      <c r="A88" s="11">
        <v>1400641</v>
      </c>
      <c r="B88" s="28" t="s">
        <v>624</v>
      </c>
      <c r="C88" s="25" t="s">
        <v>625</v>
      </c>
      <c r="D88" s="26" t="s">
        <v>5</v>
      </c>
      <c r="E88" s="26" t="s">
        <v>345</v>
      </c>
      <c r="F88" s="12">
        <f t="shared" si="29"/>
        <v>1</v>
      </c>
      <c r="G88" s="12" t="s">
        <v>77</v>
      </c>
      <c r="H88" s="12">
        <f t="shared" si="51"/>
        <v>0</v>
      </c>
      <c r="I88" s="1" t="str">
        <f>VLOOKUP(A88,Sheet1!A:F,3,)</f>
        <v>West</v>
      </c>
      <c r="J88" s="12">
        <f t="shared" si="30"/>
        <v>4</v>
      </c>
      <c r="K88" s="28" t="str">
        <f>VLOOKUP(A88,Sheet1!A:F,6,)</f>
        <v>Manufacturing</v>
      </c>
      <c r="L88">
        <f t="shared" si="31"/>
        <v>5</v>
      </c>
      <c r="M88" s="3">
        <f>VLOOKUP(A88,Sheet1!A:F,4,)</f>
        <v>42624</v>
      </c>
      <c r="N88" s="11">
        <f t="shared" si="32"/>
        <v>2016</v>
      </c>
      <c r="O88" s="11">
        <f t="shared" si="33"/>
        <v>9</v>
      </c>
      <c r="P88" s="11">
        <f t="shared" si="34"/>
        <v>1</v>
      </c>
      <c r="Q88" s="7">
        <f t="shared" si="35"/>
        <v>38</v>
      </c>
      <c r="R88" s="7">
        <f t="shared" si="36"/>
        <v>11</v>
      </c>
      <c r="S88" s="3">
        <v>42880</v>
      </c>
      <c r="T88" s="7">
        <f t="shared" si="37"/>
        <v>1</v>
      </c>
      <c r="U88" s="1">
        <f>VLOOKUP(A88,Sheet1!A:F,5,)</f>
        <v>5000</v>
      </c>
      <c r="V88" s="7">
        <v>110</v>
      </c>
      <c r="W88" s="7">
        <f t="shared" si="38"/>
        <v>110</v>
      </c>
      <c r="X88" s="7">
        <v>0</v>
      </c>
      <c r="Y88" s="9">
        <f t="shared" si="52"/>
        <v>0</v>
      </c>
      <c r="Z88" s="9">
        <f t="shared" si="53"/>
        <v>0</v>
      </c>
      <c r="AA88" s="10">
        <f t="shared" si="39"/>
        <v>2.1999999999999999E-2</v>
      </c>
      <c r="AB88" s="10">
        <f t="shared" si="54"/>
        <v>2.1999999999999999E-2</v>
      </c>
      <c r="AC88" s="2">
        <v>175</v>
      </c>
      <c r="AD88" s="7">
        <f t="shared" si="40"/>
        <v>1</v>
      </c>
      <c r="AE88" s="7">
        <f t="shared" si="41"/>
        <v>1</v>
      </c>
      <c r="AF88" s="7">
        <f t="shared" si="55"/>
        <v>1</v>
      </c>
      <c r="AG88" s="7">
        <f t="shared" si="56"/>
        <v>1</v>
      </c>
      <c r="AH88" s="7">
        <v>110</v>
      </c>
      <c r="AI88" s="7">
        <f t="shared" si="57"/>
        <v>110</v>
      </c>
      <c r="AJ88" s="7">
        <v>0</v>
      </c>
      <c r="AK88" s="7">
        <f t="shared" si="42"/>
        <v>0</v>
      </c>
      <c r="AL88" s="7">
        <f t="shared" si="43"/>
        <v>0</v>
      </c>
      <c r="AM88" s="7">
        <f t="shared" si="44"/>
        <v>0</v>
      </c>
      <c r="AN88" s="7">
        <v>0</v>
      </c>
      <c r="AO88" s="7">
        <f t="shared" si="45"/>
        <v>0</v>
      </c>
      <c r="AP88" s="7">
        <v>30</v>
      </c>
      <c r="AQ88" s="7">
        <f t="shared" si="46"/>
        <v>1</v>
      </c>
      <c r="AR88">
        <f t="shared" si="47"/>
        <v>1</v>
      </c>
      <c r="AS88" s="7">
        <v>80</v>
      </c>
      <c r="AT88" s="7">
        <f t="shared" si="48"/>
        <v>1</v>
      </c>
      <c r="AU88" s="7">
        <v>0</v>
      </c>
      <c r="AV88" s="7">
        <f t="shared" si="49"/>
        <v>0</v>
      </c>
      <c r="AW88">
        <f t="shared" si="50"/>
        <v>1</v>
      </c>
    </row>
    <row r="89" spans="1:49" x14ac:dyDescent="0.25">
      <c r="A89" s="11">
        <v>1400751</v>
      </c>
      <c r="B89" s="28" t="s">
        <v>578</v>
      </c>
      <c r="C89" s="25" t="s">
        <v>579</v>
      </c>
      <c r="D89" s="26" t="s">
        <v>5</v>
      </c>
      <c r="E89" s="26" t="s">
        <v>345</v>
      </c>
      <c r="F89" s="12">
        <f t="shared" si="29"/>
        <v>1</v>
      </c>
      <c r="G89" s="12" t="s">
        <v>77</v>
      </c>
      <c r="H89" s="12">
        <f t="shared" si="51"/>
        <v>0</v>
      </c>
      <c r="I89" s="1" t="str">
        <f>VLOOKUP(A89,Sheet1!A:F,3,)</f>
        <v>West</v>
      </c>
      <c r="J89" s="12">
        <f t="shared" si="30"/>
        <v>4</v>
      </c>
      <c r="K89" s="28" t="str">
        <f>VLOOKUP(A89,Sheet1!A:F,6,)</f>
        <v>Logistics</v>
      </c>
      <c r="L89">
        <f t="shared" si="31"/>
        <v>2</v>
      </c>
      <c r="M89" s="3">
        <f>VLOOKUP(A89,Sheet1!A:F,4,)</f>
        <v>41904</v>
      </c>
      <c r="N89" s="11">
        <f t="shared" si="32"/>
        <v>2014</v>
      </c>
      <c r="O89" s="11">
        <f t="shared" si="33"/>
        <v>9</v>
      </c>
      <c r="P89" s="11">
        <f t="shared" si="34"/>
        <v>2</v>
      </c>
      <c r="Q89" s="7">
        <f t="shared" si="35"/>
        <v>39</v>
      </c>
      <c r="R89" s="7">
        <f t="shared" si="36"/>
        <v>22</v>
      </c>
      <c r="S89" s="3">
        <v>42933</v>
      </c>
      <c r="T89" s="7">
        <f t="shared" si="37"/>
        <v>1</v>
      </c>
      <c r="U89" s="1">
        <f>VLOOKUP(A89,Sheet1!A:F,5,)</f>
        <v>5000</v>
      </c>
      <c r="V89" s="7">
        <v>548.5</v>
      </c>
      <c r="W89" s="7">
        <f t="shared" si="38"/>
        <v>548.5</v>
      </c>
      <c r="X89" s="7">
        <v>0</v>
      </c>
      <c r="Y89" s="9">
        <f t="shared" si="52"/>
        <v>0</v>
      </c>
      <c r="Z89" s="9">
        <f t="shared" si="53"/>
        <v>0</v>
      </c>
      <c r="AA89" s="10">
        <f t="shared" si="39"/>
        <v>0.10970000000000001</v>
      </c>
      <c r="AB89" s="10">
        <f t="shared" si="54"/>
        <v>0.10970000000000001</v>
      </c>
      <c r="AC89" s="2">
        <v>400</v>
      </c>
      <c r="AD89" s="7">
        <f t="shared" si="40"/>
        <v>1</v>
      </c>
      <c r="AE89" s="7">
        <f t="shared" si="41"/>
        <v>1</v>
      </c>
      <c r="AF89" s="7">
        <f t="shared" si="55"/>
        <v>0</v>
      </c>
      <c r="AG89" s="7">
        <f t="shared" si="56"/>
        <v>1</v>
      </c>
      <c r="AH89" s="7">
        <v>548.5</v>
      </c>
      <c r="AI89" s="7">
        <f t="shared" si="57"/>
        <v>548.5</v>
      </c>
      <c r="AJ89" s="7">
        <v>80</v>
      </c>
      <c r="AK89" s="7">
        <f t="shared" si="42"/>
        <v>1</v>
      </c>
      <c r="AL89" s="7">
        <f t="shared" si="43"/>
        <v>80</v>
      </c>
      <c r="AM89" s="7">
        <f t="shared" si="44"/>
        <v>1</v>
      </c>
      <c r="AN89" s="7">
        <v>259</v>
      </c>
      <c r="AO89" s="7">
        <f t="shared" si="45"/>
        <v>1</v>
      </c>
      <c r="AP89" s="7">
        <v>209.5</v>
      </c>
      <c r="AQ89" s="7">
        <f t="shared" si="46"/>
        <v>1</v>
      </c>
      <c r="AR89">
        <f t="shared" si="47"/>
        <v>0</v>
      </c>
      <c r="AS89" s="7">
        <v>0</v>
      </c>
      <c r="AT89" s="7">
        <f t="shared" si="48"/>
        <v>0</v>
      </c>
      <c r="AU89" s="7">
        <v>0</v>
      </c>
      <c r="AV89" s="7">
        <f t="shared" si="49"/>
        <v>0</v>
      </c>
      <c r="AW89">
        <f t="shared" si="50"/>
        <v>1</v>
      </c>
    </row>
    <row r="90" spans="1:49" x14ac:dyDescent="0.25">
      <c r="A90" s="11">
        <v>1501511</v>
      </c>
      <c r="B90" s="28" t="s">
        <v>456</v>
      </c>
      <c r="C90" s="25" t="s">
        <v>457</v>
      </c>
      <c r="D90" s="26" t="s">
        <v>19</v>
      </c>
      <c r="E90" s="26" t="s">
        <v>345</v>
      </c>
      <c r="F90" s="12">
        <f t="shared" si="29"/>
        <v>1</v>
      </c>
      <c r="G90" s="12" t="s">
        <v>77</v>
      </c>
      <c r="H90" s="12">
        <f t="shared" si="51"/>
        <v>0</v>
      </c>
      <c r="I90" s="1" t="str">
        <f>VLOOKUP(A90,Sheet1!A:F,3,)</f>
        <v>East</v>
      </c>
      <c r="J90" s="12">
        <f t="shared" si="30"/>
        <v>3</v>
      </c>
      <c r="K90" s="28" t="str">
        <f>VLOOKUP(A90,Sheet1!A:F,6,)</f>
        <v>Retail</v>
      </c>
      <c r="L90">
        <f t="shared" si="31"/>
        <v>3</v>
      </c>
      <c r="M90" s="3">
        <f>VLOOKUP(A90,Sheet1!A:F,4,)</f>
        <v>36804</v>
      </c>
      <c r="N90" s="11">
        <f t="shared" si="32"/>
        <v>2000</v>
      </c>
      <c r="O90" s="11">
        <f t="shared" si="33"/>
        <v>10</v>
      </c>
      <c r="P90" s="11">
        <f t="shared" si="34"/>
        <v>5</v>
      </c>
      <c r="Q90" s="7">
        <f t="shared" si="35"/>
        <v>41</v>
      </c>
      <c r="R90" s="7">
        <f t="shared" si="36"/>
        <v>5</v>
      </c>
      <c r="S90" s="3"/>
      <c r="T90" s="7">
        <f t="shared" si="37"/>
        <v>0</v>
      </c>
      <c r="U90" s="1">
        <f>VLOOKUP(A90,Sheet1!A:F,5,)</f>
        <v>5000</v>
      </c>
      <c r="V90" s="7">
        <v>0</v>
      </c>
      <c r="W90" s="7">
        <f t="shared" si="38"/>
        <v>0</v>
      </c>
      <c r="X90" s="7">
        <v>0</v>
      </c>
      <c r="Y90" s="9">
        <f t="shared" si="52"/>
        <v>0</v>
      </c>
      <c r="Z90" s="9">
        <f t="shared" si="53"/>
        <v>0</v>
      </c>
      <c r="AA90" s="10">
        <f t="shared" si="39"/>
        <v>0</v>
      </c>
      <c r="AB90" s="10">
        <f t="shared" si="54"/>
        <v>0</v>
      </c>
      <c r="AC90" s="2">
        <v>0</v>
      </c>
      <c r="AD90" s="7">
        <f t="shared" si="40"/>
        <v>0</v>
      </c>
      <c r="AE90" s="7">
        <f t="shared" si="41"/>
        <v>0</v>
      </c>
      <c r="AF90" s="7">
        <f t="shared" si="55"/>
        <v>0</v>
      </c>
      <c r="AG90" s="7">
        <f t="shared" si="56"/>
        <v>0</v>
      </c>
      <c r="AH90" s="7">
        <v>0</v>
      </c>
      <c r="AI90" s="7">
        <f t="shared" si="57"/>
        <v>0</v>
      </c>
      <c r="AJ90" s="7">
        <v>0</v>
      </c>
      <c r="AK90" s="7">
        <f t="shared" si="42"/>
        <v>0</v>
      </c>
      <c r="AL90" s="7">
        <f t="shared" si="43"/>
        <v>0</v>
      </c>
      <c r="AM90" s="7">
        <f t="shared" si="44"/>
        <v>0</v>
      </c>
      <c r="AN90" s="7">
        <v>0</v>
      </c>
      <c r="AO90" s="7">
        <f t="shared" si="45"/>
        <v>0</v>
      </c>
      <c r="AP90" s="7">
        <v>0</v>
      </c>
      <c r="AQ90" s="7">
        <f t="shared" si="46"/>
        <v>0</v>
      </c>
      <c r="AR90">
        <f t="shared" si="47"/>
        <v>0</v>
      </c>
      <c r="AS90" s="7">
        <v>0</v>
      </c>
      <c r="AT90" s="7">
        <f t="shared" si="48"/>
        <v>0</v>
      </c>
      <c r="AU90" s="7">
        <v>0</v>
      </c>
      <c r="AV90" s="7">
        <f t="shared" si="49"/>
        <v>0</v>
      </c>
      <c r="AW90">
        <f t="shared" si="50"/>
        <v>0</v>
      </c>
    </row>
    <row r="91" spans="1:49" x14ac:dyDescent="0.25">
      <c r="A91" s="11">
        <v>1533747</v>
      </c>
      <c r="B91" s="28">
        <v>1000530</v>
      </c>
      <c r="C91" s="25" t="s">
        <v>11</v>
      </c>
      <c r="D91" s="26" t="s">
        <v>5</v>
      </c>
      <c r="E91" s="26" t="s">
        <v>6</v>
      </c>
      <c r="F91" s="12">
        <f t="shared" si="29"/>
        <v>2</v>
      </c>
      <c r="G91" s="12" t="s">
        <v>7</v>
      </c>
      <c r="H91" s="12">
        <f t="shared" si="51"/>
        <v>1</v>
      </c>
      <c r="I91" s="1" t="str">
        <f>VLOOKUP(A91,Sheet1!A:F,3,)</f>
        <v>South</v>
      </c>
      <c r="J91" s="12">
        <f t="shared" si="30"/>
        <v>2</v>
      </c>
      <c r="K91" s="28" t="str">
        <f>VLOOKUP(A91,Sheet1!A:F,6,)</f>
        <v>Retail</v>
      </c>
      <c r="L91">
        <f t="shared" si="31"/>
        <v>3</v>
      </c>
      <c r="M91" s="3">
        <f>VLOOKUP(A91,Sheet1!A:F,4,)</f>
        <v>38764</v>
      </c>
      <c r="N91" s="11">
        <f t="shared" si="32"/>
        <v>2006</v>
      </c>
      <c r="O91" s="11">
        <f t="shared" si="33"/>
        <v>2</v>
      </c>
      <c r="P91" s="11">
        <f t="shared" si="34"/>
        <v>5</v>
      </c>
      <c r="Q91" s="7">
        <f t="shared" si="35"/>
        <v>7</v>
      </c>
      <c r="R91" s="7">
        <f t="shared" si="36"/>
        <v>16</v>
      </c>
      <c r="S91" s="3"/>
      <c r="T91" s="7">
        <f t="shared" si="37"/>
        <v>0</v>
      </c>
      <c r="U91" s="1">
        <f>VLOOKUP(A91,Sheet1!A:F,5,)</f>
        <v>45000</v>
      </c>
      <c r="V91" s="7">
        <v>4258.8999999999996</v>
      </c>
      <c r="W91" s="7">
        <f t="shared" si="38"/>
        <v>4258.8999999999996</v>
      </c>
      <c r="X91" s="7">
        <v>0</v>
      </c>
      <c r="Y91" s="9">
        <f t="shared" si="52"/>
        <v>0</v>
      </c>
      <c r="Z91" s="9">
        <f t="shared" si="53"/>
        <v>0</v>
      </c>
      <c r="AA91" s="10">
        <f t="shared" si="39"/>
        <v>9.4642222222222211E-2</v>
      </c>
      <c r="AB91" s="10">
        <f t="shared" si="54"/>
        <v>9.4642222222222211E-2</v>
      </c>
      <c r="AC91" s="2">
        <v>0</v>
      </c>
      <c r="AD91" s="7">
        <f t="shared" si="40"/>
        <v>1</v>
      </c>
      <c r="AE91" s="7">
        <f t="shared" si="41"/>
        <v>1</v>
      </c>
      <c r="AF91" s="7">
        <f t="shared" si="55"/>
        <v>1</v>
      </c>
      <c r="AG91" s="7">
        <f t="shared" si="56"/>
        <v>1</v>
      </c>
      <c r="AH91" s="7">
        <v>4258.8999999999996</v>
      </c>
      <c r="AI91" s="7">
        <f t="shared" si="57"/>
        <v>4258.8999999999996</v>
      </c>
      <c r="AJ91" s="7">
        <v>0</v>
      </c>
      <c r="AK91" s="7">
        <f t="shared" si="42"/>
        <v>0</v>
      </c>
      <c r="AL91" s="7">
        <f t="shared" si="43"/>
        <v>0</v>
      </c>
      <c r="AM91" s="7">
        <f t="shared" si="44"/>
        <v>0</v>
      </c>
      <c r="AN91" s="7">
        <v>0</v>
      </c>
      <c r="AO91" s="7">
        <f t="shared" si="45"/>
        <v>0</v>
      </c>
      <c r="AP91" s="7">
        <v>0</v>
      </c>
      <c r="AQ91" s="7">
        <f t="shared" si="46"/>
        <v>0</v>
      </c>
      <c r="AR91">
        <f t="shared" si="47"/>
        <v>1</v>
      </c>
      <c r="AS91" s="7">
        <v>0</v>
      </c>
      <c r="AT91" s="7">
        <f t="shared" si="48"/>
        <v>0</v>
      </c>
      <c r="AU91" s="7">
        <v>4258.8999999999996</v>
      </c>
      <c r="AV91" s="7">
        <f t="shared" si="49"/>
        <v>1</v>
      </c>
      <c r="AW91">
        <f t="shared" si="50"/>
        <v>1</v>
      </c>
    </row>
    <row r="92" spans="1:49" x14ac:dyDescent="0.25">
      <c r="A92" s="11">
        <v>1593835</v>
      </c>
      <c r="B92" s="28">
        <v>1000736</v>
      </c>
      <c r="C92" s="25" t="s">
        <v>18</v>
      </c>
      <c r="D92" s="26" t="s">
        <v>9</v>
      </c>
      <c r="E92" s="26" t="s">
        <v>6</v>
      </c>
      <c r="F92" s="12">
        <f t="shared" si="29"/>
        <v>2</v>
      </c>
      <c r="G92" s="12" t="s">
        <v>7</v>
      </c>
      <c r="H92" s="12">
        <f t="shared" si="51"/>
        <v>1</v>
      </c>
      <c r="I92" s="1" t="str">
        <f>VLOOKUP(A92,Sheet1!A:F,3,)</f>
        <v>South</v>
      </c>
      <c r="J92" s="12">
        <f t="shared" si="30"/>
        <v>2</v>
      </c>
      <c r="K92" s="28" t="str">
        <f>VLOOKUP(A92,Sheet1!A:F,6,)</f>
        <v>Services</v>
      </c>
      <c r="L92">
        <f t="shared" si="31"/>
        <v>4</v>
      </c>
      <c r="M92" s="3">
        <f>VLOOKUP(A92,Sheet1!A:F,4,)</f>
        <v>40604</v>
      </c>
      <c r="N92" s="11">
        <f t="shared" si="32"/>
        <v>2011</v>
      </c>
      <c r="O92" s="11">
        <f t="shared" si="33"/>
        <v>3</v>
      </c>
      <c r="P92" s="11">
        <f t="shared" si="34"/>
        <v>4</v>
      </c>
      <c r="Q92" s="7">
        <f t="shared" si="35"/>
        <v>10</v>
      </c>
      <c r="R92" s="7">
        <f t="shared" si="36"/>
        <v>2</v>
      </c>
      <c r="S92" s="3"/>
      <c r="T92" s="7">
        <f t="shared" si="37"/>
        <v>0</v>
      </c>
      <c r="U92" s="1">
        <f>VLOOKUP(A92,Sheet1!A:F,5,)</f>
        <v>20000</v>
      </c>
      <c r="V92" s="7">
        <v>-253.96</v>
      </c>
      <c r="W92" s="7">
        <f t="shared" si="38"/>
        <v>253.96</v>
      </c>
      <c r="X92" s="7">
        <v>0</v>
      </c>
      <c r="Y92" s="9">
        <f t="shared" si="52"/>
        <v>0</v>
      </c>
      <c r="Z92" s="9">
        <f t="shared" si="53"/>
        <v>0</v>
      </c>
      <c r="AA92" s="10">
        <f t="shared" si="39"/>
        <v>-1.2698000000000001E-2</v>
      </c>
      <c r="AB92" s="10">
        <f t="shared" si="54"/>
        <v>1.2698000000000001E-2</v>
      </c>
      <c r="AC92" s="2">
        <v>0</v>
      </c>
      <c r="AD92" s="7">
        <f t="shared" si="40"/>
        <v>0</v>
      </c>
      <c r="AE92" s="7">
        <f t="shared" si="41"/>
        <v>1</v>
      </c>
      <c r="AF92" s="7">
        <f t="shared" si="55"/>
        <v>0</v>
      </c>
      <c r="AG92" s="7">
        <f t="shared" si="56"/>
        <v>1</v>
      </c>
      <c r="AH92" s="7">
        <v>-253.96</v>
      </c>
      <c r="AI92" s="7">
        <f t="shared" si="57"/>
        <v>253.96</v>
      </c>
      <c r="AJ92" s="7">
        <v>0</v>
      </c>
      <c r="AK92" s="7">
        <f t="shared" si="42"/>
        <v>0</v>
      </c>
      <c r="AL92" s="7">
        <f t="shared" si="43"/>
        <v>0</v>
      </c>
      <c r="AM92" s="7">
        <f t="shared" si="44"/>
        <v>0</v>
      </c>
      <c r="AN92" s="7">
        <v>0</v>
      </c>
      <c r="AO92" s="7">
        <f t="shared" si="45"/>
        <v>0</v>
      </c>
      <c r="AP92" s="7">
        <v>0</v>
      </c>
      <c r="AQ92" s="7">
        <f t="shared" si="46"/>
        <v>0</v>
      </c>
      <c r="AR92">
        <f t="shared" si="47"/>
        <v>0</v>
      </c>
      <c r="AS92" s="7">
        <v>0</v>
      </c>
      <c r="AT92" s="7">
        <f t="shared" si="48"/>
        <v>0</v>
      </c>
      <c r="AU92" s="7">
        <v>-253.96</v>
      </c>
      <c r="AV92" s="7">
        <f t="shared" si="49"/>
        <v>0</v>
      </c>
      <c r="AW92">
        <f t="shared" si="50"/>
        <v>1</v>
      </c>
    </row>
    <row r="93" spans="1:49" x14ac:dyDescent="0.25">
      <c r="A93" s="11">
        <v>1611768</v>
      </c>
      <c r="B93" s="28" t="s">
        <v>323</v>
      </c>
      <c r="C93" s="25" t="s">
        <v>324</v>
      </c>
      <c r="D93" s="26" t="s">
        <v>5</v>
      </c>
      <c r="E93" s="26" t="s">
        <v>224</v>
      </c>
      <c r="F93" s="12">
        <f t="shared" si="29"/>
        <v>3</v>
      </c>
      <c r="G93" s="12" t="s">
        <v>77</v>
      </c>
      <c r="H93" s="12">
        <f t="shared" si="51"/>
        <v>0</v>
      </c>
      <c r="I93" s="1" t="str">
        <f>VLOOKUP(A93,Sheet1!A:F,3,)</f>
        <v>North</v>
      </c>
      <c r="J93" s="12">
        <f t="shared" si="30"/>
        <v>1</v>
      </c>
      <c r="K93" s="28" t="str">
        <f>VLOOKUP(A93,Sheet1!A:F,6,)</f>
        <v>Telco</v>
      </c>
      <c r="L93">
        <f t="shared" si="31"/>
        <v>6</v>
      </c>
      <c r="M93" s="3">
        <f>VLOOKUP(A93,Sheet1!A:F,4,)</f>
        <v>37884</v>
      </c>
      <c r="N93" s="11">
        <f t="shared" si="32"/>
        <v>2003</v>
      </c>
      <c r="O93" s="11">
        <f t="shared" si="33"/>
        <v>9</v>
      </c>
      <c r="P93" s="11">
        <f t="shared" si="34"/>
        <v>7</v>
      </c>
      <c r="Q93" s="7">
        <f t="shared" si="35"/>
        <v>38</v>
      </c>
      <c r="R93" s="7">
        <f t="shared" si="36"/>
        <v>20</v>
      </c>
      <c r="S93" s="3">
        <v>42661</v>
      </c>
      <c r="T93" s="7">
        <f t="shared" si="37"/>
        <v>1</v>
      </c>
      <c r="U93" s="1">
        <f>VLOOKUP(A93,Sheet1!A:F,5,)</f>
        <v>5000</v>
      </c>
      <c r="V93" s="7">
        <v>170</v>
      </c>
      <c r="W93" s="7">
        <f t="shared" si="38"/>
        <v>170</v>
      </c>
      <c r="X93" s="7">
        <v>-170</v>
      </c>
      <c r="Y93" s="9">
        <f t="shared" si="52"/>
        <v>0</v>
      </c>
      <c r="Z93" s="9">
        <f t="shared" si="53"/>
        <v>0</v>
      </c>
      <c r="AA93" s="10">
        <f t="shared" si="39"/>
        <v>0</v>
      </c>
      <c r="AB93" s="10">
        <f t="shared" si="54"/>
        <v>0</v>
      </c>
      <c r="AC93" s="2">
        <v>3250</v>
      </c>
      <c r="AD93" s="7">
        <f t="shared" si="40"/>
        <v>0</v>
      </c>
      <c r="AE93" s="7">
        <f t="shared" si="41"/>
        <v>1</v>
      </c>
      <c r="AF93" s="7">
        <f t="shared" si="55"/>
        <v>1</v>
      </c>
      <c r="AG93" s="7">
        <f t="shared" si="56"/>
        <v>1</v>
      </c>
      <c r="AH93" s="7">
        <v>0</v>
      </c>
      <c r="AI93" s="7">
        <f t="shared" si="57"/>
        <v>0</v>
      </c>
      <c r="AJ93" s="7">
        <v>0</v>
      </c>
      <c r="AK93" s="7">
        <f t="shared" si="42"/>
        <v>0</v>
      </c>
      <c r="AL93" s="7">
        <f t="shared" si="43"/>
        <v>0</v>
      </c>
      <c r="AM93" s="7">
        <f t="shared" si="44"/>
        <v>0</v>
      </c>
      <c r="AN93" s="7">
        <v>0</v>
      </c>
      <c r="AO93" s="7">
        <f t="shared" si="45"/>
        <v>0</v>
      </c>
      <c r="AP93" s="7">
        <v>0</v>
      </c>
      <c r="AQ93" s="7">
        <f t="shared" si="46"/>
        <v>0</v>
      </c>
      <c r="AR93">
        <f t="shared" si="47"/>
        <v>1</v>
      </c>
      <c r="AS93" s="7">
        <v>0</v>
      </c>
      <c r="AT93" s="7">
        <f t="shared" si="48"/>
        <v>0</v>
      </c>
      <c r="AU93" s="7">
        <v>170</v>
      </c>
      <c r="AV93" s="7">
        <f t="shared" si="49"/>
        <v>1</v>
      </c>
      <c r="AW93">
        <f t="shared" si="50"/>
        <v>1</v>
      </c>
    </row>
    <row r="94" spans="1:49" x14ac:dyDescent="0.25">
      <c r="A94" s="11">
        <v>1643919</v>
      </c>
      <c r="B94" s="28" t="s">
        <v>610</v>
      </c>
      <c r="C94" s="25" t="s">
        <v>611</v>
      </c>
      <c r="D94" s="26" t="s">
        <v>5</v>
      </c>
      <c r="E94" s="26" t="s">
        <v>345</v>
      </c>
      <c r="F94" s="12">
        <f t="shared" si="29"/>
        <v>1</v>
      </c>
      <c r="G94" s="12" t="s">
        <v>77</v>
      </c>
      <c r="H94" s="12">
        <f t="shared" si="51"/>
        <v>0</v>
      </c>
      <c r="I94" s="1" t="str">
        <f>VLOOKUP(A94,Sheet1!A:F,3,)</f>
        <v>West</v>
      </c>
      <c r="J94" s="12">
        <f t="shared" si="30"/>
        <v>4</v>
      </c>
      <c r="K94" s="28" t="str">
        <f>VLOOKUP(A94,Sheet1!A:F,6,)</f>
        <v>Logistics</v>
      </c>
      <c r="L94">
        <f t="shared" si="31"/>
        <v>2</v>
      </c>
      <c r="M94" s="3">
        <f>VLOOKUP(A94,Sheet1!A:F,4,)</f>
        <v>42744</v>
      </c>
      <c r="N94" s="11">
        <f t="shared" si="32"/>
        <v>2017</v>
      </c>
      <c r="O94" s="11">
        <f t="shared" si="33"/>
        <v>1</v>
      </c>
      <c r="P94" s="11">
        <f t="shared" si="34"/>
        <v>2</v>
      </c>
      <c r="Q94" s="7">
        <f t="shared" si="35"/>
        <v>2</v>
      </c>
      <c r="R94" s="7">
        <f t="shared" si="36"/>
        <v>9</v>
      </c>
      <c r="S94" s="3">
        <v>42611</v>
      </c>
      <c r="T94" s="7">
        <f t="shared" si="37"/>
        <v>1</v>
      </c>
      <c r="U94" s="1">
        <f>VLOOKUP(A94,Sheet1!A:F,5,)</f>
        <v>20000</v>
      </c>
      <c r="V94" s="7">
        <v>55</v>
      </c>
      <c r="W94" s="7">
        <f t="shared" si="38"/>
        <v>55</v>
      </c>
      <c r="X94" s="7">
        <v>0</v>
      </c>
      <c r="Y94" s="9">
        <f t="shared" si="52"/>
        <v>0</v>
      </c>
      <c r="Z94" s="9">
        <f t="shared" si="53"/>
        <v>0</v>
      </c>
      <c r="AA94" s="10">
        <f t="shared" si="39"/>
        <v>2.7499999999999998E-3</v>
      </c>
      <c r="AB94" s="10">
        <f t="shared" si="54"/>
        <v>2.7499999999999998E-3</v>
      </c>
      <c r="AC94" s="2">
        <v>25</v>
      </c>
      <c r="AD94" s="7">
        <f t="shared" si="40"/>
        <v>1</v>
      </c>
      <c r="AE94" s="7">
        <f t="shared" si="41"/>
        <v>1</v>
      </c>
      <c r="AF94" s="7">
        <f t="shared" si="55"/>
        <v>1</v>
      </c>
      <c r="AG94" s="7">
        <f t="shared" si="56"/>
        <v>1</v>
      </c>
      <c r="AH94" s="7">
        <v>55</v>
      </c>
      <c r="AI94" s="7">
        <f t="shared" si="57"/>
        <v>55</v>
      </c>
      <c r="AJ94" s="7">
        <v>0</v>
      </c>
      <c r="AK94" s="7">
        <f t="shared" si="42"/>
        <v>0</v>
      </c>
      <c r="AL94" s="7">
        <f t="shared" si="43"/>
        <v>0</v>
      </c>
      <c r="AM94" s="7">
        <f t="shared" si="44"/>
        <v>0</v>
      </c>
      <c r="AN94" s="7">
        <v>30</v>
      </c>
      <c r="AO94" s="7">
        <f t="shared" si="45"/>
        <v>1</v>
      </c>
      <c r="AP94" s="7">
        <v>0</v>
      </c>
      <c r="AQ94" s="7">
        <f t="shared" si="46"/>
        <v>0</v>
      </c>
      <c r="AR94">
        <f t="shared" si="47"/>
        <v>1</v>
      </c>
      <c r="AS94" s="7">
        <v>0</v>
      </c>
      <c r="AT94" s="7">
        <f t="shared" si="48"/>
        <v>0</v>
      </c>
      <c r="AU94" s="7">
        <v>25</v>
      </c>
      <c r="AV94" s="7">
        <f t="shared" si="49"/>
        <v>1</v>
      </c>
      <c r="AW94">
        <f t="shared" si="50"/>
        <v>1</v>
      </c>
    </row>
    <row r="95" spans="1:49" x14ac:dyDescent="0.25">
      <c r="A95" s="11">
        <v>1656931</v>
      </c>
      <c r="B95" s="28" t="s">
        <v>259</v>
      </c>
      <c r="C95" s="25" t="s">
        <v>260</v>
      </c>
      <c r="D95" s="26" t="s">
        <v>5</v>
      </c>
      <c r="E95" s="26" t="s">
        <v>224</v>
      </c>
      <c r="F95" s="12">
        <f t="shared" si="29"/>
        <v>3</v>
      </c>
      <c r="G95" s="12" t="s">
        <v>77</v>
      </c>
      <c r="H95" s="12">
        <f t="shared" si="51"/>
        <v>0</v>
      </c>
      <c r="I95" s="1" t="str">
        <f>VLOOKUP(A95,Sheet1!A:F,3,)</f>
        <v>North</v>
      </c>
      <c r="J95" s="12">
        <f t="shared" si="30"/>
        <v>1</v>
      </c>
      <c r="K95" s="28" t="str">
        <f>VLOOKUP(A95,Sheet1!A:F,6,)</f>
        <v>Services</v>
      </c>
      <c r="L95">
        <f t="shared" si="31"/>
        <v>4</v>
      </c>
      <c r="M95" s="3">
        <f>VLOOKUP(A95,Sheet1!A:F,4,)</f>
        <v>38084</v>
      </c>
      <c r="N95" s="11">
        <f t="shared" si="32"/>
        <v>2004</v>
      </c>
      <c r="O95" s="11">
        <f t="shared" si="33"/>
        <v>4</v>
      </c>
      <c r="P95" s="11">
        <f t="shared" si="34"/>
        <v>4</v>
      </c>
      <c r="Q95" s="7">
        <f t="shared" si="35"/>
        <v>15</v>
      </c>
      <c r="R95" s="7">
        <f t="shared" si="36"/>
        <v>7</v>
      </c>
      <c r="S95" s="3">
        <v>42828</v>
      </c>
      <c r="T95" s="7">
        <f t="shared" si="37"/>
        <v>1</v>
      </c>
      <c r="U95" s="1">
        <f>VLOOKUP(A95,Sheet1!A:F,5,)</f>
        <v>5000</v>
      </c>
      <c r="V95" s="7">
        <v>85</v>
      </c>
      <c r="W95" s="7">
        <f t="shared" si="38"/>
        <v>85</v>
      </c>
      <c r="X95" s="7">
        <v>-85</v>
      </c>
      <c r="Y95" s="9">
        <f t="shared" si="52"/>
        <v>0</v>
      </c>
      <c r="Z95" s="9">
        <f t="shared" si="53"/>
        <v>0</v>
      </c>
      <c r="AA95" s="10">
        <f t="shared" si="39"/>
        <v>0</v>
      </c>
      <c r="AB95" s="10">
        <f t="shared" si="54"/>
        <v>0</v>
      </c>
      <c r="AC95" s="2">
        <v>85</v>
      </c>
      <c r="AD95" s="7">
        <f t="shared" si="40"/>
        <v>0</v>
      </c>
      <c r="AE95" s="7">
        <f t="shared" si="41"/>
        <v>1</v>
      </c>
      <c r="AF95" s="7">
        <f t="shared" si="55"/>
        <v>1</v>
      </c>
      <c r="AG95" s="7">
        <f t="shared" si="56"/>
        <v>1</v>
      </c>
      <c r="AH95" s="7">
        <v>0</v>
      </c>
      <c r="AI95" s="7">
        <f t="shared" si="57"/>
        <v>0</v>
      </c>
      <c r="AJ95" s="7">
        <v>0</v>
      </c>
      <c r="AK95" s="7">
        <f t="shared" si="42"/>
        <v>0</v>
      </c>
      <c r="AL95" s="7">
        <f t="shared" si="43"/>
        <v>0</v>
      </c>
      <c r="AM95" s="7">
        <f t="shared" si="44"/>
        <v>0</v>
      </c>
      <c r="AN95" s="7">
        <v>0</v>
      </c>
      <c r="AO95" s="7">
        <f t="shared" si="45"/>
        <v>0</v>
      </c>
      <c r="AP95" s="7">
        <v>0</v>
      </c>
      <c r="AQ95" s="7">
        <f t="shared" si="46"/>
        <v>0</v>
      </c>
      <c r="AR95">
        <f t="shared" si="47"/>
        <v>1</v>
      </c>
      <c r="AS95" s="7">
        <v>0</v>
      </c>
      <c r="AT95" s="7">
        <f t="shared" si="48"/>
        <v>0</v>
      </c>
      <c r="AU95" s="7">
        <v>85</v>
      </c>
      <c r="AV95" s="7">
        <f t="shared" si="49"/>
        <v>1</v>
      </c>
      <c r="AW95">
        <f t="shared" si="50"/>
        <v>1</v>
      </c>
    </row>
    <row r="96" spans="1:49" x14ac:dyDescent="0.25">
      <c r="A96" s="11">
        <v>1775516</v>
      </c>
      <c r="B96" s="28" t="s">
        <v>251</v>
      </c>
      <c r="C96" s="25" t="s">
        <v>252</v>
      </c>
      <c r="D96" s="26" t="s">
        <v>5</v>
      </c>
      <c r="E96" s="26" t="s">
        <v>224</v>
      </c>
      <c r="F96" s="12">
        <f t="shared" si="29"/>
        <v>3</v>
      </c>
      <c r="G96" s="12" t="s">
        <v>77</v>
      </c>
      <c r="H96" s="12">
        <f t="shared" si="51"/>
        <v>0</v>
      </c>
      <c r="I96" s="1" t="str">
        <f>VLOOKUP(A96,Sheet1!A:F,3,)</f>
        <v>North</v>
      </c>
      <c r="J96" s="12">
        <f t="shared" si="30"/>
        <v>1</v>
      </c>
      <c r="K96" s="28" t="str">
        <f>VLOOKUP(A96,Sheet1!A:F,6,)</f>
        <v>Services</v>
      </c>
      <c r="L96">
        <f t="shared" si="31"/>
        <v>4</v>
      </c>
      <c r="M96" s="3">
        <f>VLOOKUP(A96,Sheet1!A:F,4,)</f>
        <v>37524</v>
      </c>
      <c r="N96" s="11">
        <f t="shared" si="32"/>
        <v>2002</v>
      </c>
      <c r="O96" s="11">
        <f t="shared" si="33"/>
        <v>9</v>
      </c>
      <c r="P96" s="11">
        <f t="shared" si="34"/>
        <v>4</v>
      </c>
      <c r="Q96" s="7">
        <f t="shared" si="35"/>
        <v>39</v>
      </c>
      <c r="R96" s="7">
        <f t="shared" si="36"/>
        <v>25</v>
      </c>
      <c r="S96" s="3">
        <v>42538</v>
      </c>
      <c r="T96" s="7">
        <f t="shared" si="37"/>
        <v>1</v>
      </c>
      <c r="U96" s="1">
        <f>VLOOKUP(A96,Sheet1!A:F,5,)</f>
        <v>5000</v>
      </c>
      <c r="V96" s="7">
        <v>830</v>
      </c>
      <c r="W96" s="7">
        <f t="shared" si="38"/>
        <v>830</v>
      </c>
      <c r="X96" s="7">
        <v>0</v>
      </c>
      <c r="Y96" s="9">
        <f t="shared" si="52"/>
        <v>0</v>
      </c>
      <c r="Z96" s="9">
        <f t="shared" si="53"/>
        <v>0</v>
      </c>
      <c r="AA96" s="10">
        <f t="shared" si="39"/>
        <v>0.16600000000000001</v>
      </c>
      <c r="AB96" s="10">
        <f t="shared" si="54"/>
        <v>0.16600000000000001</v>
      </c>
      <c r="AC96" s="2">
        <v>290</v>
      </c>
      <c r="AD96" s="7">
        <f t="shared" si="40"/>
        <v>1</v>
      </c>
      <c r="AE96" s="7">
        <f t="shared" si="41"/>
        <v>1</v>
      </c>
      <c r="AF96" s="7">
        <f t="shared" si="55"/>
        <v>1</v>
      </c>
      <c r="AG96" s="7">
        <f t="shared" si="56"/>
        <v>1</v>
      </c>
      <c r="AH96" s="7">
        <v>830</v>
      </c>
      <c r="AI96" s="7">
        <f t="shared" si="57"/>
        <v>830</v>
      </c>
      <c r="AJ96" s="7">
        <v>0</v>
      </c>
      <c r="AK96" s="7">
        <f t="shared" si="42"/>
        <v>0</v>
      </c>
      <c r="AL96" s="7">
        <f t="shared" si="43"/>
        <v>0</v>
      </c>
      <c r="AM96" s="7">
        <f t="shared" si="44"/>
        <v>0</v>
      </c>
      <c r="AN96" s="7">
        <v>0</v>
      </c>
      <c r="AO96" s="7">
        <f t="shared" si="45"/>
        <v>0</v>
      </c>
      <c r="AP96" s="7">
        <v>0</v>
      </c>
      <c r="AQ96" s="7">
        <f t="shared" si="46"/>
        <v>0</v>
      </c>
      <c r="AR96">
        <f t="shared" si="47"/>
        <v>1</v>
      </c>
      <c r="AS96" s="7">
        <v>0</v>
      </c>
      <c r="AT96" s="7">
        <f t="shared" si="48"/>
        <v>0</v>
      </c>
      <c r="AU96" s="7">
        <v>830</v>
      </c>
      <c r="AV96" s="7">
        <f t="shared" si="49"/>
        <v>1</v>
      </c>
      <c r="AW96">
        <f t="shared" si="50"/>
        <v>1</v>
      </c>
    </row>
    <row r="97" spans="1:49" x14ac:dyDescent="0.25">
      <c r="A97" s="11">
        <v>1791743</v>
      </c>
      <c r="B97" s="28" t="s">
        <v>442</v>
      </c>
      <c r="C97" s="25" t="s">
        <v>443</v>
      </c>
      <c r="D97" s="26" t="s">
        <v>5</v>
      </c>
      <c r="E97" s="26" t="s">
        <v>345</v>
      </c>
      <c r="F97" s="12">
        <f t="shared" si="29"/>
        <v>1</v>
      </c>
      <c r="G97" s="12" t="s">
        <v>77</v>
      </c>
      <c r="H97" s="12">
        <f t="shared" si="51"/>
        <v>0</v>
      </c>
      <c r="I97" s="1" t="str">
        <f>VLOOKUP(A97,Sheet1!A:F,3,)</f>
        <v>East</v>
      </c>
      <c r="J97" s="12">
        <f t="shared" si="30"/>
        <v>3</v>
      </c>
      <c r="K97" s="28" t="str">
        <f>VLOOKUP(A97,Sheet1!A:F,6,)</f>
        <v>Manufacturing</v>
      </c>
      <c r="L97">
        <f t="shared" si="31"/>
        <v>5</v>
      </c>
      <c r="M97" s="3">
        <f>VLOOKUP(A97,Sheet1!A:F,4,)</f>
        <v>36324</v>
      </c>
      <c r="N97" s="11">
        <f t="shared" si="32"/>
        <v>1999</v>
      </c>
      <c r="O97" s="11">
        <f t="shared" si="33"/>
        <v>6</v>
      </c>
      <c r="P97" s="11">
        <f t="shared" si="34"/>
        <v>1</v>
      </c>
      <c r="Q97" s="7">
        <f t="shared" si="35"/>
        <v>25</v>
      </c>
      <c r="R97" s="7">
        <f t="shared" si="36"/>
        <v>13</v>
      </c>
      <c r="S97" s="3">
        <v>42864</v>
      </c>
      <c r="T97" s="7">
        <f t="shared" si="37"/>
        <v>1</v>
      </c>
      <c r="U97" s="1">
        <f>VLOOKUP(A97,Sheet1!A:F,5,)</f>
        <v>5000</v>
      </c>
      <c r="V97" s="7">
        <v>580</v>
      </c>
      <c r="W97" s="7">
        <f t="shared" si="38"/>
        <v>580</v>
      </c>
      <c r="X97" s="7">
        <v>0</v>
      </c>
      <c r="Y97" s="9">
        <f t="shared" si="52"/>
        <v>0</v>
      </c>
      <c r="Z97" s="9">
        <f t="shared" si="53"/>
        <v>0</v>
      </c>
      <c r="AA97" s="10">
        <f t="shared" si="39"/>
        <v>0.11600000000000001</v>
      </c>
      <c r="AB97" s="10">
        <f t="shared" si="54"/>
        <v>0.11600000000000001</v>
      </c>
      <c r="AC97" s="2">
        <v>500</v>
      </c>
      <c r="AD97" s="7">
        <f t="shared" si="40"/>
        <v>1</v>
      </c>
      <c r="AE97" s="7">
        <f t="shared" si="41"/>
        <v>1</v>
      </c>
      <c r="AF97" s="7">
        <f t="shared" si="55"/>
        <v>1</v>
      </c>
      <c r="AG97" s="7">
        <f t="shared" si="56"/>
        <v>1</v>
      </c>
      <c r="AH97" s="7">
        <v>580</v>
      </c>
      <c r="AI97" s="7">
        <f t="shared" si="57"/>
        <v>580</v>
      </c>
      <c r="AJ97" s="7">
        <v>70</v>
      </c>
      <c r="AK97" s="7">
        <f t="shared" si="42"/>
        <v>1</v>
      </c>
      <c r="AL97" s="7">
        <f t="shared" si="43"/>
        <v>70</v>
      </c>
      <c r="AM97" s="7">
        <f t="shared" si="44"/>
        <v>1</v>
      </c>
      <c r="AN97" s="7">
        <v>80</v>
      </c>
      <c r="AO97" s="7">
        <f t="shared" si="45"/>
        <v>1</v>
      </c>
      <c r="AP97" s="7">
        <v>40</v>
      </c>
      <c r="AQ97" s="7">
        <f t="shared" si="46"/>
        <v>1</v>
      </c>
      <c r="AR97">
        <f t="shared" si="47"/>
        <v>1</v>
      </c>
      <c r="AS97" s="7">
        <v>-10</v>
      </c>
      <c r="AT97" s="7">
        <f t="shared" si="48"/>
        <v>0</v>
      </c>
      <c r="AU97" s="7">
        <v>400</v>
      </c>
      <c r="AV97" s="7">
        <f t="shared" si="49"/>
        <v>1</v>
      </c>
      <c r="AW97">
        <f t="shared" si="50"/>
        <v>1</v>
      </c>
    </row>
    <row r="98" spans="1:49" x14ac:dyDescent="0.25">
      <c r="A98" s="11">
        <v>1815733</v>
      </c>
      <c r="B98" s="28" t="s">
        <v>187</v>
      </c>
      <c r="C98" s="25" t="s">
        <v>188</v>
      </c>
      <c r="D98" s="26" t="s">
        <v>5</v>
      </c>
      <c r="E98" s="26" t="s">
        <v>6</v>
      </c>
      <c r="F98" s="12">
        <f t="shared" si="29"/>
        <v>2</v>
      </c>
      <c r="G98" s="12" t="s">
        <v>77</v>
      </c>
      <c r="H98" s="12">
        <f t="shared" si="51"/>
        <v>0</v>
      </c>
      <c r="I98" s="1" t="str">
        <f>VLOOKUP(A98,Sheet1!A:F,3,)</f>
        <v>South</v>
      </c>
      <c r="J98" s="12">
        <f t="shared" si="30"/>
        <v>2</v>
      </c>
      <c r="K98" s="28" t="str">
        <f>VLOOKUP(A98,Sheet1!A:F,6,)</f>
        <v>Logistics</v>
      </c>
      <c r="L98">
        <f t="shared" si="31"/>
        <v>2</v>
      </c>
      <c r="M98" s="3">
        <f>VLOOKUP(A98,Sheet1!A:F,4,)</f>
        <v>39664</v>
      </c>
      <c r="N98" s="11">
        <f t="shared" si="32"/>
        <v>2008</v>
      </c>
      <c r="O98" s="11">
        <f t="shared" si="33"/>
        <v>8</v>
      </c>
      <c r="P98" s="11">
        <f t="shared" si="34"/>
        <v>2</v>
      </c>
      <c r="Q98" s="7">
        <f t="shared" si="35"/>
        <v>32</v>
      </c>
      <c r="R98" s="7">
        <f t="shared" si="36"/>
        <v>4</v>
      </c>
      <c r="S98" s="3">
        <v>42905</v>
      </c>
      <c r="T98" s="7">
        <f t="shared" si="37"/>
        <v>1</v>
      </c>
      <c r="U98" s="1">
        <f>VLOOKUP(A98,Sheet1!A:F,5,)</f>
        <v>15000</v>
      </c>
      <c r="V98" s="7">
        <v>75</v>
      </c>
      <c r="W98" s="7">
        <f t="shared" si="38"/>
        <v>75</v>
      </c>
      <c r="X98" s="7">
        <v>0</v>
      </c>
      <c r="Y98" s="9">
        <f t="shared" si="52"/>
        <v>0</v>
      </c>
      <c r="Z98" s="9">
        <f t="shared" si="53"/>
        <v>0</v>
      </c>
      <c r="AA98" s="10">
        <f t="shared" si="39"/>
        <v>5.0000000000000001E-3</v>
      </c>
      <c r="AB98" s="10">
        <f t="shared" si="54"/>
        <v>5.0000000000000001E-3</v>
      </c>
      <c r="AC98" s="2">
        <v>80</v>
      </c>
      <c r="AD98" s="7">
        <f t="shared" si="40"/>
        <v>1</v>
      </c>
      <c r="AE98" s="7">
        <f t="shared" si="41"/>
        <v>1</v>
      </c>
      <c r="AF98" s="7">
        <f t="shared" si="55"/>
        <v>1</v>
      </c>
      <c r="AG98" s="7">
        <f t="shared" si="56"/>
        <v>1</v>
      </c>
      <c r="AH98" s="7">
        <v>75</v>
      </c>
      <c r="AI98" s="7">
        <f t="shared" si="57"/>
        <v>75</v>
      </c>
      <c r="AJ98" s="7">
        <v>0</v>
      </c>
      <c r="AK98" s="7">
        <f t="shared" si="42"/>
        <v>0</v>
      </c>
      <c r="AL98" s="7">
        <f t="shared" si="43"/>
        <v>0</v>
      </c>
      <c r="AM98" s="7">
        <f t="shared" si="44"/>
        <v>0</v>
      </c>
      <c r="AN98" s="7">
        <v>-40</v>
      </c>
      <c r="AO98" s="7">
        <f t="shared" si="45"/>
        <v>0</v>
      </c>
      <c r="AP98" s="7">
        <v>0</v>
      </c>
      <c r="AQ98" s="7">
        <f t="shared" si="46"/>
        <v>0</v>
      </c>
      <c r="AR98">
        <f t="shared" si="47"/>
        <v>1</v>
      </c>
      <c r="AS98" s="7">
        <v>0</v>
      </c>
      <c r="AT98" s="7">
        <f t="shared" si="48"/>
        <v>0</v>
      </c>
      <c r="AU98" s="7">
        <v>115</v>
      </c>
      <c r="AV98" s="7">
        <f t="shared" si="49"/>
        <v>1</v>
      </c>
      <c r="AW98">
        <f t="shared" si="50"/>
        <v>1</v>
      </c>
    </row>
    <row r="99" spans="1:49" x14ac:dyDescent="0.25">
      <c r="A99" s="11">
        <v>1815805</v>
      </c>
      <c r="B99" s="28" t="s">
        <v>305</v>
      </c>
      <c r="C99" s="25" t="s">
        <v>306</v>
      </c>
      <c r="D99" s="26" t="s">
        <v>19</v>
      </c>
      <c r="E99" s="26" t="s">
        <v>224</v>
      </c>
      <c r="F99" s="12">
        <f t="shared" si="29"/>
        <v>3</v>
      </c>
      <c r="G99" s="12" t="s">
        <v>77</v>
      </c>
      <c r="H99" s="12">
        <f t="shared" si="51"/>
        <v>0</v>
      </c>
      <c r="I99" s="1" t="str">
        <f>VLOOKUP(A99,Sheet1!A:F,3,)</f>
        <v>North</v>
      </c>
      <c r="J99" s="12">
        <f t="shared" si="30"/>
        <v>1</v>
      </c>
      <c r="K99" s="28" t="str">
        <f>VLOOKUP(A99,Sheet1!A:F,6,)</f>
        <v>Manufacturing</v>
      </c>
      <c r="L99">
        <f t="shared" si="31"/>
        <v>5</v>
      </c>
      <c r="M99" s="3">
        <f>VLOOKUP(A99,Sheet1!A:F,4,)</f>
        <v>38284</v>
      </c>
      <c r="N99" s="11">
        <f t="shared" si="32"/>
        <v>2004</v>
      </c>
      <c r="O99" s="11">
        <f t="shared" si="33"/>
        <v>10</v>
      </c>
      <c r="P99" s="11">
        <f t="shared" si="34"/>
        <v>1</v>
      </c>
      <c r="Q99" s="7">
        <f t="shared" si="35"/>
        <v>44</v>
      </c>
      <c r="R99" s="7">
        <f t="shared" si="36"/>
        <v>24</v>
      </c>
      <c r="S99" s="3"/>
      <c r="T99" s="7">
        <f t="shared" si="37"/>
        <v>0</v>
      </c>
      <c r="U99" s="1">
        <f>VLOOKUP(A99,Sheet1!A:F,5,)</f>
        <v>5000</v>
      </c>
      <c r="V99" s="7">
        <v>0</v>
      </c>
      <c r="W99" s="7">
        <f t="shared" si="38"/>
        <v>0</v>
      </c>
      <c r="X99" s="7">
        <v>0</v>
      </c>
      <c r="Y99" s="9">
        <f t="shared" si="52"/>
        <v>0</v>
      </c>
      <c r="Z99" s="9">
        <f t="shared" si="53"/>
        <v>0</v>
      </c>
      <c r="AA99" s="10">
        <f t="shared" si="39"/>
        <v>0</v>
      </c>
      <c r="AB99" s="10">
        <f t="shared" si="54"/>
        <v>0</v>
      </c>
      <c r="AC99" s="2">
        <v>0</v>
      </c>
      <c r="AD99" s="7">
        <f t="shared" si="40"/>
        <v>0</v>
      </c>
      <c r="AE99" s="7">
        <f t="shared" si="41"/>
        <v>0</v>
      </c>
      <c r="AF99" s="7">
        <f t="shared" si="55"/>
        <v>0</v>
      </c>
      <c r="AG99" s="7">
        <f t="shared" si="56"/>
        <v>0</v>
      </c>
      <c r="AH99" s="7">
        <v>0</v>
      </c>
      <c r="AI99" s="7">
        <f t="shared" si="57"/>
        <v>0</v>
      </c>
      <c r="AJ99" s="7">
        <v>0</v>
      </c>
      <c r="AK99" s="7">
        <f t="shared" si="42"/>
        <v>0</v>
      </c>
      <c r="AL99" s="7">
        <f t="shared" si="43"/>
        <v>0</v>
      </c>
      <c r="AM99" s="7">
        <f t="shared" si="44"/>
        <v>0</v>
      </c>
      <c r="AN99" s="7">
        <v>0</v>
      </c>
      <c r="AO99" s="7">
        <f t="shared" si="45"/>
        <v>0</v>
      </c>
      <c r="AP99" s="7">
        <v>0</v>
      </c>
      <c r="AQ99" s="7">
        <f t="shared" si="46"/>
        <v>0</v>
      </c>
      <c r="AR99">
        <f t="shared" si="47"/>
        <v>0</v>
      </c>
      <c r="AS99" s="7">
        <v>0</v>
      </c>
      <c r="AT99" s="7">
        <f t="shared" si="48"/>
        <v>0</v>
      </c>
      <c r="AU99" s="7">
        <v>0</v>
      </c>
      <c r="AV99" s="7">
        <f t="shared" si="49"/>
        <v>0</v>
      </c>
      <c r="AW99">
        <f t="shared" si="50"/>
        <v>0</v>
      </c>
    </row>
    <row r="100" spans="1:49" x14ac:dyDescent="0.25">
      <c r="A100" s="11">
        <v>1837716</v>
      </c>
      <c r="B100" s="28" t="s">
        <v>626</v>
      </c>
      <c r="C100" s="25" t="s">
        <v>627</v>
      </c>
      <c r="D100" s="26" t="s">
        <v>5</v>
      </c>
      <c r="E100" s="26" t="s">
        <v>345</v>
      </c>
      <c r="F100" s="12">
        <f t="shared" si="29"/>
        <v>1</v>
      </c>
      <c r="G100" s="12" t="s">
        <v>77</v>
      </c>
      <c r="H100" s="12">
        <f t="shared" si="51"/>
        <v>0</v>
      </c>
      <c r="I100" s="1" t="str">
        <f>VLOOKUP(A100,Sheet1!A:F,3,)</f>
        <v>West</v>
      </c>
      <c r="J100" s="12">
        <f t="shared" si="30"/>
        <v>4</v>
      </c>
      <c r="K100" s="28" t="str">
        <f>VLOOKUP(A100,Sheet1!A:F,6,)</f>
        <v>Finance</v>
      </c>
      <c r="L100">
        <f t="shared" si="31"/>
        <v>7</v>
      </c>
      <c r="M100" s="3">
        <f>VLOOKUP(A100,Sheet1!A:F,4,)</f>
        <v>42724</v>
      </c>
      <c r="N100" s="11">
        <f t="shared" si="32"/>
        <v>2016</v>
      </c>
      <c r="O100" s="11">
        <f t="shared" si="33"/>
        <v>12</v>
      </c>
      <c r="P100" s="11">
        <f t="shared" si="34"/>
        <v>3</v>
      </c>
      <c r="Q100" s="7">
        <f t="shared" si="35"/>
        <v>52</v>
      </c>
      <c r="R100" s="7">
        <f t="shared" si="36"/>
        <v>20</v>
      </c>
      <c r="S100" s="3">
        <v>42922</v>
      </c>
      <c r="T100" s="7">
        <f t="shared" si="37"/>
        <v>1</v>
      </c>
      <c r="U100" s="1">
        <f>VLOOKUP(A100,Sheet1!A:F,5,)</f>
        <v>5000</v>
      </c>
      <c r="V100" s="7">
        <v>140</v>
      </c>
      <c r="W100" s="7">
        <f t="shared" si="38"/>
        <v>140</v>
      </c>
      <c r="X100" s="7">
        <v>0</v>
      </c>
      <c r="Y100" s="9">
        <f t="shared" si="52"/>
        <v>0</v>
      </c>
      <c r="Z100" s="9">
        <f t="shared" si="53"/>
        <v>0</v>
      </c>
      <c r="AA100" s="10">
        <f t="shared" si="39"/>
        <v>2.8000000000000001E-2</v>
      </c>
      <c r="AB100" s="10">
        <f t="shared" si="54"/>
        <v>2.8000000000000001E-2</v>
      </c>
      <c r="AC100" s="2">
        <v>35</v>
      </c>
      <c r="AD100" s="7">
        <f t="shared" si="40"/>
        <v>1</v>
      </c>
      <c r="AE100" s="7">
        <f t="shared" si="41"/>
        <v>1</v>
      </c>
      <c r="AF100" s="7">
        <f t="shared" si="55"/>
        <v>0</v>
      </c>
      <c r="AG100" s="7">
        <f t="shared" si="56"/>
        <v>0</v>
      </c>
      <c r="AH100" s="7">
        <v>140</v>
      </c>
      <c r="AI100" s="7">
        <f t="shared" si="57"/>
        <v>140</v>
      </c>
      <c r="AJ100" s="7">
        <v>110</v>
      </c>
      <c r="AK100" s="7">
        <f t="shared" si="42"/>
        <v>1</v>
      </c>
      <c r="AL100" s="7">
        <f t="shared" si="43"/>
        <v>110</v>
      </c>
      <c r="AM100" s="7">
        <f t="shared" si="44"/>
        <v>1</v>
      </c>
      <c r="AN100" s="7">
        <v>30</v>
      </c>
      <c r="AO100" s="7">
        <f t="shared" si="45"/>
        <v>1</v>
      </c>
      <c r="AP100" s="7">
        <v>0</v>
      </c>
      <c r="AQ100" s="7">
        <f t="shared" si="46"/>
        <v>0</v>
      </c>
      <c r="AR100">
        <f t="shared" si="47"/>
        <v>0</v>
      </c>
      <c r="AS100" s="7">
        <v>0</v>
      </c>
      <c r="AT100" s="7">
        <f t="shared" si="48"/>
        <v>0</v>
      </c>
      <c r="AU100" s="7">
        <v>0</v>
      </c>
      <c r="AV100" s="7">
        <f t="shared" si="49"/>
        <v>0</v>
      </c>
      <c r="AW100">
        <f t="shared" si="50"/>
        <v>0</v>
      </c>
    </row>
    <row r="101" spans="1:49" x14ac:dyDescent="0.25">
      <c r="A101" s="11">
        <v>1858725</v>
      </c>
      <c r="B101" s="28" t="s">
        <v>167</v>
      </c>
      <c r="C101" s="25" t="s">
        <v>168</v>
      </c>
      <c r="D101" s="26" t="s">
        <v>5</v>
      </c>
      <c r="E101" s="26" t="s">
        <v>6</v>
      </c>
      <c r="F101" s="12">
        <f t="shared" si="29"/>
        <v>2</v>
      </c>
      <c r="G101" s="12" t="s">
        <v>77</v>
      </c>
      <c r="H101" s="12">
        <f t="shared" si="51"/>
        <v>0</v>
      </c>
      <c r="I101" s="1" t="str">
        <f>VLOOKUP(A101,Sheet1!A:F,3,)</f>
        <v>South</v>
      </c>
      <c r="J101" s="12">
        <f t="shared" si="30"/>
        <v>2</v>
      </c>
      <c r="K101" s="28" t="str">
        <f>VLOOKUP(A101,Sheet1!A:F,6,)</f>
        <v>Technology</v>
      </c>
      <c r="L101">
        <f t="shared" si="31"/>
        <v>1</v>
      </c>
      <c r="M101" s="3">
        <f>VLOOKUP(A101,Sheet1!A:F,4,)</f>
        <v>39304</v>
      </c>
      <c r="N101" s="11">
        <f t="shared" si="32"/>
        <v>2007</v>
      </c>
      <c r="O101" s="11">
        <f t="shared" si="33"/>
        <v>8</v>
      </c>
      <c r="P101" s="11">
        <f t="shared" si="34"/>
        <v>6</v>
      </c>
      <c r="Q101" s="7">
        <f t="shared" si="35"/>
        <v>32</v>
      </c>
      <c r="R101" s="7">
        <f t="shared" si="36"/>
        <v>10</v>
      </c>
      <c r="S101" s="3">
        <v>42929</v>
      </c>
      <c r="T101" s="7">
        <f t="shared" si="37"/>
        <v>1</v>
      </c>
      <c r="U101" s="1">
        <f>VLOOKUP(A101,Sheet1!A:F,5,)</f>
        <v>5000</v>
      </c>
      <c r="V101" s="7">
        <v>255</v>
      </c>
      <c r="W101" s="7">
        <f t="shared" si="38"/>
        <v>255</v>
      </c>
      <c r="X101" s="7">
        <v>245</v>
      </c>
      <c r="Y101" s="9">
        <f t="shared" si="52"/>
        <v>0</v>
      </c>
      <c r="Z101" s="9">
        <f t="shared" si="53"/>
        <v>0</v>
      </c>
      <c r="AA101" s="10">
        <f t="shared" si="39"/>
        <v>0.1</v>
      </c>
      <c r="AB101" s="10">
        <f t="shared" si="54"/>
        <v>0.1</v>
      </c>
      <c r="AC101" s="2">
        <v>868</v>
      </c>
      <c r="AD101" s="7">
        <f t="shared" si="40"/>
        <v>1</v>
      </c>
      <c r="AE101" s="7">
        <f t="shared" si="41"/>
        <v>1</v>
      </c>
      <c r="AF101" s="7">
        <f t="shared" si="55"/>
        <v>0</v>
      </c>
      <c r="AG101" s="7">
        <f t="shared" si="56"/>
        <v>0</v>
      </c>
      <c r="AH101" s="7">
        <v>500</v>
      </c>
      <c r="AI101" s="7">
        <f t="shared" si="57"/>
        <v>500</v>
      </c>
      <c r="AJ101" s="7">
        <v>255</v>
      </c>
      <c r="AK101" s="7">
        <f t="shared" si="42"/>
        <v>1</v>
      </c>
      <c r="AL101" s="7">
        <f t="shared" si="43"/>
        <v>255</v>
      </c>
      <c r="AM101" s="7">
        <f t="shared" si="44"/>
        <v>1</v>
      </c>
      <c r="AN101" s="7">
        <v>0</v>
      </c>
      <c r="AO101" s="7">
        <f t="shared" si="45"/>
        <v>0</v>
      </c>
      <c r="AP101" s="7">
        <v>0</v>
      </c>
      <c r="AQ101" s="7">
        <f t="shared" si="46"/>
        <v>0</v>
      </c>
      <c r="AR101">
        <f t="shared" si="47"/>
        <v>0</v>
      </c>
      <c r="AS101" s="7">
        <v>0</v>
      </c>
      <c r="AT101" s="7">
        <f t="shared" si="48"/>
        <v>0</v>
      </c>
      <c r="AU101" s="7">
        <v>0</v>
      </c>
      <c r="AV101" s="7">
        <f t="shared" si="49"/>
        <v>0</v>
      </c>
      <c r="AW101">
        <f t="shared" si="50"/>
        <v>0</v>
      </c>
    </row>
    <row r="102" spans="1:49" x14ac:dyDescent="0.25">
      <c r="A102" s="11">
        <v>1903026</v>
      </c>
      <c r="B102" s="28" t="s">
        <v>241</v>
      </c>
      <c r="C102" s="25" t="s">
        <v>242</v>
      </c>
      <c r="D102" s="26" t="s">
        <v>9</v>
      </c>
      <c r="E102" s="26" t="s">
        <v>224</v>
      </c>
      <c r="F102" s="12">
        <f t="shared" si="29"/>
        <v>3</v>
      </c>
      <c r="G102" s="12" t="s">
        <v>77</v>
      </c>
      <c r="H102" s="12">
        <f t="shared" si="51"/>
        <v>0</v>
      </c>
      <c r="I102" s="1" t="str">
        <f>VLOOKUP(A102,Sheet1!A:F,3,)</f>
        <v>North</v>
      </c>
      <c r="J102" s="12">
        <f t="shared" si="30"/>
        <v>1</v>
      </c>
      <c r="K102" s="28" t="str">
        <f>VLOOKUP(A102,Sheet1!A:F,6,)</f>
        <v>Telco</v>
      </c>
      <c r="L102">
        <f t="shared" si="31"/>
        <v>6</v>
      </c>
      <c r="M102" s="3">
        <f>VLOOKUP(A102,Sheet1!A:F,4,)</f>
        <v>38444</v>
      </c>
      <c r="N102" s="11">
        <f t="shared" si="32"/>
        <v>2005</v>
      </c>
      <c r="O102" s="11">
        <f t="shared" si="33"/>
        <v>4</v>
      </c>
      <c r="P102" s="11">
        <f t="shared" si="34"/>
        <v>7</v>
      </c>
      <c r="Q102" s="7">
        <f t="shared" si="35"/>
        <v>14</v>
      </c>
      <c r="R102" s="7">
        <f t="shared" si="36"/>
        <v>2</v>
      </c>
      <c r="S102" s="3"/>
      <c r="T102" s="7">
        <f t="shared" si="37"/>
        <v>0</v>
      </c>
      <c r="U102" s="1">
        <f>VLOOKUP(A102,Sheet1!A:F,5,)</f>
        <v>5000</v>
      </c>
      <c r="V102" s="7">
        <v>-7623.67</v>
      </c>
      <c r="W102" s="7">
        <f t="shared" si="38"/>
        <v>7623.67</v>
      </c>
      <c r="X102" s="7">
        <v>70</v>
      </c>
      <c r="Y102" s="9">
        <f t="shared" si="52"/>
        <v>0</v>
      </c>
      <c r="Z102" s="9">
        <f t="shared" si="53"/>
        <v>1</v>
      </c>
      <c r="AA102" s="10">
        <f t="shared" si="39"/>
        <v>-1.510734</v>
      </c>
      <c r="AB102" s="10">
        <f t="shared" si="54"/>
        <v>1.510734</v>
      </c>
      <c r="AC102" s="2">
        <v>0</v>
      </c>
      <c r="AD102" s="7">
        <f t="shared" si="40"/>
        <v>0</v>
      </c>
      <c r="AE102" s="7">
        <f t="shared" si="41"/>
        <v>1</v>
      </c>
      <c r="AF102" s="7">
        <f t="shared" si="55"/>
        <v>0</v>
      </c>
      <c r="AG102" s="7">
        <f t="shared" si="56"/>
        <v>1</v>
      </c>
      <c r="AH102" s="7">
        <v>-7553.67</v>
      </c>
      <c r="AI102" s="7">
        <f t="shared" si="57"/>
        <v>7553.67</v>
      </c>
      <c r="AJ102" s="7">
        <v>358</v>
      </c>
      <c r="AK102" s="7">
        <f t="shared" si="42"/>
        <v>1</v>
      </c>
      <c r="AL102" s="7">
        <f t="shared" si="43"/>
        <v>358</v>
      </c>
      <c r="AM102" s="7">
        <f t="shared" si="44"/>
        <v>1</v>
      </c>
      <c r="AN102" s="7">
        <v>240</v>
      </c>
      <c r="AO102" s="7">
        <f t="shared" si="45"/>
        <v>1</v>
      </c>
      <c r="AP102" s="7">
        <v>392.5</v>
      </c>
      <c r="AQ102" s="7">
        <f t="shared" si="46"/>
        <v>1</v>
      </c>
      <c r="AR102">
        <f t="shared" si="47"/>
        <v>0</v>
      </c>
      <c r="AS102" s="7">
        <v>70</v>
      </c>
      <c r="AT102" s="7">
        <f t="shared" si="48"/>
        <v>1</v>
      </c>
      <c r="AU102" s="7">
        <v>-8684.17</v>
      </c>
      <c r="AV102" s="7">
        <f t="shared" si="49"/>
        <v>0</v>
      </c>
      <c r="AW102">
        <f t="shared" si="50"/>
        <v>1</v>
      </c>
    </row>
    <row r="103" spans="1:49" x14ac:dyDescent="0.25">
      <c r="A103" s="11">
        <v>1908321</v>
      </c>
      <c r="B103" s="28" t="s">
        <v>212</v>
      </c>
      <c r="C103" s="25" t="s">
        <v>213</v>
      </c>
      <c r="D103" s="26" t="s">
        <v>5</v>
      </c>
      <c r="E103" s="26" t="s">
        <v>6</v>
      </c>
      <c r="F103" s="12">
        <f t="shared" si="29"/>
        <v>2</v>
      </c>
      <c r="G103" s="12" t="s">
        <v>77</v>
      </c>
      <c r="H103" s="12">
        <f t="shared" si="51"/>
        <v>0</v>
      </c>
      <c r="I103" s="1" t="str">
        <f>VLOOKUP(A103,Sheet1!A:F,3,)</f>
        <v>North</v>
      </c>
      <c r="J103" s="12">
        <f t="shared" si="30"/>
        <v>1</v>
      </c>
      <c r="K103" s="28" t="str">
        <f>VLOOKUP(A103,Sheet1!A:F,6,)</f>
        <v>Finance</v>
      </c>
      <c r="L103">
        <f t="shared" si="31"/>
        <v>7</v>
      </c>
      <c r="M103" s="3">
        <f>VLOOKUP(A103,Sheet1!A:F,4,)</f>
        <v>38244</v>
      </c>
      <c r="N103" s="11">
        <f t="shared" si="32"/>
        <v>2004</v>
      </c>
      <c r="O103" s="11">
        <f t="shared" si="33"/>
        <v>9</v>
      </c>
      <c r="P103" s="11">
        <f t="shared" si="34"/>
        <v>3</v>
      </c>
      <c r="Q103" s="7">
        <f t="shared" si="35"/>
        <v>38</v>
      </c>
      <c r="R103" s="7">
        <f t="shared" si="36"/>
        <v>14</v>
      </c>
      <c r="S103" s="3">
        <v>42465</v>
      </c>
      <c r="T103" s="7">
        <f t="shared" si="37"/>
        <v>1</v>
      </c>
      <c r="U103" s="1">
        <f>VLOOKUP(A103,Sheet1!A:F,5,)</f>
        <v>5000</v>
      </c>
      <c r="V103" s="7">
        <v>40</v>
      </c>
      <c r="W103" s="7">
        <f t="shared" si="38"/>
        <v>40</v>
      </c>
      <c r="X103" s="7">
        <v>0</v>
      </c>
      <c r="Y103" s="9">
        <f t="shared" si="52"/>
        <v>0</v>
      </c>
      <c r="Z103" s="9">
        <f t="shared" si="53"/>
        <v>0</v>
      </c>
      <c r="AA103" s="10">
        <f t="shared" si="39"/>
        <v>8.0000000000000002E-3</v>
      </c>
      <c r="AB103" s="10">
        <f t="shared" si="54"/>
        <v>8.0000000000000002E-3</v>
      </c>
      <c r="AC103" s="2">
        <v>70</v>
      </c>
      <c r="AD103" s="7">
        <f t="shared" si="40"/>
        <v>1</v>
      </c>
      <c r="AE103" s="7">
        <f t="shared" si="41"/>
        <v>1</v>
      </c>
      <c r="AF103" s="7">
        <f t="shared" si="55"/>
        <v>1</v>
      </c>
      <c r="AG103" s="7">
        <f t="shared" si="56"/>
        <v>1</v>
      </c>
      <c r="AH103" s="7">
        <v>40</v>
      </c>
      <c r="AI103" s="7">
        <f t="shared" si="57"/>
        <v>40</v>
      </c>
      <c r="AJ103" s="7">
        <v>0</v>
      </c>
      <c r="AK103" s="7">
        <f t="shared" si="42"/>
        <v>0</v>
      </c>
      <c r="AL103" s="7">
        <f t="shared" si="43"/>
        <v>0</v>
      </c>
      <c r="AM103" s="7">
        <f t="shared" si="44"/>
        <v>0</v>
      </c>
      <c r="AN103" s="7">
        <v>0</v>
      </c>
      <c r="AO103" s="7">
        <f t="shared" si="45"/>
        <v>0</v>
      </c>
      <c r="AP103" s="7">
        <v>0</v>
      </c>
      <c r="AQ103" s="7">
        <f t="shared" si="46"/>
        <v>0</v>
      </c>
      <c r="AR103">
        <f t="shared" si="47"/>
        <v>1</v>
      </c>
      <c r="AS103" s="7">
        <v>0</v>
      </c>
      <c r="AT103" s="7">
        <f t="shared" si="48"/>
        <v>0</v>
      </c>
      <c r="AU103" s="7">
        <v>40</v>
      </c>
      <c r="AV103" s="7">
        <f t="shared" si="49"/>
        <v>1</v>
      </c>
      <c r="AW103">
        <f t="shared" si="50"/>
        <v>1</v>
      </c>
    </row>
    <row r="104" spans="1:49" x14ac:dyDescent="0.25">
      <c r="A104" s="11">
        <v>1937902</v>
      </c>
      <c r="B104" s="28" t="s">
        <v>616</v>
      </c>
      <c r="C104" s="25" t="s">
        <v>617</v>
      </c>
      <c r="D104" s="26" t="s">
        <v>19</v>
      </c>
      <c r="E104" s="26" t="s">
        <v>345</v>
      </c>
      <c r="F104" s="12">
        <f t="shared" si="29"/>
        <v>1</v>
      </c>
      <c r="G104" s="12" t="s">
        <v>77</v>
      </c>
      <c r="H104" s="12">
        <f t="shared" si="51"/>
        <v>0</v>
      </c>
      <c r="I104" s="1" t="str">
        <f>VLOOKUP(A104,Sheet1!A:F,3,)</f>
        <v>West</v>
      </c>
      <c r="J104" s="12">
        <f t="shared" si="30"/>
        <v>4</v>
      </c>
      <c r="K104" s="28" t="str">
        <f>VLOOKUP(A104,Sheet1!A:F,6,)</f>
        <v>Telco</v>
      </c>
      <c r="L104">
        <f t="shared" si="31"/>
        <v>6</v>
      </c>
      <c r="M104" s="3">
        <f>VLOOKUP(A104,Sheet1!A:F,4,)</f>
        <v>42784</v>
      </c>
      <c r="N104" s="11">
        <f t="shared" si="32"/>
        <v>2017</v>
      </c>
      <c r="O104" s="11">
        <f t="shared" si="33"/>
        <v>2</v>
      </c>
      <c r="P104" s="11">
        <f t="shared" si="34"/>
        <v>7</v>
      </c>
      <c r="Q104" s="7">
        <f t="shared" si="35"/>
        <v>7</v>
      </c>
      <c r="R104" s="7">
        <f t="shared" si="36"/>
        <v>18</v>
      </c>
      <c r="S104" s="3"/>
      <c r="T104" s="7">
        <f t="shared" si="37"/>
        <v>0</v>
      </c>
      <c r="U104" s="1">
        <f>VLOOKUP(A104,Sheet1!A:F,5,)</f>
        <v>5000</v>
      </c>
      <c r="V104" s="7">
        <v>0</v>
      </c>
      <c r="W104" s="7">
        <f t="shared" si="38"/>
        <v>0</v>
      </c>
      <c r="X104" s="7">
        <v>0</v>
      </c>
      <c r="Y104" s="9">
        <f t="shared" si="52"/>
        <v>0</v>
      </c>
      <c r="Z104" s="9">
        <f t="shared" si="53"/>
        <v>0</v>
      </c>
      <c r="AA104" s="10">
        <f t="shared" si="39"/>
        <v>0</v>
      </c>
      <c r="AB104" s="10">
        <f t="shared" si="54"/>
        <v>0</v>
      </c>
      <c r="AC104" s="2">
        <v>0</v>
      </c>
      <c r="AD104" s="7">
        <f t="shared" si="40"/>
        <v>0</v>
      </c>
      <c r="AE104" s="7">
        <f t="shared" si="41"/>
        <v>0</v>
      </c>
      <c r="AF104" s="7">
        <f t="shared" si="55"/>
        <v>0</v>
      </c>
      <c r="AG104" s="7">
        <f t="shared" si="56"/>
        <v>0</v>
      </c>
      <c r="AH104" s="7">
        <v>0</v>
      </c>
      <c r="AI104" s="7">
        <f t="shared" si="57"/>
        <v>0</v>
      </c>
      <c r="AJ104" s="7">
        <v>0</v>
      </c>
      <c r="AK104" s="7">
        <f t="shared" si="42"/>
        <v>0</v>
      </c>
      <c r="AL104" s="7">
        <f t="shared" si="43"/>
        <v>0</v>
      </c>
      <c r="AM104" s="7">
        <f t="shared" si="44"/>
        <v>0</v>
      </c>
      <c r="AN104" s="7">
        <v>0</v>
      </c>
      <c r="AO104" s="7">
        <f t="shared" si="45"/>
        <v>0</v>
      </c>
      <c r="AP104" s="7">
        <v>0</v>
      </c>
      <c r="AQ104" s="7">
        <f t="shared" si="46"/>
        <v>0</v>
      </c>
      <c r="AR104">
        <f t="shared" si="47"/>
        <v>0</v>
      </c>
      <c r="AS104" s="7">
        <v>0</v>
      </c>
      <c r="AT104" s="7">
        <f t="shared" si="48"/>
        <v>0</v>
      </c>
      <c r="AU104" s="7">
        <v>0</v>
      </c>
      <c r="AV104" s="7">
        <f t="shared" si="49"/>
        <v>0</v>
      </c>
      <c r="AW104">
        <f t="shared" si="50"/>
        <v>0</v>
      </c>
    </row>
    <row r="105" spans="1:49" x14ac:dyDescent="0.25">
      <c r="A105" s="11">
        <v>1955912</v>
      </c>
      <c r="B105" s="28" t="s">
        <v>538</v>
      </c>
      <c r="C105" s="25" t="s">
        <v>539</v>
      </c>
      <c r="D105" s="26" t="s">
        <v>5</v>
      </c>
      <c r="E105" s="26" t="s">
        <v>345</v>
      </c>
      <c r="F105" s="12">
        <f t="shared" si="29"/>
        <v>1</v>
      </c>
      <c r="G105" s="12" t="s">
        <v>77</v>
      </c>
      <c r="H105" s="12">
        <f t="shared" si="51"/>
        <v>0</v>
      </c>
      <c r="I105" s="1" t="str">
        <f>VLOOKUP(A105,Sheet1!A:F,3,)</f>
        <v>West</v>
      </c>
      <c r="J105" s="12">
        <f t="shared" si="30"/>
        <v>4</v>
      </c>
      <c r="K105" s="28" t="str">
        <f>VLOOKUP(A105,Sheet1!A:F,6,)</f>
        <v>Retail</v>
      </c>
      <c r="L105">
        <f t="shared" si="31"/>
        <v>3</v>
      </c>
      <c r="M105" s="3">
        <f>VLOOKUP(A105,Sheet1!A:F,4,)</f>
        <v>41704</v>
      </c>
      <c r="N105" s="11">
        <f t="shared" si="32"/>
        <v>2014</v>
      </c>
      <c r="O105" s="11">
        <f t="shared" si="33"/>
        <v>3</v>
      </c>
      <c r="P105" s="11">
        <f t="shared" si="34"/>
        <v>5</v>
      </c>
      <c r="Q105" s="7">
        <f t="shared" si="35"/>
        <v>10</v>
      </c>
      <c r="R105" s="7">
        <f t="shared" si="36"/>
        <v>6</v>
      </c>
      <c r="S105" s="3">
        <v>42934</v>
      </c>
      <c r="T105" s="7">
        <f t="shared" si="37"/>
        <v>1</v>
      </c>
      <c r="U105" s="1">
        <f>VLOOKUP(A105,Sheet1!A:F,5,)</f>
        <v>5000</v>
      </c>
      <c r="V105" s="7">
        <v>748.25</v>
      </c>
      <c r="W105" s="7">
        <f t="shared" si="38"/>
        <v>748.25</v>
      </c>
      <c r="X105" s="7">
        <v>56</v>
      </c>
      <c r="Y105" s="9">
        <f t="shared" si="52"/>
        <v>0</v>
      </c>
      <c r="Z105" s="9">
        <f t="shared" si="53"/>
        <v>0</v>
      </c>
      <c r="AA105" s="10">
        <f t="shared" si="39"/>
        <v>0.16084999999999999</v>
      </c>
      <c r="AB105" s="10">
        <f t="shared" si="54"/>
        <v>0.16084999999999999</v>
      </c>
      <c r="AC105" s="2">
        <v>527</v>
      </c>
      <c r="AD105" s="7">
        <f t="shared" si="40"/>
        <v>1</v>
      </c>
      <c r="AE105" s="7">
        <f t="shared" si="41"/>
        <v>1</v>
      </c>
      <c r="AF105" s="7">
        <f t="shared" si="55"/>
        <v>0</v>
      </c>
      <c r="AG105" s="7">
        <f t="shared" si="56"/>
        <v>1</v>
      </c>
      <c r="AH105" s="7">
        <v>804.25</v>
      </c>
      <c r="AI105" s="7">
        <f t="shared" si="57"/>
        <v>804.25</v>
      </c>
      <c r="AJ105" s="7">
        <v>44</v>
      </c>
      <c r="AK105" s="7">
        <f t="shared" si="42"/>
        <v>1</v>
      </c>
      <c r="AL105" s="7">
        <f t="shared" si="43"/>
        <v>44</v>
      </c>
      <c r="AM105" s="7">
        <f t="shared" si="44"/>
        <v>1</v>
      </c>
      <c r="AN105" s="7">
        <v>129.75</v>
      </c>
      <c r="AO105" s="7">
        <f t="shared" si="45"/>
        <v>1</v>
      </c>
      <c r="AP105" s="7">
        <v>574.5</v>
      </c>
      <c r="AQ105" s="7">
        <f t="shared" si="46"/>
        <v>1</v>
      </c>
      <c r="AR105">
        <f t="shared" si="47"/>
        <v>0</v>
      </c>
      <c r="AS105" s="7">
        <v>0</v>
      </c>
      <c r="AT105" s="7">
        <f t="shared" si="48"/>
        <v>0</v>
      </c>
      <c r="AU105" s="7">
        <v>0</v>
      </c>
      <c r="AV105" s="7">
        <f t="shared" si="49"/>
        <v>0</v>
      </c>
      <c r="AW105">
        <f t="shared" si="50"/>
        <v>1</v>
      </c>
    </row>
    <row r="106" spans="1:49" x14ac:dyDescent="0.25">
      <c r="A106" s="11">
        <v>1975169</v>
      </c>
      <c r="B106" s="28" t="s">
        <v>542</v>
      </c>
      <c r="C106" s="25" t="s">
        <v>543</v>
      </c>
      <c r="D106" s="26" t="s">
        <v>5</v>
      </c>
      <c r="E106" s="26" t="s">
        <v>345</v>
      </c>
      <c r="F106" s="12">
        <f t="shared" si="29"/>
        <v>1</v>
      </c>
      <c r="G106" s="12" t="s">
        <v>77</v>
      </c>
      <c r="H106" s="12">
        <f t="shared" si="51"/>
        <v>0</v>
      </c>
      <c r="I106" s="1" t="str">
        <f>VLOOKUP(A106,Sheet1!A:F,3,)</f>
        <v>West</v>
      </c>
      <c r="J106" s="12">
        <f t="shared" si="30"/>
        <v>4</v>
      </c>
      <c r="K106" s="28" t="str">
        <f>VLOOKUP(A106,Sheet1!A:F,6,)</f>
        <v>Finance</v>
      </c>
      <c r="L106">
        <f t="shared" si="31"/>
        <v>7</v>
      </c>
      <c r="M106" s="3">
        <f>VLOOKUP(A106,Sheet1!A:F,4,)</f>
        <v>42024</v>
      </c>
      <c r="N106" s="11">
        <f t="shared" si="32"/>
        <v>2015</v>
      </c>
      <c r="O106" s="11">
        <f t="shared" si="33"/>
        <v>1</v>
      </c>
      <c r="P106" s="11">
        <f t="shared" si="34"/>
        <v>3</v>
      </c>
      <c r="Q106" s="7">
        <f t="shared" si="35"/>
        <v>4</v>
      </c>
      <c r="R106" s="7">
        <f t="shared" si="36"/>
        <v>20</v>
      </c>
      <c r="S106" s="3">
        <v>42576</v>
      </c>
      <c r="T106" s="7">
        <f t="shared" si="37"/>
        <v>1</v>
      </c>
      <c r="U106" s="1">
        <f>VLOOKUP(A106,Sheet1!A:F,5,)</f>
        <v>5000</v>
      </c>
      <c r="V106" s="7">
        <v>403</v>
      </c>
      <c r="W106" s="7">
        <f t="shared" si="38"/>
        <v>403</v>
      </c>
      <c r="X106" s="7">
        <v>0</v>
      </c>
      <c r="Y106" s="9">
        <f t="shared" si="52"/>
        <v>0</v>
      </c>
      <c r="Z106" s="9">
        <f t="shared" si="53"/>
        <v>0</v>
      </c>
      <c r="AA106" s="10">
        <f t="shared" si="39"/>
        <v>8.0600000000000005E-2</v>
      </c>
      <c r="AB106" s="10">
        <f t="shared" si="54"/>
        <v>8.0600000000000005E-2</v>
      </c>
      <c r="AC106" s="2">
        <v>50</v>
      </c>
      <c r="AD106" s="7">
        <f t="shared" si="40"/>
        <v>1</v>
      </c>
      <c r="AE106" s="7">
        <f t="shared" si="41"/>
        <v>1</v>
      </c>
      <c r="AF106" s="7">
        <f t="shared" si="55"/>
        <v>1</v>
      </c>
      <c r="AG106" s="7">
        <f t="shared" si="56"/>
        <v>1</v>
      </c>
      <c r="AH106" s="7">
        <v>403</v>
      </c>
      <c r="AI106" s="7">
        <f t="shared" si="57"/>
        <v>403</v>
      </c>
      <c r="AJ106" s="7">
        <v>0</v>
      </c>
      <c r="AK106" s="7">
        <f t="shared" si="42"/>
        <v>0</v>
      </c>
      <c r="AL106" s="7">
        <f t="shared" si="43"/>
        <v>0</v>
      </c>
      <c r="AM106" s="7">
        <f t="shared" si="44"/>
        <v>0</v>
      </c>
      <c r="AN106" s="7">
        <v>0</v>
      </c>
      <c r="AO106" s="7">
        <f t="shared" si="45"/>
        <v>0</v>
      </c>
      <c r="AP106" s="7">
        <v>0</v>
      </c>
      <c r="AQ106" s="7">
        <f t="shared" si="46"/>
        <v>0</v>
      </c>
      <c r="AR106">
        <f t="shared" si="47"/>
        <v>1</v>
      </c>
      <c r="AS106" s="7">
        <v>0</v>
      </c>
      <c r="AT106" s="7">
        <f t="shared" si="48"/>
        <v>0</v>
      </c>
      <c r="AU106" s="7">
        <v>403</v>
      </c>
      <c r="AV106" s="7">
        <f t="shared" si="49"/>
        <v>1</v>
      </c>
      <c r="AW106">
        <f t="shared" si="50"/>
        <v>1</v>
      </c>
    </row>
    <row r="107" spans="1:49" x14ac:dyDescent="0.25">
      <c r="A107" s="11">
        <v>2043086</v>
      </c>
      <c r="B107" s="28">
        <v>1001836</v>
      </c>
      <c r="C107" s="25" t="s">
        <v>67</v>
      </c>
      <c r="D107" s="26" t="s">
        <v>5</v>
      </c>
      <c r="E107" s="26" t="s">
        <v>6</v>
      </c>
      <c r="F107" s="12">
        <f t="shared" si="29"/>
        <v>2</v>
      </c>
      <c r="G107" s="12" t="s">
        <v>7</v>
      </c>
      <c r="H107" s="12">
        <f t="shared" si="51"/>
        <v>1</v>
      </c>
      <c r="I107" s="1" t="str">
        <f>VLOOKUP(A107,Sheet1!A:F,3,)</f>
        <v>South</v>
      </c>
      <c r="J107" s="12">
        <f t="shared" si="30"/>
        <v>2</v>
      </c>
      <c r="K107" s="28" t="str">
        <f>VLOOKUP(A107,Sheet1!A:F,6,)</f>
        <v>Services</v>
      </c>
      <c r="L107">
        <f t="shared" si="31"/>
        <v>4</v>
      </c>
      <c r="M107" s="3">
        <f>VLOOKUP(A107,Sheet1!A:F,4,)</f>
        <v>38504</v>
      </c>
      <c r="N107" s="11">
        <f t="shared" si="32"/>
        <v>2005</v>
      </c>
      <c r="O107" s="11">
        <f t="shared" si="33"/>
        <v>6</v>
      </c>
      <c r="P107" s="11">
        <f t="shared" si="34"/>
        <v>4</v>
      </c>
      <c r="Q107" s="7">
        <f t="shared" si="35"/>
        <v>23</v>
      </c>
      <c r="R107" s="7">
        <f t="shared" si="36"/>
        <v>1</v>
      </c>
      <c r="S107" s="3"/>
      <c r="T107" s="7">
        <f t="shared" si="37"/>
        <v>0</v>
      </c>
      <c r="U107" s="1">
        <f>VLOOKUP(A107,Sheet1!A:F,5,)</f>
        <v>15000</v>
      </c>
      <c r="V107" s="7">
        <v>10337.68</v>
      </c>
      <c r="W107" s="7">
        <f t="shared" si="38"/>
        <v>10337.68</v>
      </c>
      <c r="X107" s="7">
        <v>0</v>
      </c>
      <c r="Y107" s="9">
        <f t="shared" si="52"/>
        <v>0</v>
      </c>
      <c r="Z107" s="9">
        <f t="shared" si="53"/>
        <v>0</v>
      </c>
      <c r="AA107" s="10">
        <f t="shared" si="39"/>
        <v>0.68917866666666672</v>
      </c>
      <c r="AB107" s="10">
        <f t="shared" si="54"/>
        <v>0.68917866666666672</v>
      </c>
      <c r="AC107" s="2">
        <v>0</v>
      </c>
      <c r="AD107" s="7">
        <f t="shared" si="40"/>
        <v>1</v>
      </c>
      <c r="AE107" s="7">
        <f t="shared" si="41"/>
        <v>1</v>
      </c>
      <c r="AF107" s="7">
        <f t="shared" si="55"/>
        <v>1</v>
      </c>
      <c r="AG107" s="7">
        <f t="shared" si="56"/>
        <v>1</v>
      </c>
      <c r="AH107" s="7">
        <v>10337.68</v>
      </c>
      <c r="AI107" s="7">
        <f t="shared" si="57"/>
        <v>10337.68</v>
      </c>
      <c r="AJ107" s="7">
        <v>0</v>
      </c>
      <c r="AK107" s="7">
        <f t="shared" si="42"/>
        <v>0</v>
      </c>
      <c r="AL107" s="7">
        <f t="shared" si="43"/>
        <v>0</v>
      </c>
      <c r="AM107" s="7">
        <f t="shared" si="44"/>
        <v>0</v>
      </c>
      <c r="AN107" s="7">
        <v>0</v>
      </c>
      <c r="AO107" s="7">
        <f t="shared" si="45"/>
        <v>0</v>
      </c>
      <c r="AP107" s="7">
        <v>0</v>
      </c>
      <c r="AQ107" s="7">
        <f t="shared" si="46"/>
        <v>0</v>
      </c>
      <c r="AR107">
        <f t="shared" si="47"/>
        <v>1</v>
      </c>
      <c r="AS107" s="7">
        <v>0</v>
      </c>
      <c r="AT107" s="7">
        <f t="shared" si="48"/>
        <v>0</v>
      </c>
      <c r="AU107" s="7">
        <v>10337.68</v>
      </c>
      <c r="AV107" s="7">
        <f t="shared" si="49"/>
        <v>1</v>
      </c>
      <c r="AW107">
        <f t="shared" si="50"/>
        <v>1</v>
      </c>
    </row>
    <row r="108" spans="1:49" x14ac:dyDescent="0.25">
      <c r="A108" s="11">
        <v>2119244</v>
      </c>
      <c r="B108" s="28" t="s">
        <v>664</v>
      </c>
      <c r="C108" s="25" t="s">
        <v>665</v>
      </c>
      <c r="D108" s="26" t="s">
        <v>5</v>
      </c>
      <c r="E108" s="26" t="s">
        <v>345</v>
      </c>
      <c r="F108" s="12">
        <f t="shared" si="29"/>
        <v>1</v>
      </c>
      <c r="G108" s="12" t="s">
        <v>77</v>
      </c>
      <c r="H108" s="12">
        <f t="shared" si="51"/>
        <v>0</v>
      </c>
      <c r="I108" s="1" t="str">
        <f>VLOOKUP(A108,Sheet1!A:F,3,)</f>
        <v>West</v>
      </c>
      <c r="J108" s="12">
        <f t="shared" si="30"/>
        <v>4</v>
      </c>
      <c r="K108" s="28" t="str">
        <f>VLOOKUP(A108,Sheet1!A:F,6,)</f>
        <v>Retail</v>
      </c>
      <c r="L108">
        <f t="shared" si="31"/>
        <v>3</v>
      </c>
      <c r="M108" s="3">
        <f>VLOOKUP(A108,Sheet1!A:F,4,)</f>
        <v>42964</v>
      </c>
      <c r="N108" s="11">
        <f t="shared" si="32"/>
        <v>2017</v>
      </c>
      <c r="O108" s="11">
        <f t="shared" si="33"/>
        <v>8</v>
      </c>
      <c r="P108" s="11">
        <f t="shared" si="34"/>
        <v>5</v>
      </c>
      <c r="Q108" s="7">
        <f t="shared" si="35"/>
        <v>33</v>
      </c>
      <c r="R108" s="7">
        <f t="shared" si="36"/>
        <v>17</v>
      </c>
      <c r="S108" s="3">
        <v>42934</v>
      </c>
      <c r="T108" s="7">
        <f t="shared" si="37"/>
        <v>1</v>
      </c>
      <c r="U108" s="1">
        <f>VLOOKUP(A108,Sheet1!A:F,5,)</f>
        <v>5000</v>
      </c>
      <c r="V108" s="7">
        <v>80</v>
      </c>
      <c r="W108" s="7">
        <f t="shared" si="38"/>
        <v>80</v>
      </c>
      <c r="X108" s="7">
        <v>283</v>
      </c>
      <c r="Y108" s="9">
        <f t="shared" si="52"/>
        <v>0</v>
      </c>
      <c r="Z108" s="9">
        <f t="shared" si="53"/>
        <v>0</v>
      </c>
      <c r="AA108" s="10">
        <f t="shared" si="39"/>
        <v>7.2599999999999998E-2</v>
      </c>
      <c r="AB108" s="10">
        <f t="shared" si="54"/>
        <v>7.2599999999999998E-2</v>
      </c>
      <c r="AC108" s="2">
        <v>270</v>
      </c>
      <c r="AD108" s="7">
        <f t="shared" si="40"/>
        <v>1</v>
      </c>
      <c r="AE108" s="7">
        <f t="shared" si="41"/>
        <v>1</v>
      </c>
      <c r="AF108" s="7">
        <f t="shared" si="55"/>
        <v>0</v>
      </c>
      <c r="AG108" s="7">
        <f t="shared" si="56"/>
        <v>0</v>
      </c>
      <c r="AH108" s="7">
        <v>363</v>
      </c>
      <c r="AI108" s="7">
        <f t="shared" si="57"/>
        <v>363</v>
      </c>
      <c r="AJ108" s="7">
        <v>80</v>
      </c>
      <c r="AK108" s="7">
        <f t="shared" si="42"/>
        <v>1</v>
      </c>
      <c r="AL108" s="7">
        <f t="shared" si="43"/>
        <v>80</v>
      </c>
      <c r="AM108" s="7">
        <f t="shared" si="44"/>
        <v>1</v>
      </c>
      <c r="AN108" s="7">
        <v>0</v>
      </c>
      <c r="AO108" s="7">
        <f t="shared" si="45"/>
        <v>0</v>
      </c>
      <c r="AP108" s="7">
        <v>0</v>
      </c>
      <c r="AQ108" s="7">
        <f t="shared" si="46"/>
        <v>0</v>
      </c>
      <c r="AR108">
        <f t="shared" si="47"/>
        <v>0</v>
      </c>
      <c r="AS108" s="7">
        <v>0</v>
      </c>
      <c r="AT108" s="7">
        <f t="shared" si="48"/>
        <v>0</v>
      </c>
      <c r="AU108" s="7">
        <v>0</v>
      </c>
      <c r="AV108" s="7">
        <f t="shared" si="49"/>
        <v>0</v>
      </c>
      <c r="AW108">
        <f t="shared" si="50"/>
        <v>0</v>
      </c>
    </row>
    <row r="109" spans="1:49" x14ac:dyDescent="0.25">
      <c r="A109" s="11">
        <v>2134922</v>
      </c>
      <c r="B109" s="28" t="s">
        <v>327</v>
      </c>
      <c r="C109" s="25" t="s">
        <v>328</v>
      </c>
      <c r="D109" s="26" t="s">
        <v>19</v>
      </c>
      <c r="E109" s="26" t="s">
        <v>224</v>
      </c>
      <c r="F109" s="12">
        <f t="shared" si="29"/>
        <v>3</v>
      </c>
      <c r="G109" s="12" t="s">
        <v>77</v>
      </c>
      <c r="H109" s="12">
        <f t="shared" si="51"/>
        <v>0</v>
      </c>
      <c r="I109" s="1" t="str">
        <f>VLOOKUP(A109,Sheet1!A:F,3,)</f>
        <v>North</v>
      </c>
      <c r="J109" s="12">
        <f t="shared" si="30"/>
        <v>1</v>
      </c>
      <c r="K109" s="28" t="str">
        <f>VLOOKUP(A109,Sheet1!A:F,6,)</f>
        <v>Telco</v>
      </c>
      <c r="L109">
        <f t="shared" si="31"/>
        <v>6</v>
      </c>
      <c r="M109" s="3">
        <f>VLOOKUP(A109,Sheet1!A:F,4,)</f>
        <v>37324</v>
      </c>
      <c r="N109" s="11">
        <f t="shared" si="32"/>
        <v>2002</v>
      </c>
      <c r="O109" s="11">
        <f t="shared" si="33"/>
        <v>3</v>
      </c>
      <c r="P109" s="11">
        <f t="shared" si="34"/>
        <v>7</v>
      </c>
      <c r="Q109" s="7">
        <f t="shared" si="35"/>
        <v>10</v>
      </c>
      <c r="R109" s="7">
        <f t="shared" si="36"/>
        <v>9</v>
      </c>
      <c r="S109" s="3">
        <v>42927</v>
      </c>
      <c r="T109" s="7">
        <f t="shared" si="37"/>
        <v>1</v>
      </c>
      <c r="U109" s="1">
        <f>VLOOKUP(A109,Sheet1!A:F,5,)</f>
        <v>5000</v>
      </c>
      <c r="V109" s="7">
        <v>0</v>
      </c>
      <c r="W109" s="7">
        <f t="shared" si="38"/>
        <v>0</v>
      </c>
      <c r="X109" s="7">
        <v>0</v>
      </c>
      <c r="Y109" s="9">
        <f t="shared" si="52"/>
        <v>0</v>
      </c>
      <c r="Z109" s="9">
        <f t="shared" si="53"/>
        <v>0</v>
      </c>
      <c r="AA109" s="10">
        <f t="shared" si="39"/>
        <v>0</v>
      </c>
      <c r="AB109" s="10">
        <f t="shared" si="54"/>
        <v>0</v>
      </c>
      <c r="AC109" s="2">
        <v>1781.5</v>
      </c>
      <c r="AD109" s="7">
        <f t="shared" si="40"/>
        <v>0</v>
      </c>
      <c r="AE109" s="7">
        <f t="shared" si="41"/>
        <v>0</v>
      </c>
      <c r="AF109" s="7">
        <f t="shared" si="55"/>
        <v>0</v>
      </c>
      <c r="AG109" s="7">
        <f t="shared" si="56"/>
        <v>0</v>
      </c>
      <c r="AH109" s="7">
        <v>0</v>
      </c>
      <c r="AI109" s="7">
        <f t="shared" si="57"/>
        <v>0</v>
      </c>
      <c r="AJ109" s="7">
        <v>0</v>
      </c>
      <c r="AK109" s="7">
        <f t="shared" si="42"/>
        <v>0</v>
      </c>
      <c r="AL109" s="7">
        <f t="shared" si="43"/>
        <v>0</v>
      </c>
      <c r="AM109" s="7">
        <f t="shared" si="44"/>
        <v>0</v>
      </c>
      <c r="AN109" s="7">
        <v>0</v>
      </c>
      <c r="AO109" s="7">
        <f t="shared" si="45"/>
        <v>0</v>
      </c>
      <c r="AP109" s="7">
        <v>0</v>
      </c>
      <c r="AQ109" s="7">
        <f t="shared" si="46"/>
        <v>0</v>
      </c>
      <c r="AR109">
        <f t="shared" si="47"/>
        <v>0</v>
      </c>
      <c r="AS109" s="7">
        <v>0</v>
      </c>
      <c r="AT109" s="7">
        <f t="shared" si="48"/>
        <v>0</v>
      </c>
      <c r="AU109" s="7">
        <v>0</v>
      </c>
      <c r="AV109" s="7">
        <f t="shared" si="49"/>
        <v>0</v>
      </c>
      <c r="AW109">
        <f t="shared" si="50"/>
        <v>0</v>
      </c>
    </row>
    <row r="110" spans="1:49" x14ac:dyDescent="0.25">
      <c r="A110" s="11">
        <v>2135519</v>
      </c>
      <c r="B110" s="28">
        <v>1000477</v>
      </c>
      <c r="C110" s="25" t="s">
        <v>8</v>
      </c>
      <c r="D110" s="26" t="s">
        <v>5</v>
      </c>
      <c r="E110" s="26" t="s">
        <v>6</v>
      </c>
      <c r="F110" s="12">
        <f t="shared" si="29"/>
        <v>2</v>
      </c>
      <c r="G110" s="12" t="s">
        <v>7</v>
      </c>
      <c r="H110" s="12">
        <f t="shared" si="51"/>
        <v>1</v>
      </c>
      <c r="I110" s="1" t="str">
        <f>VLOOKUP(A110,Sheet1!A:F,3,)</f>
        <v>South</v>
      </c>
      <c r="J110" s="12">
        <f t="shared" si="30"/>
        <v>2</v>
      </c>
      <c r="K110" s="28" t="str">
        <f>VLOOKUP(A110,Sheet1!A:F,6,)</f>
        <v>Technology</v>
      </c>
      <c r="L110">
        <f t="shared" si="31"/>
        <v>1</v>
      </c>
      <c r="M110" s="3">
        <f>VLOOKUP(A110,Sheet1!A:F,4,)</f>
        <v>39444</v>
      </c>
      <c r="N110" s="11">
        <f t="shared" si="32"/>
        <v>2007</v>
      </c>
      <c r="O110" s="11">
        <f t="shared" si="33"/>
        <v>12</v>
      </c>
      <c r="P110" s="11">
        <f t="shared" si="34"/>
        <v>6</v>
      </c>
      <c r="Q110" s="7">
        <f t="shared" si="35"/>
        <v>52</v>
      </c>
      <c r="R110" s="7">
        <f t="shared" si="36"/>
        <v>28</v>
      </c>
      <c r="S110" s="3">
        <v>42689</v>
      </c>
      <c r="T110" s="7">
        <f t="shared" si="37"/>
        <v>1</v>
      </c>
      <c r="U110" s="1">
        <f>VLOOKUP(A110,Sheet1!A:F,5,)</f>
        <v>5000</v>
      </c>
      <c r="V110" s="7">
        <v>626.25</v>
      </c>
      <c r="W110" s="7">
        <f t="shared" si="38"/>
        <v>626.25</v>
      </c>
      <c r="X110" s="7">
        <v>172.5</v>
      </c>
      <c r="Y110" s="9">
        <f t="shared" si="52"/>
        <v>0</v>
      </c>
      <c r="Z110" s="9">
        <f t="shared" si="53"/>
        <v>0</v>
      </c>
      <c r="AA110" s="10">
        <f t="shared" si="39"/>
        <v>0.15975</v>
      </c>
      <c r="AB110" s="10">
        <f t="shared" si="54"/>
        <v>0.15975</v>
      </c>
      <c r="AC110" s="2">
        <v>687.5</v>
      </c>
      <c r="AD110" s="7">
        <f t="shared" si="40"/>
        <v>1</v>
      </c>
      <c r="AE110" s="7">
        <f t="shared" si="41"/>
        <v>1</v>
      </c>
      <c r="AF110" s="7">
        <f t="shared" si="55"/>
        <v>1</v>
      </c>
      <c r="AG110" s="7">
        <f t="shared" si="56"/>
        <v>1</v>
      </c>
      <c r="AH110" s="7">
        <v>798.75</v>
      </c>
      <c r="AI110" s="7">
        <f t="shared" si="57"/>
        <v>798.75</v>
      </c>
      <c r="AJ110" s="7">
        <v>47.5</v>
      </c>
      <c r="AK110" s="7">
        <f t="shared" si="42"/>
        <v>1</v>
      </c>
      <c r="AL110" s="7">
        <f t="shared" si="43"/>
        <v>47.5</v>
      </c>
      <c r="AM110" s="7">
        <f t="shared" si="44"/>
        <v>1</v>
      </c>
      <c r="AN110" s="7">
        <v>142.5</v>
      </c>
      <c r="AO110" s="7">
        <f t="shared" si="45"/>
        <v>1</v>
      </c>
      <c r="AP110" s="7">
        <v>47.5</v>
      </c>
      <c r="AQ110" s="7">
        <f t="shared" si="46"/>
        <v>1</v>
      </c>
      <c r="AR110">
        <f t="shared" si="47"/>
        <v>1</v>
      </c>
      <c r="AS110" s="7">
        <v>0</v>
      </c>
      <c r="AT110" s="7">
        <f t="shared" si="48"/>
        <v>0</v>
      </c>
      <c r="AU110" s="7">
        <v>388.75</v>
      </c>
      <c r="AV110" s="7">
        <f t="shared" si="49"/>
        <v>1</v>
      </c>
      <c r="AW110">
        <f t="shared" si="50"/>
        <v>1</v>
      </c>
    </row>
    <row r="111" spans="1:49" x14ac:dyDescent="0.25">
      <c r="A111" s="11">
        <v>2168618</v>
      </c>
      <c r="B111" s="28" t="s">
        <v>253</v>
      </c>
      <c r="C111" s="25" t="s">
        <v>254</v>
      </c>
      <c r="D111" s="26" t="s">
        <v>19</v>
      </c>
      <c r="E111" s="26" t="s">
        <v>224</v>
      </c>
      <c r="F111" s="12">
        <f t="shared" si="29"/>
        <v>3</v>
      </c>
      <c r="G111" s="12" t="s">
        <v>77</v>
      </c>
      <c r="H111" s="12">
        <f t="shared" si="51"/>
        <v>0</v>
      </c>
      <c r="I111" s="1" t="str">
        <f>VLOOKUP(A111,Sheet1!A:F,3,)</f>
        <v>North</v>
      </c>
      <c r="J111" s="12">
        <f t="shared" si="30"/>
        <v>1</v>
      </c>
      <c r="K111" s="28" t="str">
        <f>VLOOKUP(A111,Sheet1!A:F,6,)</f>
        <v>Services</v>
      </c>
      <c r="L111">
        <f t="shared" si="31"/>
        <v>4</v>
      </c>
      <c r="M111" s="3">
        <f>VLOOKUP(A111,Sheet1!A:F,4,)</f>
        <v>37804</v>
      </c>
      <c r="N111" s="11">
        <f t="shared" si="32"/>
        <v>2003</v>
      </c>
      <c r="O111" s="11">
        <f t="shared" si="33"/>
        <v>7</v>
      </c>
      <c r="P111" s="11">
        <f t="shared" si="34"/>
        <v>4</v>
      </c>
      <c r="Q111" s="7">
        <f t="shared" si="35"/>
        <v>27</v>
      </c>
      <c r="R111" s="7">
        <f t="shared" si="36"/>
        <v>2</v>
      </c>
      <c r="S111" s="3">
        <v>42930</v>
      </c>
      <c r="T111" s="7">
        <f t="shared" si="37"/>
        <v>1</v>
      </c>
      <c r="U111" s="1">
        <f>VLOOKUP(A111,Sheet1!A:F,5,)</f>
        <v>5000</v>
      </c>
      <c r="V111" s="7">
        <v>0</v>
      </c>
      <c r="W111" s="7">
        <f t="shared" si="38"/>
        <v>0</v>
      </c>
      <c r="X111" s="7">
        <v>122.5</v>
      </c>
      <c r="Y111" s="9">
        <f t="shared" si="52"/>
        <v>0</v>
      </c>
      <c r="Z111" s="9">
        <f t="shared" si="53"/>
        <v>0</v>
      </c>
      <c r="AA111" s="10">
        <f t="shared" si="39"/>
        <v>2.4500000000000001E-2</v>
      </c>
      <c r="AB111" s="10">
        <f t="shared" si="54"/>
        <v>2.4500000000000001E-2</v>
      </c>
      <c r="AC111" s="2">
        <v>815</v>
      </c>
      <c r="AD111" s="7">
        <f t="shared" si="40"/>
        <v>1</v>
      </c>
      <c r="AE111" s="7">
        <f t="shared" si="41"/>
        <v>0</v>
      </c>
      <c r="AF111" s="7">
        <f t="shared" si="55"/>
        <v>0</v>
      </c>
      <c r="AG111" s="7">
        <f t="shared" si="56"/>
        <v>0</v>
      </c>
      <c r="AH111" s="7">
        <v>122.5</v>
      </c>
      <c r="AI111" s="7">
        <f t="shared" si="57"/>
        <v>122.5</v>
      </c>
      <c r="AJ111" s="7">
        <v>0</v>
      </c>
      <c r="AK111" s="7">
        <f t="shared" si="42"/>
        <v>0</v>
      </c>
      <c r="AL111" s="7">
        <f t="shared" si="43"/>
        <v>0</v>
      </c>
      <c r="AM111" s="7">
        <f t="shared" si="44"/>
        <v>0</v>
      </c>
      <c r="AN111" s="7">
        <v>0</v>
      </c>
      <c r="AO111" s="7">
        <f t="shared" si="45"/>
        <v>0</v>
      </c>
      <c r="AP111" s="7">
        <v>0</v>
      </c>
      <c r="AQ111" s="7">
        <f t="shared" si="46"/>
        <v>0</v>
      </c>
      <c r="AR111">
        <f t="shared" si="47"/>
        <v>0</v>
      </c>
      <c r="AS111" s="7">
        <v>0</v>
      </c>
      <c r="AT111" s="7">
        <f t="shared" si="48"/>
        <v>0</v>
      </c>
      <c r="AU111" s="7">
        <v>0</v>
      </c>
      <c r="AV111" s="7">
        <f t="shared" si="49"/>
        <v>0</v>
      </c>
      <c r="AW111">
        <f t="shared" si="50"/>
        <v>0</v>
      </c>
    </row>
    <row r="112" spans="1:49" x14ac:dyDescent="0.25">
      <c r="A112" s="11">
        <v>2173031</v>
      </c>
      <c r="B112" s="28" t="s">
        <v>660</v>
      </c>
      <c r="C112" s="25" t="s">
        <v>661</v>
      </c>
      <c r="D112" s="26" t="s">
        <v>5</v>
      </c>
      <c r="E112" s="26" t="s">
        <v>345</v>
      </c>
      <c r="F112" s="12">
        <f t="shared" si="29"/>
        <v>1</v>
      </c>
      <c r="G112" s="12" t="s">
        <v>77</v>
      </c>
      <c r="H112" s="12">
        <f t="shared" si="51"/>
        <v>0</v>
      </c>
      <c r="I112" s="1" t="str">
        <f>VLOOKUP(A112,Sheet1!A:F,3,)</f>
        <v>West</v>
      </c>
      <c r="J112" s="12">
        <f t="shared" si="30"/>
        <v>4</v>
      </c>
      <c r="K112" s="28" t="str">
        <f>VLOOKUP(A112,Sheet1!A:F,6,)</f>
        <v>Technology</v>
      </c>
      <c r="L112">
        <f t="shared" si="31"/>
        <v>1</v>
      </c>
      <c r="M112" s="3">
        <f>VLOOKUP(A112,Sheet1!A:F,4,)</f>
        <v>42244</v>
      </c>
      <c r="N112" s="11">
        <f t="shared" si="32"/>
        <v>2015</v>
      </c>
      <c r="O112" s="11">
        <f t="shared" si="33"/>
        <v>8</v>
      </c>
      <c r="P112" s="11">
        <f t="shared" si="34"/>
        <v>6</v>
      </c>
      <c r="Q112" s="7">
        <f t="shared" si="35"/>
        <v>35</v>
      </c>
      <c r="R112" s="7">
        <f t="shared" si="36"/>
        <v>28</v>
      </c>
      <c r="S112" s="3">
        <v>42922</v>
      </c>
      <c r="T112" s="7">
        <f t="shared" si="37"/>
        <v>1</v>
      </c>
      <c r="U112" s="1">
        <f>VLOOKUP(A112,Sheet1!A:F,5,)</f>
        <v>5000</v>
      </c>
      <c r="V112" s="7">
        <v>357</v>
      </c>
      <c r="W112" s="7">
        <f t="shared" si="38"/>
        <v>357</v>
      </c>
      <c r="X112" s="7">
        <v>0</v>
      </c>
      <c r="Y112" s="9">
        <f t="shared" si="52"/>
        <v>0</v>
      </c>
      <c r="Z112" s="9">
        <f t="shared" si="53"/>
        <v>0</v>
      </c>
      <c r="AA112" s="10">
        <f t="shared" si="39"/>
        <v>7.1400000000000005E-2</v>
      </c>
      <c r="AB112" s="10">
        <f t="shared" si="54"/>
        <v>7.1400000000000005E-2</v>
      </c>
      <c r="AC112" s="2">
        <v>532.5</v>
      </c>
      <c r="AD112" s="7">
        <f t="shared" si="40"/>
        <v>1</v>
      </c>
      <c r="AE112" s="7">
        <f t="shared" si="41"/>
        <v>1</v>
      </c>
      <c r="AF112" s="7">
        <f t="shared" si="55"/>
        <v>0</v>
      </c>
      <c r="AG112" s="7">
        <f t="shared" si="56"/>
        <v>1</v>
      </c>
      <c r="AH112" s="7">
        <v>357</v>
      </c>
      <c r="AI112" s="7">
        <f t="shared" si="57"/>
        <v>357</v>
      </c>
      <c r="AJ112" s="7">
        <v>75</v>
      </c>
      <c r="AK112" s="7">
        <f t="shared" si="42"/>
        <v>1</v>
      </c>
      <c r="AL112" s="7">
        <f t="shared" si="43"/>
        <v>75</v>
      </c>
      <c r="AM112" s="7">
        <f t="shared" si="44"/>
        <v>1</v>
      </c>
      <c r="AN112" s="7">
        <v>0</v>
      </c>
      <c r="AO112" s="7">
        <f t="shared" si="45"/>
        <v>0</v>
      </c>
      <c r="AP112" s="7">
        <v>282</v>
      </c>
      <c r="AQ112" s="7">
        <f t="shared" si="46"/>
        <v>1</v>
      </c>
      <c r="AR112">
        <f t="shared" si="47"/>
        <v>0</v>
      </c>
      <c r="AS112" s="7">
        <v>0</v>
      </c>
      <c r="AT112" s="7">
        <f t="shared" si="48"/>
        <v>0</v>
      </c>
      <c r="AU112" s="7">
        <v>0</v>
      </c>
      <c r="AV112" s="7">
        <f t="shared" si="49"/>
        <v>0</v>
      </c>
      <c r="AW112">
        <f t="shared" si="50"/>
        <v>1</v>
      </c>
    </row>
    <row r="113" spans="1:49" x14ac:dyDescent="0.25">
      <c r="A113" s="11">
        <v>2197104</v>
      </c>
      <c r="B113" s="28" t="s">
        <v>337</v>
      </c>
      <c r="C113" s="25" t="s">
        <v>338</v>
      </c>
      <c r="D113" s="26" t="s">
        <v>5</v>
      </c>
      <c r="E113" s="26" t="s">
        <v>224</v>
      </c>
      <c r="F113" s="12">
        <f t="shared" si="29"/>
        <v>3</v>
      </c>
      <c r="G113" s="12" t="s">
        <v>77</v>
      </c>
      <c r="H113" s="12">
        <f t="shared" si="51"/>
        <v>0</v>
      </c>
      <c r="I113" s="1" t="str">
        <f>VLOOKUP(A113,Sheet1!A:F,3,)</f>
        <v>North</v>
      </c>
      <c r="J113" s="12">
        <f t="shared" si="30"/>
        <v>1</v>
      </c>
      <c r="K113" s="28" t="str">
        <f>VLOOKUP(A113,Sheet1!A:F,6,)</f>
        <v>Services</v>
      </c>
      <c r="L113">
        <f t="shared" si="31"/>
        <v>4</v>
      </c>
      <c r="M113" s="3">
        <f>VLOOKUP(A113,Sheet1!A:F,4,)</f>
        <v>38224</v>
      </c>
      <c r="N113" s="11">
        <f t="shared" si="32"/>
        <v>2004</v>
      </c>
      <c r="O113" s="11">
        <f t="shared" si="33"/>
        <v>8</v>
      </c>
      <c r="P113" s="11">
        <f t="shared" si="34"/>
        <v>4</v>
      </c>
      <c r="Q113" s="7">
        <f t="shared" si="35"/>
        <v>35</v>
      </c>
      <c r="R113" s="7">
        <f t="shared" si="36"/>
        <v>25</v>
      </c>
      <c r="S113" s="3">
        <v>42758</v>
      </c>
      <c r="T113" s="7">
        <f t="shared" si="37"/>
        <v>1</v>
      </c>
      <c r="U113" s="1">
        <f>VLOOKUP(A113,Sheet1!A:F,5,)</f>
        <v>5000</v>
      </c>
      <c r="V113" s="7">
        <v>55</v>
      </c>
      <c r="W113" s="7">
        <f t="shared" si="38"/>
        <v>55</v>
      </c>
      <c r="X113" s="7">
        <v>0</v>
      </c>
      <c r="Y113" s="9">
        <f t="shared" si="52"/>
        <v>0</v>
      </c>
      <c r="Z113" s="9">
        <f t="shared" si="53"/>
        <v>0</v>
      </c>
      <c r="AA113" s="10">
        <f t="shared" si="39"/>
        <v>1.0999999999999999E-2</v>
      </c>
      <c r="AB113" s="10">
        <f t="shared" si="54"/>
        <v>1.0999999999999999E-2</v>
      </c>
      <c r="AC113" s="2">
        <v>175</v>
      </c>
      <c r="AD113" s="7">
        <f t="shared" si="40"/>
        <v>1</v>
      </c>
      <c r="AE113" s="7">
        <f t="shared" si="41"/>
        <v>1</v>
      </c>
      <c r="AF113" s="7">
        <f t="shared" si="55"/>
        <v>1</v>
      </c>
      <c r="AG113" s="7">
        <f t="shared" si="56"/>
        <v>1</v>
      </c>
      <c r="AH113" s="7">
        <v>55</v>
      </c>
      <c r="AI113" s="7">
        <f t="shared" si="57"/>
        <v>55</v>
      </c>
      <c r="AJ113" s="7">
        <v>0</v>
      </c>
      <c r="AK113" s="7">
        <f t="shared" si="42"/>
        <v>0</v>
      </c>
      <c r="AL113" s="7">
        <f t="shared" si="43"/>
        <v>0</v>
      </c>
      <c r="AM113" s="7">
        <f t="shared" si="44"/>
        <v>0</v>
      </c>
      <c r="AN113" s="7">
        <v>0</v>
      </c>
      <c r="AO113" s="7">
        <f t="shared" si="45"/>
        <v>0</v>
      </c>
      <c r="AP113" s="7">
        <v>0</v>
      </c>
      <c r="AQ113" s="7">
        <f t="shared" si="46"/>
        <v>0</v>
      </c>
      <c r="AR113">
        <f t="shared" si="47"/>
        <v>1</v>
      </c>
      <c r="AS113" s="7">
        <v>0</v>
      </c>
      <c r="AT113" s="7">
        <f t="shared" si="48"/>
        <v>0</v>
      </c>
      <c r="AU113" s="7">
        <v>55</v>
      </c>
      <c r="AV113" s="7">
        <f t="shared" si="49"/>
        <v>1</v>
      </c>
      <c r="AW113">
        <f t="shared" si="50"/>
        <v>1</v>
      </c>
    </row>
    <row r="114" spans="1:49" x14ac:dyDescent="0.25">
      <c r="A114" s="11">
        <v>2286941</v>
      </c>
      <c r="B114" s="28" t="s">
        <v>534</v>
      </c>
      <c r="C114" s="25" t="s">
        <v>535</v>
      </c>
      <c r="D114" s="26" t="s">
        <v>5</v>
      </c>
      <c r="E114" s="26" t="s">
        <v>345</v>
      </c>
      <c r="F114" s="12">
        <f t="shared" si="29"/>
        <v>1</v>
      </c>
      <c r="G114" s="12" t="s">
        <v>77</v>
      </c>
      <c r="H114" s="12">
        <f t="shared" si="51"/>
        <v>0</v>
      </c>
      <c r="I114" s="1" t="str">
        <f>VLOOKUP(A114,Sheet1!A:F,3,)</f>
        <v>West</v>
      </c>
      <c r="J114" s="12">
        <f t="shared" si="30"/>
        <v>4</v>
      </c>
      <c r="K114" s="28" t="str">
        <f>VLOOKUP(A114,Sheet1!A:F,6,)</f>
        <v>Telco</v>
      </c>
      <c r="L114">
        <f t="shared" si="31"/>
        <v>6</v>
      </c>
      <c r="M114" s="3">
        <f>VLOOKUP(A114,Sheet1!A:F,4,)</f>
        <v>41944</v>
      </c>
      <c r="N114" s="11">
        <f t="shared" si="32"/>
        <v>2014</v>
      </c>
      <c r="O114" s="11">
        <f t="shared" si="33"/>
        <v>11</v>
      </c>
      <c r="P114" s="11">
        <f t="shared" si="34"/>
        <v>7</v>
      </c>
      <c r="Q114" s="7">
        <f t="shared" si="35"/>
        <v>44</v>
      </c>
      <c r="R114" s="7">
        <f t="shared" si="36"/>
        <v>1</v>
      </c>
      <c r="S114" s="3">
        <v>42446</v>
      </c>
      <c r="T114" s="7">
        <f t="shared" si="37"/>
        <v>1</v>
      </c>
      <c r="U114" s="1">
        <f>VLOOKUP(A114,Sheet1!A:F,5,)</f>
        <v>5000</v>
      </c>
      <c r="V114" s="7">
        <v>543.75</v>
      </c>
      <c r="W114" s="7">
        <f t="shared" si="38"/>
        <v>543.75</v>
      </c>
      <c r="X114" s="7">
        <v>0</v>
      </c>
      <c r="Y114" s="9">
        <f t="shared" si="52"/>
        <v>0</v>
      </c>
      <c r="Z114" s="9">
        <f t="shared" si="53"/>
        <v>0</v>
      </c>
      <c r="AA114" s="10">
        <f t="shared" si="39"/>
        <v>0.10875</v>
      </c>
      <c r="AB114" s="10">
        <f t="shared" si="54"/>
        <v>0.10875</v>
      </c>
      <c r="AC114" s="2">
        <v>952.5</v>
      </c>
      <c r="AD114" s="7">
        <f t="shared" si="40"/>
        <v>1</v>
      </c>
      <c r="AE114" s="7">
        <f t="shared" si="41"/>
        <v>1</v>
      </c>
      <c r="AF114" s="7">
        <f t="shared" si="55"/>
        <v>1</v>
      </c>
      <c r="AG114" s="7">
        <f t="shared" si="56"/>
        <v>1</v>
      </c>
      <c r="AH114" s="7">
        <v>543.75</v>
      </c>
      <c r="AI114" s="7">
        <f t="shared" si="57"/>
        <v>543.75</v>
      </c>
      <c r="AJ114" s="7">
        <v>0</v>
      </c>
      <c r="AK114" s="7">
        <f t="shared" si="42"/>
        <v>0</v>
      </c>
      <c r="AL114" s="7">
        <f t="shared" si="43"/>
        <v>0</v>
      </c>
      <c r="AM114" s="7">
        <f t="shared" si="44"/>
        <v>0</v>
      </c>
      <c r="AN114" s="7">
        <v>0</v>
      </c>
      <c r="AO114" s="7">
        <f t="shared" si="45"/>
        <v>0</v>
      </c>
      <c r="AP114" s="7">
        <v>0</v>
      </c>
      <c r="AQ114" s="7">
        <f t="shared" si="46"/>
        <v>0</v>
      </c>
      <c r="AR114">
        <f t="shared" si="47"/>
        <v>1</v>
      </c>
      <c r="AS114" s="7">
        <v>-475</v>
      </c>
      <c r="AT114" s="7">
        <f t="shared" si="48"/>
        <v>0</v>
      </c>
      <c r="AU114" s="7">
        <v>1018.75</v>
      </c>
      <c r="AV114" s="7">
        <f t="shared" si="49"/>
        <v>1</v>
      </c>
      <c r="AW114">
        <f t="shared" si="50"/>
        <v>1</v>
      </c>
    </row>
    <row r="115" spans="1:49" x14ac:dyDescent="0.25">
      <c r="A115" s="11">
        <v>2296107</v>
      </c>
      <c r="B115" s="28" t="s">
        <v>275</v>
      </c>
      <c r="C115" s="25" t="s">
        <v>276</v>
      </c>
      <c r="D115" s="26" t="s">
        <v>5</v>
      </c>
      <c r="E115" s="26" t="s">
        <v>224</v>
      </c>
      <c r="F115" s="12">
        <f t="shared" si="29"/>
        <v>3</v>
      </c>
      <c r="G115" s="12" t="s">
        <v>77</v>
      </c>
      <c r="H115" s="12">
        <f t="shared" si="51"/>
        <v>0</v>
      </c>
      <c r="I115" s="1" t="str">
        <f>VLOOKUP(A115,Sheet1!A:F,3,)</f>
        <v>North</v>
      </c>
      <c r="J115" s="12">
        <f t="shared" si="30"/>
        <v>1</v>
      </c>
      <c r="K115" s="28" t="str">
        <f>VLOOKUP(A115,Sheet1!A:F,6,)</f>
        <v>Manufacturing</v>
      </c>
      <c r="L115">
        <f t="shared" si="31"/>
        <v>5</v>
      </c>
      <c r="M115" s="3">
        <f>VLOOKUP(A115,Sheet1!A:F,4,)</f>
        <v>37304</v>
      </c>
      <c r="N115" s="11">
        <f t="shared" si="32"/>
        <v>2002</v>
      </c>
      <c r="O115" s="11">
        <f t="shared" si="33"/>
        <v>2</v>
      </c>
      <c r="P115" s="11">
        <f t="shared" si="34"/>
        <v>1</v>
      </c>
      <c r="Q115" s="7">
        <f t="shared" si="35"/>
        <v>8</v>
      </c>
      <c r="R115" s="7">
        <f t="shared" si="36"/>
        <v>17</v>
      </c>
      <c r="S115" s="3">
        <v>42580</v>
      </c>
      <c r="T115" s="7">
        <f t="shared" si="37"/>
        <v>1</v>
      </c>
      <c r="U115" s="1">
        <f>VLOOKUP(A115,Sheet1!A:F,5,)</f>
        <v>5000</v>
      </c>
      <c r="V115" s="7">
        <v>1857.5</v>
      </c>
      <c r="W115" s="7">
        <f t="shared" si="38"/>
        <v>1857.5</v>
      </c>
      <c r="X115" s="7">
        <v>0</v>
      </c>
      <c r="Y115" s="9">
        <f t="shared" si="52"/>
        <v>0</v>
      </c>
      <c r="Z115" s="9">
        <f t="shared" si="53"/>
        <v>0</v>
      </c>
      <c r="AA115" s="10">
        <f t="shared" si="39"/>
        <v>0.3715</v>
      </c>
      <c r="AB115" s="10">
        <f t="shared" si="54"/>
        <v>0.3715</v>
      </c>
      <c r="AC115" s="2">
        <v>1003.5</v>
      </c>
      <c r="AD115" s="7">
        <f t="shared" si="40"/>
        <v>1</v>
      </c>
      <c r="AE115" s="7">
        <f t="shared" si="41"/>
        <v>1</v>
      </c>
      <c r="AF115" s="7">
        <f t="shared" si="55"/>
        <v>1</v>
      </c>
      <c r="AG115" s="7">
        <f t="shared" si="56"/>
        <v>1</v>
      </c>
      <c r="AH115" s="7">
        <v>1857.5</v>
      </c>
      <c r="AI115" s="7">
        <f t="shared" si="57"/>
        <v>1857.5</v>
      </c>
      <c r="AJ115" s="7">
        <v>0</v>
      </c>
      <c r="AK115" s="7">
        <f t="shared" si="42"/>
        <v>0</v>
      </c>
      <c r="AL115" s="7">
        <f t="shared" si="43"/>
        <v>0</v>
      </c>
      <c r="AM115" s="7">
        <f t="shared" si="44"/>
        <v>0</v>
      </c>
      <c r="AN115" s="7">
        <v>0</v>
      </c>
      <c r="AO115" s="7">
        <f t="shared" si="45"/>
        <v>0</v>
      </c>
      <c r="AP115" s="7">
        <v>0</v>
      </c>
      <c r="AQ115" s="7">
        <f t="shared" si="46"/>
        <v>0</v>
      </c>
      <c r="AR115">
        <f t="shared" si="47"/>
        <v>1</v>
      </c>
      <c r="AS115" s="7">
        <v>0</v>
      </c>
      <c r="AT115" s="7">
        <f t="shared" si="48"/>
        <v>0</v>
      </c>
      <c r="AU115" s="7">
        <v>1857.5</v>
      </c>
      <c r="AV115" s="7">
        <f t="shared" si="49"/>
        <v>1</v>
      </c>
      <c r="AW115">
        <f t="shared" si="50"/>
        <v>1</v>
      </c>
    </row>
    <row r="116" spans="1:49" x14ac:dyDescent="0.25">
      <c r="A116" s="11">
        <v>2304444</v>
      </c>
      <c r="B116" s="28">
        <v>1000940</v>
      </c>
      <c r="C116" s="25" t="s">
        <v>27</v>
      </c>
      <c r="D116" s="26" t="s">
        <v>5</v>
      </c>
      <c r="E116" s="26" t="s">
        <v>6</v>
      </c>
      <c r="F116" s="12">
        <f t="shared" si="29"/>
        <v>2</v>
      </c>
      <c r="G116" s="12" t="s">
        <v>7</v>
      </c>
      <c r="H116" s="12">
        <f t="shared" si="51"/>
        <v>1</v>
      </c>
      <c r="I116" s="1" t="str">
        <f>VLOOKUP(A116,Sheet1!A:F,3,)</f>
        <v>South</v>
      </c>
      <c r="J116" s="12">
        <f t="shared" si="30"/>
        <v>2</v>
      </c>
      <c r="K116" s="28" t="str">
        <f>VLOOKUP(A116,Sheet1!A:F,6,)</f>
        <v>Manufacturing</v>
      </c>
      <c r="L116">
        <f t="shared" si="31"/>
        <v>5</v>
      </c>
      <c r="M116" s="3">
        <f>VLOOKUP(A116,Sheet1!A:F,4,)</f>
        <v>38844</v>
      </c>
      <c r="N116" s="11">
        <f t="shared" si="32"/>
        <v>2006</v>
      </c>
      <c r="O116" s="11">
        <f t="shared" si="33"/>
        <v>5</v>
      </c>
      <c r="P116" s="11">
        <f t="shared" si="34"/>
        <v>1</v>
      </c>
      <c r="Q116" s="7">
        <f t="shared" si="35"/>
        <v>19</v>
      </c>
      <c r="R116" s="7">
        <f t="shared" si="36"/>
        <v>7</v>
      </c>
      <c r="S116" s="3"/>
      <c r="T116" s="7">
        <f t="shared" si="37"/>
        <v>0</v>
      </c>
      <c r="U116" s="1">
        <f>VLOOKUP(A116,Sheet1!A:F,5,)</f>
        <v>5000</v>
      </c>
      <c r="V116" s="7">
        <v>3635.08</v>
      </c>
      <c r="W116" s="7">
        <f t="shared" si="38"/>
        <v>3635.08</v>
      </c>
      <c r="X116" s="7">
        <v>0</v>
      </c>
      <c r="Y116" s="9">
        <f t="shared" si="52"/>
        <v>0</v>
      </c>
      <c r="Z116" s="9">
        <f t="shared" si="53"/>
        <v>0</v>
      </c>
      <c r="AA116" s="10">
        <f t="shared" si="39"/>
        <v>0.727016</v>
      </c>
      <c r="AB116" s="10">
        <f t="shared" si="54"/>
        <v>0.727016</v>
      </c>
      <c r="AC116" s="2">
        <v>0</v>
      </c>
      <c r="AD116" s="7">
        <f t="shared" si="40"/>
        <v>1</v>
      </c>
      <c r="AE116" s="7">
        <f t="shared" si="41"/>
        <v>1</v>
      </c>
      <c r="AF116" s="7">
        <f t="shared" si="55"/>
        <v>1</v>
      </c>
      <c r="AG116" s="7">
        <f t="shared" si="56"/>
        <v>1</v>
      </c>
      <c r="AH116" s="7">
        <v>3635.08</v>
      </c>
      <c r="AI116" s="7">
        <f t="shared" si="57"/>
        <v>3635.08</v>
      </c>
      <c r="AJ116" s="7">
        <v>0</v>
      </c>
      <c r="AK116" s="7">
        <f t="shared" si="42"/>
        <v>0</v>
      </c>
      <c r="AL116" s="7">
        <f t="shared" si="43"/>
        <v>0</v>
      </c>
      <c r="AM116" s="7">
        <f t="shared" si="44"/>
        <v>0</v>
      </c>
      <c r="AN116" s="7">
        <v>0</v>
      </c>
      <c r="AO116" s="7">
        <f t="shared" si="45"/>
        <v>0</v>
      </c>
      <c r="AP116" s="7">
        <v>0</v>
      </c>
      <c r="AQ116" s="7">
        <f t="shared" si="46"/>
        <v>0</v>
      </c>
      <c r="AR116">
        <f t="shared" si="47"/>
        <v>1</v>
      </c>
      <c r="AS116" s="7">
        <v>0</v>
      </c>
      <c r="AT116" s="7">
        <f t="shared" si="48"/>
        <v>0</v>
      </c>
      <c r="AU116" s="7">
        <v>3635.08</v>
      </c>
      <c r="AV116" s="7">
        <f t="shared" si="49"/>
        <v>1</v>
      </c>
      <c r="AW116">
        <f t="shared" si="50"/>
        <v>1</v>
      </c>
    </row>
    <row r="117" spans="1:49" x14ac:dyDescent="0.25">
      <c r="A117" s="11">
        <v>2333077</v>
      </c>
      <c r="B117" s="28">
        <v>1001734</v>
      </c>
      <c r="C117" s="25" t="s">
        <v>62</v>
      </c>
      <c r="D117" s="26" t="s">
        <v>9</v>
      </c>
      <c r="E117" s="26" t="s">
        <v>6</v>
      </c>
      <c r="F117" s="12">
        <f t="shared" si="29"/>
        <v>2</v>
      </c>
      <c r="G117" s="12" t="s">
        <v>7</v>
      </c>
      <c r="H117" s="12">
        <f t="shared" si="51"/>
        <v>1</v>
      </c>
      <c r="I117" s="1" t="str">
        <f>VLOOKUP(A117,Sheet1!A:F,3,)</f>
        <v>South</v>
      </c>
      <c r="J117" s="12">
        <f t="shared" si="30"/>
        <v>2</v>
      </c>
      <c r="K117" s="28" t="str">
        <f>VLOOKUP(A117,Sheet1!A:F,6,)</f>
        <v>Technology</v>
      </c>
      <c r="L117">
        <f t="shared" si="31"/>
        <v>1</v>
      </c>
      <c r="M117" s="3">
        <f>VLOOKUP(A117,Sheet1!A:F,4,)</f>
        <v>40424</v>
      </c>
      <c r="N117" s="11">
        <f t="shared" si="32"/>
        <v>2010</v>
      </c>
      <c r="O117" s="11">
        <f t="shared" si="33"/>
        <v>9</v>
      </c>
      <c r="P117" s="11">
        <f t="shared" si="34"/>
        <v>6</v>
      </c>
      <c r="Q117" s="7">
        <f t="shared" si="35"/>
        <v>36</v>
      </c>
      <c r="R117" s="7">
        <f t="shared" si="36"/>
        <v>3</v>
      </c>
      <c r="S117" s="3"/>
      <c r="T117" s="7">
        <f t="shared" si="37"/>
        <v>0</v>
      </c>
      <c r="U117" s="1">
        <f>VLOOKUP(A117,Sheet1!A:F,5,)</f>
        <v>5000</v>
      </c>
      <c r="V117" s="7">
        <v>-51.4</v>
      </c>
      <c r="W117" s="7">
        <f t="shared" si="38"/>
        <v>51.4</v>
      </c>
      <c r="X117" s="7">
        <v>0</v>
      </c>
      <c r="Y117" s="9">
        <f t="shared" si="52"/>
        <v>0</v>
      </c>
      <c r="Z117" s="9">
        <f t="shared" si="53"/>
        <v>0</v>
      </c>
      <c r="AA117" s="10">
        <f t="shared" si="39"/>
        <v>-1.0279999999999999E-2</v>
      </c>
      <c r="AB117" s="10">
        <f t="shared" si="54"/>
        <v>1.0279999999999999E-2</v>
      </c>
      <c r="AC117" s="2">
        <v>0</v>
      </c>
      <c r="AD117" s="7">
        <f t="shared" si="40"/>
        <v>0</v>
      </c>
      <c r="AE117" s="7">
        <f t="shared" si="41"/>
        <v>1</v>
      </c>
      <c r="AF117" s="7">
        <f t="shared" si="55"/>
        <v>0</v>
      </c>
      <c r="AG117" s="7">
        <f t="shared" si="56"/>
        <v>1</v>
      </c>
      <c r="AH117" s="7">
        <v>-51.4</v>
      </c>
      <c r="AI117" s="7">
        <f t="shared" si="57"/>
        <v>51.4</v>
      </c>
      <c r="AJ117" s="7">
        <v>0</v>
      </c>
      <c r="AK117" s="7">
        <f t="shared" si="42"/>
        <v>0</v>
      </c>
      <c r="AL117" s="7">
        <f t="shared" si="43"/>
        <v>0</v>
      </c>
      <c r="AM117" s="7">
        <f t="shared" si="44"/>
        <v>0</v>
      </c>
      <c r="AN117" s="7">
        <v>0</v>
      </c>
      <c r="AO117" s="7">
        <f t="shared" si="45"/>
        <v>0</v>
      </c>
      <c r="AP117" s="7">
        <v>0</v>
      </c>
      <c r="AQ117" s="7">
        <f t="shared" si="46"/>
        <v>0</v>
      </c>
      <c r="AR117">
        <f t="shared" si="47"/>
        <v>0</v>
      </c>
      <c r="AS117" s="7">
        <v>0</v>
      </c>
      <c r="AT117" s="7">
        <f t="shared" si="48"/>
        <v>0</v>
      </c>
      <c r="AU117" s="7">
        <v>-51.4</v>
      </c>
      <c r="AV117" s="7">
        <f t="shared" si="49"/>
        <v>0</v>
      </c>
      <c r="AW117">
        <f t="shared" si="50"/>
        <v>1</v>
      </c>
    </row>
    <row r="118" spans="1:49" x14ac:dyDescent="0.25">
      <c r="A118" s="11">
        <v>2437733</v>
      </c>
      <c r="B118" s="28" t="s">
        <v>398</v>
      </c>
      <c r="C118" s="25" t="s">
        <v>399</v>
      </c>
      <c r="D118" s="26" t="s">
        <v>9</v>
      </c>
      <c r="E118" s="26" t="s">
        <v>345</v>
      </c>
      <c r="F118" s="12">
        <f t="shared" si="29"/>
        <v>1</v>
      </c>
      <c r="G118" s="12" t="s">
        <v>77</v>
      </c>
      <c r="H118" s="12">
        <f t="shared" si="51"/>
        <v>0</v>
      </c>
      <c r="I118" s="1" t="str">
        <f>VLOOKUP(A118,Sheet1!A:F,3,)</f>
        <v>East</v>
      </c>
      <c r="J118" s="12">
        <f t="shared" si="30"/>
        <v>3</v>
      </c>
      <c r="K118" s="28" t="str">
        <f>VLOOKUP(A118,Sheet1!A:F,6,)</f>
        <v>Logistics</v>
      </c>
      <c r="L118">
        <f t="shared" si="31"/>
        <v>2</v>
      </c>
      <c r="M118" s="3">
        <f>VLOOKUP(A118,Sheet1!A:F,4,)</f>
        <v>36864</v>
      </c>
      <c r="N118" s="11">
        <f t="shared" si="32"/>
        <v>2000</v>
      </c>
      <c r="O118" s="11">
        <f t="shared" si="33"/>
        <v>12</v>
      </c>
      <c r="P118" s="11">
        <f t="shared" si="34"/>
        <v>2</v>
      </c>
      <c r="Q118" s="7">
        <f t="shared" si="35"/>
        <v>50</v>
      </c>
      <c r="R118" s="7">
        <f t="shared" si="36"/>
        <v>4</v>
      </c>
      <c r="S118" s="3">
        <v>42874</v>
      </c>
      <c r="T118" s="7">
        <f t="shared" si="37"/>
        <v>1</v>
      </c>
      <c r="U118" s="1">
        <f>VLOOKUP(A118,Sheet1!A:F,5,)</f>
        <v>5000</v>
      </c>
      <c r="V118" s="7">
        <v>-78.5</v>
      </c>
      <c r="W118" s="7">
        <f t="shared" si="38"/>
        <v>78.5</v>
      </c>
      <c r="X118" s="7">
        <v>0</v>
      </c>
      <c r="Y118" s="9">
        <f t="shared" si="52"/>
        <v>0</v>
      </c>
      <c r="Z118" s="9">
        <f t="shared" si="53"/>
        <v>0</v>
      </c>
      <c r="AA118" s="10">
        <f t="shared" si="39"/>
        <v>-1.5699999999999999E-2</v>
      </c>
      <c r="AB118" s="10">
        <f t="shared" si="54"/>
        <v>1.5699999999999999E-2</v>
      </c>
      <c r="AC118" s="2">
        <v>1133.75</v>
      </c>
      <c r="AD118" s="7">
        <f t="shared" si="40"/>
        <v>0</v>
      </c>
      <c r="AE118" s="7">
        <f t="shared" si="41"/>
        <v>1</v>
      </c>
      <c r="AF118" s="7">
        <f t="shared" si="55"/>
        <v>0</v>
      </c>
      <c r="AG118" s="7">
        <f t="shared" si="56"/>
        <v>0</v>
      </c>
      <c r="AH118" s="7">
        <v>-78.5</v>
      </c>
      <c r="AI118" s="7">
        <f t="shared" si="57"/>
        <v>78.5</v>
      </c>
      <c r="AJ118" s="7">
        <v>0</v>
      </c>
      <c r="AK118" s="7">
        <f t="shared" si="42"/>
        <v>0</v>
      </c>
      <c r="AL118" s="7">
        <f t="shared" si="43"/>
        <v>0</v>
      </c>
      <c r="AM118" s="7">
        <f t="shared" si="44"/>
        <v>0</v>
      </c>
      <c r="AN118" s="7">
        <v>0</v>
      </c>
      <c r="AO118" s="7">
        <f t="shared" si="45"/>
        <v>0</v>
      </c>
      <c r="AP118" s="7">
        <v>0</v>
      </c>
      <c r="AQ118" s="7">
        <f t="shared" si="46"/>
        <v>0</v>
      </c>
      <c r="AR118">
        <f t="shared" si="47"/>
        <v>0</v>
      </c>
      <c r="AS118" s="7">
        <v>-78.5</v>
      </c>
      <c r="AT118" s="7">
        <f t="shared" si="48"/>
        <v>0</v>
      </c>
      <c r="AU118" s="7">
        <v>0</v>
      </c>
      <c r="AV118" s="7">
        <f t="shared" si="49"/>
        <v>0</v>
      </c>
      <c r="AW118">
        <f t="shared" si="50"/>
        <v>0</v>
      </c>
    </row>
    <row r="119" spans="1:49" x14ac:dyDescent="0.25">
      <c r="A119" s="11">
        <v>2575087</v>
      </c>
      <c r="B119" s="28">
        <v>1001014</v>
      </c>
      <c r="C119" s="25" t="s">
        <v>30</v>
      </c>
      <c r="D119" s="26" t="s">
        <v>9</v>
      </c>
      <c r="E119" s="26" t="s">
        <v>6</v>
      </c>
      <c r="F119" s="12">
        <f t="shared" si="29"/>
        <v>2</v>
      </c>
      <c r="G119" s="12" t="s">
        <v>7</v>
      </c>
      <c r="H119" s="12">
        <f t="shared" si="51"/>
        <v>1</v>
      </c>
      <c r="I119" s="1" t="str">
        <f>VLOOKUP(A119,Sheet1!A:F,3,)</f>
        <v>South</v>
      </c>
      <c r="J119" s="12">
        <f t="shared" si="30"/>
        <v>2</v>
      </c>
      <c r="K119" s="28" t="str">
        <f>VLOOKUP(A119,Sheet1!A:F,6,)</f>
        <v>Retail</v>
      </c>
      <c r="L119">
        <f t="shared" si="31"/>
        <v>3</v>
      </c>
      <c r="M119" s="3">
        <f>VLOOKUP(A119,Sheet1!A:F,4,)</f>
        <v>40724</v>
      </c>
      <c r="N119" s="11">
        <f t="shared" si="32"/>
        <v>2011</v>
      </c>
      <c r="O119" s="11">
        <f t="shared" si="33"/>
        <v>6</v>
      </c>
      <c r="P119" s="11">
        <f t="shared" si="34"/>
        <v>5</v>
      </c>
      <c r="Q119" s="7">
        <f t="shared" si="35"/>
        <v>27</v>
      </c>
      <c r="R119" s="7">
        <f t="shared" si="36"/>
        <v>30</v>
      </c>
      <c r="S119" s="3"/>
      <c r="T119" s="7">
        <f t="shared" si="37"/>
        <v>0</v>
      </c>
      <c r="U119" s="1">
        <f>VLOOKUP(A119,Sheet1!A:F,5,)</f>
        <v>5000</v>
      </c>
      <c r="V119" s="7">
        <v>-1559.02</v>
      </c>
      <c r="W119" s="7">
        <f t="shared" si="38"/>
        <v>1559.02</v>
      </c>
      <c r="X119" s="7">
        <v>0</v>
      </c>
      <c r="Y119" s="9">
        <f t="shared" si="52"/>
        <v>0</v>
      </c>
      <c r="Z119" s="9">
        <f t="shared" si="53"/>
        <v>0</v>
      </c>
      <c r="AA119" s="10">
        <f t="shared" si="39"/>
        <v>-0.31180399999999997</v>
      </c>
      <c r="AB119" s="10">
        <f t="shared" si="54"/>
        <v>0.31180399999999997</v>
      </c>
      <c r="AC119" s="2">
        <v>0</v>
      </c>
      <c r="AD119" s="7">
        <f t="shared" si="40"/>
        <v>0</v>
      </c>
      <c r="AE119" s="7">
        <f t="shared" si="41"/>
        <v>1</v>
      </c>
      <c r="AF119" s="7">
        <f t="shared" si="55"/>
        <v>0</v>
      </c>
      <c r="AG119" s="7">
        <f t="shared" si="56"/>
        <v>1</v>
      </c>
      <c r="AH119" s="7">
        <v>-1559.02</v>
      </c>
      <c r="AI119" s="7">
        <f t="shared" si="57"/>
        <v>1559.02</v>
      </c>
      <c r="AJ119" s="7">
        <v>0</v>
      </c>
      <c r="AK119" s="7">
        <f t="shared" si="42"/>
        <v>0</v>
      </c>
      <c r="AL119" s="7">
        <f t="shared" si="43"/>
        <v>0</v>
      </c>
      <c r="AM119" s="7">
        <f t="shared" si="44"/>
        <v>0</v>
      </c>
      <c r="AN119" s="7">
        <v>0</v>
      </c>
      <c r="AO119" s="7">
        <f t="shared" si="45"/>
        <v>0</v>
      </c>
      <c r="AP119" s="7">
        <v>0</v>
      </c>
      <c r="AQ119" s="7">
        <f t="shared" si="46"/>
        <v>0</v>
      </c>
      <c r="AR119">
        <f t="shared" si="47"/>
        <v>0</v>
      </c>
      <c r="AS119" s="7">
        <v>0</v>
      </c>
      <c r="AT119" s="7">
        <f t="shared" si="48"/>
        <v>0</v>
      </c>
      <c r="AU119" s="7">
        <v>-1559.02</v>
      </c>
      <c r="AV119" s="7">
        <f t="shared" si="49"/>
        <v>0</v>
      </c>
      <c r="AW119">
        <f t="shared" si="50"/>
        <v>1</v>
      </c>
    </row>
    <row r="120" spans="1:49" x14ac:dyDescent="0.25">
      <c r="A120" s="11">
        <v>2598017</v>
      </c>
      <c r="B120" s="28" t="s">
        <v>518</v>
      </c>
      <c r="C120" s="25" t="s">
        <v>519</v>
      </c>
      <c r="D120" s="26" t="s">
        <v>5</v>
      </c>
      <c r="E120" s="26" t="s">
        <v>345</v>
      </c>
      <c r="F120" s="12">
        <f t="shared" si="29"/>
        <v>1</v>
      </c>
      <c r="G120" s="12" t="s">
        <v>77</v>
      </c>
      <c r="H120" s="12">
        <f t="shared" si="51"/>
        <v>0</v>
      </c>
      <c r="I120" s="1" t="str">
        <f>VLOOKUP(A120,Sheet1!A:F,3,)</f>
        <v>West</v>
      </c>
      <c r="J120" s="12">
        <f t="shared" si="30"/>
        <v>4</v>
      </c>
      <c r="K120" s="28" t="str">
        <f>VLOOKUP(A120,Sheet1!A:F,6,)</f>
        <v>Telco</v>
      </c>
      <c r="L120">
        <f t="shared" si="31"/>
        <v>6</v>
      </c>
      <c r="M120" s="3">
        <f>VLOOKUP(A120,Sheet1!A:F,4,)</f>
        <v>41804</v>
      </c>
      <c r="N120" s="11">
        <f t="shared" si="32"/>
        <v>2014</v>
      </c>
      <c r="O120" s="11">
        <f t="shared" si="33"/>
        <v>6</v>
      </c>
      <c r="P120" s="11">
        <f t="shared" si="34"/>
        <v>7</v>
      </c>
      <c r="Q120" s="7">
        <f t="shared" si="35"/>
        <v>24</v>
      </c>
      <c r="R120" s="7">
        <f t="shared" si="36"/>
        <v>14</v>
      </c>
      <c r="S120" s="3">
        <v>42941</v>
      </c>
      <c r="T120" s="7">
        <f t="shared" si="37"/>
        <v>1</v>
      </c>
      <c r="U120" s="1">
        <f>VLOOKUP(A120,Sheet1!A:F,5,)</f>
        <v>5000</v>
      </c>
      <c r="V120" s="7">
        <v>735</v>
      </c>
      <c r="W120" s="7">
        <f t="shared" si="38"/>
        <v>735</v>
      </c>
      <c r="X120" s="7">
        <v>190</v>
      </c>
      <c r="Y120" s="9">
        <f t="shared" si="52"/>
        <v>0</v>
      </c>
      <c r="Z120" s="9">
        <f t="shared" si="53"/>
        <v>0</v>
      </c>
      <c r="AA120" s="10">
        <f t="shared" si="39"/>
        <v>0.185</v>
      </c>
      <c r="AB120" s="10">
        <f t="shared" si="54"/>
        <v>0.185</v>
      </c>
      <c r="AC120" s="2">
        <v>508</v>
      </c>
      <c r="AD120" s="7">
        <f t="shared" si="40"/>
        <v>1</v>
      </c>
      <c r="AE120" s="7">
        <f t="shared" si="41"/>
        <v>1</v>
      </c>
      <c r="AF120" s="7">
        <f t="shared" si="55"/>
        <v>0</v>
      </c>
      <c r="AG120" s="7">
        <f t="shared" si="56"/>
        <v>0</v>
      </c>
      <c r="AH120" s="7">
        <v>925</v>
      </c>
      <c r="AI120" s="7">
        <f t="shared" si="57"/>
        <v>925</v>
      </c>
      <c r="AJ120" s="7">
        <v>290</v>
      </c>
      <c r="AK120" s="7">
        <f t="shared" si="42"/>
        <v>1</v>
      </c>
      <c r="AL120" s="7">
        <f t="shared" si="43"/>
        <v>290</v>
      </c>
      <c r="AM120" s="7">
        <f t="shared" si="44"/>
        <v>1</v>
      </c>
      <c r="AN120" s="7">
        <v>445</v>
      </c>
      <c r="AO120" s="7">
        <f t="shared" si="45"/>
        <v>1</v>
      </c>
      <c r="AP120" s="7">
        <v>0</v>
      </c>
      <c r="AQ120" s="7">
        <f t="shared" si="46"/>
        <v>0</v>
      </c>
      <c r="AR120">
        <f t="shared" si="47"/>
        <v>0</v>
      </c>
      <c r="AS120" s="7">
        <v>0</v>
      </c>
      <c r="AT120" s="7">
        <f t="shared" si="48"/>
        <v>0</v>
      </c>
      <c r="AU120" s="7">
        <v>0</v>
      </c>
      <c r="AV120" s="7">
        <f t="shared" si="49"/>
        <v>0</v>
      </c>
      <c r="AW120">
        <f t="shared" si="50"/>
        <v>0</v>
      </c>
    </row>
    <row r="121" spans="1:49" x14ac:dyDescent="0.25">
      <c r="A121" s="11">
        <v>2618463</v>
      </c>
      <c r="B121" s="28" t="s">
        <v>107</v>
      </c>
      <c r="C121" s="25" t="s">
        <v>108</v>
      </c>
      <c r="D121" s="26" t="s">
        <v>5</v>
      </c>
      <c r="E121" s="26" t="s">
        <v>6</v>
      </c>
      <c r="F121" s="12">
        <f t="shared" si="29"/>
        <v>2</v>
      </c>
      <c r="G121" s="12" t="s">
        <v>77</v>
      </c>
      <c r="H121" s="12">
        <f t="shared" si="51"/>
        <v>0</v>
      </c>
      <c r="I121" s="1" t="str">
        <f>VLOOKUP(A121,Sheet1!A:F,3,)</f>
        <v>South</v>
      </c>
      <c r="J121" s="12">
        <f t="shared" si="30"/>
        <v>2</v>
      </c>
      <c r="K121" s="28" t="str">
        <f>VLOOKUP(A121,Sheet1!A:F,6,)</f>
        <v>Technology</v>
      </c>
      <c r="L121">
        <f t="shared" si="31"/>
        <v>1</v>
      </c>
      <c r="M121" s="3">
        <f>VLOOKUP(A121,Sheet1!A:F,4,)</f>
        <v>39024</v>
      </c>
      <c r="N121" s="11">
        <f t="shared" si="32"/>
        <v>2006</v>
      </c>
      <c r="O121" s="11">
        <f t="shared" si="33"/>
        <v>11</v>
      </c>
      <c r="P121" s="11">
        <f t="shared" si="34"/>
        <v>6</v>
      </c>
      <c r="Q121" s="7">
        <f t="shared" si="35"/>
        <v>44</v>
      </c>
      <c r="R121" s="7">
        <f t="shared" si="36"/>
        <v>3</v>
      </c>
      <c r="S121" s="3">
        <v>42950</v>
      </c>
      <c r="T121" s="7">
        <f t="shared" si="37"/>
        <v>1</v>
      </c>
      <c r="U121" s="1">
        <f>VLOOKUP(A121,Sheet1!A:F,5,)</f>
        <v>15000</v>
      </c>
      <c r="V121" s="7">
        <v>893.5</v>
      </c>
      <c r="W121" s="7">
        <f t="shared" si="38"/>
        <v>893.5</v>
      </c>
      <c r="X121" s="7">
        <v>593.5</v>
      </c>
      <c r="Y121" s="9">
        <f t="shared" si="52"/>
        <v>0</v>
      </c>
      <c r="Z121" s="9">
        <f t="shared" si="53"/>
        <v>0</v>
      </c>
      <c r="AA121" s="10">
        <f t="shared" si="39"/>
        <v>9.9133333333333337E-2</v>
      </c>
      <c r="AB121" s="10">
        <f t="shared" si="54"/>
        <v>9.9133333333333337E-2</v>
      </c>
      <c r="AC121" s="2">
        <v>1707.75</v>
      </c>
      <c r="AD121" s="7">
        <f t="shared" si="40"/>
        <v>1</v>
      </c>
      <c r="AE121" s="7">
        <f t="shared" si="41"/>
        <v>1</v>
      </c>
      <c r="AF121" s="7">
        <f t="shared" si="55"/>
        <v>0</v>
      </c>
      <c r="AG121" s="7">
        <f t="shared" si="56"/>
        <v>0</v>
      </c>
      <c r="AH121" s="7">
        <v>1487</v>
      </c>
      <c r="AI121" s="7">
        <f t="shared" si="57"/>
        <v>1487</v>
      </c>
      <c r="AJ121" s="7">
        <v>893.5</v>
      </c>
      <c r="AK121" s="7">
        <f t="shared" si="42"/>
        <v>1</v>
      </c>
      <c r="AL121" s="7">
        <f t="shared" si="43"/>
        <v>893.5</v>
      </c>
      <c r="AM121" s="7">
        <f t="shared" si="44"/>
        <v>1</v>
      </c>
      <c r="AN121" s="7">
        <v>0</v>
      </c>
      <c r="AO121" s="7">
        <f t="shared" si="45"/>
        <v>0</v>
      </c>
      <c r="AP121" s="7">
        <v>0</v>
      </c>
      <c r="AQ121" s="7">
        <f t="shared" si="46"/>
        <v>0</v>
      </c>
      <c r="AR121">
        <f t="shared" si="47"/>
        <v>0</v>
      </c>
      <c r="AS121" s="7">
        <v>0</v>
      </c>
      <c r="AT121" s="7">
        <f t="shared" si="48"/>
        <v>0</v>
      </c>
      <c r="AU121" s="7">
        <v>0</v>
      </c>
      <c r="AV121" s="7">
        <f t="shared" si="49"/>
        <v>0</v>
      </c>
      <c r="AW121">
        <f t="shared" si="50"/>
        <v>0</v>
      </c>
    </row>
    <row r="122" spans="1:49" x14ac:dyDescent="0.25">
      <c r="A122" s="11">
        <v>2651947</v>
      </c>
      <c r="B122" s="28" t="s">
        <v>200</v>
      </c>
      <c r="C122" s="25" t="s">
        <v>201</v>
      </c>
      <c r="D122" s="26" t="s">
        <v>5</v>
      </c>
      <c r="E122" s="26" t="s">
        <v>193</v>
      </c>
      <c r="F122" s="12">
        <f t="shared" si="29"/>
        <v>4</v>
      </c>
      <c r="G122" s="12" t="s">
        <v>77</v>
      </c>
      <c r="H122" s="12">
        <f t="shared" si="51"/>
        <v>0</v>
      </c>
      <c r="I122" s="1" t="str">
        <f>VLOOKUP(A122,Sheet1!A:F,3,)</f>
        <v>North</v>
      </c>
      <c r="J122" s="12">
        <f t="shared" si="30"/>
        <v>1</v>
      </c>
      <c r="K122" s="28" t="str">
        <f>VLOOKUP(A122,Sheet1!A:F,6,)</f>
        <v>Finance</v>
      </c>
      <c r="L122">
        <f t="shared" si="31"/>
        <v>7</v>
      </c>
      <c r="M122" s="3">
        <f>VLOOKUP(A122,Sheet1!A:F,4,)</f>
        <v>37824</v>
      </c>
      <c r="N122" s="11">
        <f t="shared" si="32"/>
        <v>2003</v>
      </c>
      <c r="O122" s="11">
        <f t="shared" si="33"/>
        <v>7</v>
      </c>
      <c r="P122" s="11">
        <f t="shared" si="34"/>
        <v>3</v>
      </c>
      <c r="Q122" s="7">
        <f t="shared" si="35"/>
        <v>30</v>
      </c>
      <c r="R122" s="7">
        <f t="shared" si="36"/>
        <v>22</v>
      </c>
      <c r="S122" s="3"/>
      <c r="T122" s="7">
        <f t="shared" si="37"/>
        <v>0</v>
      </c>
      <c r="U122" s="1">
        <f>VLOOKUP(A122,Sheet1!A:F,5,)</f>
        <v>5000</v>
      </c>
      <c r="V122" s="7">
        <v>235</v>
      </c>
      <c r="W122" s="7">
        <f t="shared" si="38"/>
        <v>235</v>
      </c>
      <c r="X122" s="7">
        <v>0</v>
      </c>
      <c r="Y122" s="9">
        <f t="shared" si="52"/>
        <v>0</v>
      </c>
      <c r="Z122" s="9">
        <f t="shared" si="53"/>
        <v>0</v>
      </c>
      <c r="AA122" s="10">
        <f t="shared" si="39"/>
        <v>4.7E-2</v>
      </c>
      <c r="AB122" s="10">
        <f t="shared" si="54"/>
        <v>4.7E-2</v>
      </c>
      <c r="AC122" s="2">
        <v>0</v>
      </c>
      <c r="AD122" s="7">
        <f t="shared" si="40"/>
        <v>1</v>
      </c>
      <c r="AE122" s="7">
        <f t="shared" si="41"/>
        <v>1</v>
      </c>
      <c r="AF122" s="7">
        <f t="shared" si="55"/>
        <v>1</v>
      </c>
      <c r="AG122" s="7">
        <f t="shared" si="56"/>
        <v>1</v>
      </c>
      <c r="AH122" s="7">
        <v>235</v>
      </c>
      <c r="AI122" s="7">
        <f t="shared" si="57"/>
        <v>235</v>
      </c>
      <c r="AJ122" s="7">
        <v>0</v>
      </c>
      <c r="AK122" s="7">
        <f t="shared" si="42"/>
        <v>0</v>
      </c>
      <c r="AL122" s="7">
        <f t="shared" si="43"/>
        <v>0</v>
      </c>
      <c r="AM122" s="7">
        <f t="shared" si="44"/>
        <v>0</v>
      </c>
      <c r="AN122" s="7">
        <v>0</v>
      </c>
      <c r="AO122" s="7">
        <f t="shared" si="45"/>
        <v>0</v>
      </c>
      <c r="AP122" s="7">
        <v>0</v>
      </c>
      <c r="AQ122" s="7">
        <f t="shared" si="46"/>
        <v>0</v>
      </c>
      <c r="AR122">
        <f t="shared" si="47"/>
        <v>1</v>
      </c>
      <c r="AS122" s="7">
        <v>150</v>
      </c>
      <c r="AT122" s="7">
        <f t="shared" si="48"/>
        <v>1</v>
      </c>
      <c r="AU122" s="7">
        <v>85</v>
      </c>
      <c r="AV122" s="7">
        <f t="shared" si="49"/>
        <v>1</v>
      </c>
      <c r="AW122">
        <f t="shared" si="50"/>
        <v>1</v>
      </c>
    </row>
    <row r="123" spans="1:49" x14ac:dyDescent="0.25">
      <c r="A123" s="11">
        <v>2661026</v>
      </c>
      <c r="B123" s="28" t="s">
        <v>596</v>
      </c>
      <c r="C123" s="25" t="s">
        <v>597</v>
      </c>
      <c r="D123" s="26" t="s">
        <v>5</v>
      </c>
      <c r="E123" s="26" t="s">
        <v>345</v>
      </c>
      <c r="F123" s="12">
        <f t="shared" si="29"/>
        <v>1</v>
      </c>
      <c r="G123" s="12" t="s">
        <v>77</v>
      </c>
      <c r="H123" s="12">
        <f t="shared" si="51"/>
        <v>0</v>
      </c>
      <c r="I123" s="1" t="str">
        <f>VLOOKUP(A123,Sheet1!A:F,3,)</f>
        <v>West</v>
      </c>
      <c r="J123" s="12">
        <f t="shared" si="30"/>
        <v>4</v>
      </c>
      <c r="K123" s="28" t="str">
        <f>VLOOKUP(A123,Sheet1!A:F,6,)</f>
        <v>Logistics</v>
      </c>
      <c r="L123">
        <f t="shared" si="31"/>
        <v>2</v>
      </c>
      <c r="M123" s="3">
        <f>VLOOKUP(A123,Sheet1!A:F,4,)</f>
        <v>41344</v>
      </c>
      <c r="N123" s="11">
        <f t="shared" si="32"/>
        <v>2013</v>
      </c>
      <c r="O123" s="11">
        <f t="shared" si="33"/>
        <v>3</v>
      </c>
      <c r="P123" s="11">
        <f t="shared" si="34"/>
        <v>2</v>
      </c>
      <c r="Q123" s="7">
        <f t="shared" si="35"/>
        <v>11</v>
      </c>
      <c r="R123" s="7">
        <f t="shared" si="36"/>
        <v>11</v>
      </c>
      <c r="S123" s="3">
        <v>42898</v>
      </c>
      <c r="T123" s="7">
        <f t="shared" si="37"/>
        <v>1</v>
      </c>
      <c r="U123" s="1">
        <f>VLOOKUP(A123,Sheet1!A:F,5,)</f>
        <v>10000</v>
      </c>
      <c r="V123" s="7">
        <v>3420.64</v>
      </c>
      <c r="W123" s="7">
        <f t="shared" si="38"/>
        <v>3420.64</v>
      </c>
      <c r="X123" s="7">
        <v>697.5</v>
      </c>
      <c r="Y123" s="9">
        <f t="shared" si="52"/>
        <v>0</v>
      </c>
      <c r="Z123" s="9">
        <f t="shared" si="53"/>
        <v>0</v>
      </c>
      <c r="AA123" s="10">
        <f t="shared" si="39"/>
        <v>0.41181400000000001</v>
      </c>
      <c r="AB123" s="10">
        <f t="shared" si="54"/>
        <v>0.41181400000000001</v>
      </c>
      <c r="AC123" s="2">
        <v>1109.3499999999999</v>
      </c>
      <c r="AD123" s="7">
        <f t="shared" si="40"/>
        <v>1</v>
      </c>
      <c r="AE123" s="7">
        <f t="shared" si="41"/>
        <v>1</v>
      </c>
      <c r="AF123" s="7">
        <f t="shared" si="55"/>
        <v>1</v>
      </c>
      <c r="AG123" s="7">
        <f t="shared" si="56"/>
        <v>1</v>
      </c>
      <c r="AH123" s="7">
        <v>4118.1400000000003</v>
      </c>
      <c r="AI123" s="7">
        <f t="shared" si="57"/>
        <v>4118.1400000000003</v>
      </c>
      <c r="AJ123" s="7">
        <v>679.5</v>
      </c>
      <c r="AK123" s="7">
        <f t="shared" si="42"/>
        <v>1</v>
      </c>
      <c r="AL123" s="7">
        <f t="shared" si="43"/>
        <v>679.5</v>
      </c>
      <c r="AM123" s="7">
        <f t="shared" si="44"/>
        <v>1</v>
      </c>
      <c r="AN123" s="7">
        <v>554.66999999999996</v>
      </c>
      <c r="AO123" s="7">
        <f t="shared" si="45"/>
        <v>1</v>
      </c>
      <c r="AP123" s="7">
        <v>1084.97</v>
      </c>
      <c r="AQ123" s="7">
        <f t="shared" si="46"/>
        <v>1</v>
      </c>
      <c r="AR123">
        <f t="shared" si="47"/>
        <v>1</v>
      </c>
      <c r="AS123" s="7">
        <v>761.5</v>
      </c>
      <c r="AT123" s="7">
        <f t="shared" si="48"/>
        <v>1</v>
      </c>
      <c r="AU123" s="7">
        <v>340</v>
      </c>
      <c r="AV123" s="7">
        <f t="shared" si="49"/>
        <v>1</v>
      </c>
      <c r="AW123">
        <f t="shared" si="50"/>
        <v>1</v>
      </c>
    </row>
    <row r="124" spans="1:49" x14ac:dyDescent="0.25">
      <c r="A124" s="11">
        <v>2709699</v>
      </c>
      <c r="B124" s="28" t="s">
        <v>227</v>
      </c>
      <c r="C124" s="25" t="s">
        <v>228</v>
      </c>
      <c r="D124" s="26" t="s">
        <v>5</v>
      </c>
      <c r="E124" s="26" t="s">
        <v>224</v>
      </c>
      <c r="F124" s="12">
        <f t="shared" si="29"/>
        <v>3</v>
      </c>
      <c r="G124" s="12" t="s">
        <v>77</v>
      </c>
      <c r="H124" s="12">
        <f t="shared" si="51"/>
        <v>0</v>
      </c>
      <c r="I124" s="1" t="str">
        <f>VLOOKUP(A124,Sheet1!A:F,3,)</f>
        <v>North</v>
      </c>
      <c r="J124" s="12">
        <f t="shared" si="30"/>
        <v>1</v>
      </c>
      <c r="K124" s="28" t="str">
        <f>VLOOKUP(A124,Sheet1!A:F,6,)</f>
        <v>Logistics</v>
      </c>
      <c r="L124">
        <f t="shared" si="31"/>
        <v>2</v>
      </c>
      <c r="M124" s="3">
        <f>VLOOKUP(A124,Sheet1!A:F,4,)</f>
        <v>37144</v>
      </c>
      <c r="N124" s="11">
        <f t="shared" si="32"/>
        <v>2001</v>
      </c>
      <c r="O124" s="11">
        <f t="shared" si="33"/>
        <v>9</v>
      </c>
      <c r="P124" s="11">
        <f t="shared" si="34"/>
        <v>2</v>
      </c>
      <c r="Q124" s="7">
        <f t="shared" si="35"/>
        <v>37</v>
      </c>
      <c r="R124" s="7">
        <f t="shared" si="36"/>
        <v>10</v>
      </c>
      <c r="S124" s="3">
        <v>42930</v>
      </c>
      <c r="T124" s="7">
        <f t="shared" si="37"/>
        <v>1</v>
      </c>
      <c r="U124" s="1">
        <f>VLOOKUP(A124,Sheet1!A:F,5,)</f>
        <v>5000</v>
      </c>
      <c r="V124" s="7">
        <v>1606.75</v>
      </c>
      <c r="W124" s="7">
        <f t="shared" si="38"/>
        <v>1606.75</v>
      </c>
      <c r="X124" s="7">
        <v>765.75</v>
      </c>
      <c r="Y124" s="9">
        <f t="shared" si="52"/>
        <v>0</v>
      </c>
      <c r="Z124" s="9">
        <f t="shared" si="53"/>
        <v>0</v>
      </c>
      <c r="AA124" s="10">
        <f t="shared" si="39"/>
        <v>0.47449999999999998</v>
      </c>
      <c r="AB124" s="10">
        <f t="shared" si="54"/>
        <v>0.47449999999999998</v>
      </c>
      <c r="AC124" s="2">
        <v>4149.0200000000004</v>
      </c>
      <c r="AD124" s="7">
        <f t="shared" si="40"/>
        <v>1</v>
      </c>
      <c r="AE124" s="7">
        <f t="shared" si="41"/>
        <v>1</v>
      </c>
      <c r="AF124" s="7">
        <f t="shared" si="55"/>
        <v>0</v>
      </c>
      <c r="AG124" s="7">
        <f t="shared" si="56"/>
        <v>0</v>
      </c>
      <c r="AH124" s="7">
        <v>2372.5</v>
      </c>
      <c r="AI124" s="7">
        <f t="shared" si="57"/>
        <v>2372.5</v>
      </c>
      <c r="AJ124" s="7">
        <v>1620</v>
      </c>
      <c r="AK124" s="7">
        <f t="shared" si="42"/>
        <v>1</v>
      </c>
      <c r="AL124" s="7">
        <f t="shared" si="43"/>
        <v>1620</v>
      </c>
      <c r="AM124" s="7">
        <f t="shared" si="44"/>
        <v>1</v>
      </c>
      <c r="AN124" s="7">
        <v>-13.25</v>
      </c>
      <c r="AO124" s="7">
        <f t="shared" si="45"/>
        <v>0</v>
      </c>
      <c r="AP124" s="7">
        <v>0</v>
      </c>
      <c r="AQ124" s="7">
        <f t="shared" si="46"/>
        <v>0</v>
      </c>
      <c r="AR124">
        <f t="shared" si="47"/>
        <v>0</v>
      </c>
      <c r="AS124" s="7">
        <v>0</v>
      </c>
      <c r="AT124" s="7">
        <f t="shared" si="48"/>
        <v>0</v>
      </c>
      <c r="AU124" s="7">
        <v>0</v>
      </c>
      <c r="AV124" s="7">
        <f t="shared" si="49"/>
        <v>0</v>
      </c>
      <c r="AW124">
        <f t="shared" si="50"/>
        <v>0</v>
      </c>
    </row>
    <row r="125" spans="1:49" x14ac:dyDescent="0.25">
      <c r="A125" s="11">
        <v>2712433</v>
      </c>
      <c r="B125" s="28" t="s">
        <v>218</v>
      </c>
      <c r="C125" s="25" t="s">
        <v>219</v>
      </c>
      <c r="D125" s="26" t="s">
        <v>5</v>
      </c>
      <c r="E125" s="26" t="s">
        <v>6</v>
      </c>
      <c r="F125" s="12">
        <f t="shared" si="29"/>
        <v>2</v>
      </c>
      <c r="G125" s="12" t="s">
        <v>77</v>
      </c>
      <c r="H125" s="12">
        <f t="shared" si="51"/>
        <v>0</v>
      </c>
      <c r="I125" s="1" t="str">
        <f>VLOOKUP(A125,Sheet1!A:F,3,)</f>
        <v>North</v>
      </c>
      <c r="J125" s="12">
        <f t="shared" si="30"/>
        <v>1</v>
      </c>
      <c r="K125" s="28" t="str">
        <f>VLOOKUP(A125,Sheet1!A:F,6,)</f>
        <v>Manufacturing</v>
      </c>
      <c r="L125">
        <f t="shared" si="31"/>
        <v>5</v>
      </c>
      <c r="M125" s="3">
        <f>VLOOKUP(A125,Sheet1!A:F,4,)</f>
        <v>37024</v>
      </c>
      <c r="N125" s="11">
        <f t="shared" si="32"/>
        <v>2001</v>
      </c>
      <c r="O125" s="11">
        <f t="shared" si="33"/>
        <v>5</v>
      </c>
      <c r="P125" s="11">
        <f t="shared" si="34"/>
        <v>1</v>
      </c>
      <c r="Q125" s="7">
        <f t="shared" si="35"/>
        <v>20</v>
      </c>
      <c r="R125" s="7">
        <f t="shared" si="36"/>
        <v>13</v>
      </c>
      <c r="S125" s="3">
        <v>42600</v>
      </c>
      <c r="T125" s="7">
        <f t="shared" si="37"/>
        <v>1</v>
      </c>
      <c r="U125" s="1">
        <f>VLOOKUP(A125,Sheet1!A:F,5,)</f>
        <v>5000</v>
      </c>
      <c r="V125" s="7">
        <v>5834.36</v>
      </c>
      <c r="W125" s="7">
        <f t="shared" si="38"/>
        <v>5834.36</v>
      </c>
      <c r="X125" s="7">
        <v>0</v>
      </c>
      <c r="Y125" s="9">
        <f t="shared" si="52"/>
        <v>1</v>
      </c>
      <c r="Z125" s="9">
        <f t="shared" si="53"/>
        <v>1</v>
      </c>
      <c r="AA125" s="10">
        <f t="shared" si="39"/>
        <v>1.1668719999999999</v>
      </c>
      <c r="AB125" s="10">
        <f t="shared" si="54"/>
        <v>1.1668719999999999</v>
      </c>
      <c r="AC125" s="2">
        <v>1997.64</v>
      </c>
      <c r="AD125" s="7">
        <f t="shared" si="40"/>
        <v>1</v>
      </c>
      <c r="AE125" s="7">
        <f t="shared" si="41"/>
        <v>1</v>
      </c>
      <c r="AF125" s="7">
        <f t="shared" si="55"/>
        <v>1</v>
      </c>
      <c r="AG125" s="7">
        <f t="shared" si="56"/>
        <v>1</v>
      </c>
      <c r="AH125" s="7">
        <v>5834.36</v>
      </c>
      <c r="AI125" s="7">
        <f t="shared" si="57"/>
        <v>5834.36</v>
      </c>
      <c r="AJ125" s="7">
        <v>0</v>
      </c>
      <c r="AK125" s="7">
        <f t="shared" si="42"/>
        <v>0</v>
      </c>
      <c r="AL125" s="7">
        <f t="shared" si="43"/>
        <v>0</v>
      </c>
      <c r="AM125" s="7">
        <f t="shared" si="44"/>
        <v>0</v>
      </c>
      <c r="AN125" s="7">
        <v>0</v>
      </c>
      <c r="AO125" s="7">
        <f t="shared" si="45"/>
        <v>0</v>
      </c>
      <c r="AP125" s="7">
        <v>0</v>
      </c>
      <c r="AQ125" s="7">
        <f t="shared" si="46"/>
        <v>0</v>
      </c>
      <c r="AR125">
        <f t="shared" si="47"/>
        <v>1</v>
      </c>
      <c r="AS125" s="7">
        <v>0</v>
      </c>
      <c r="AT125" s="7">
        <f t="shared" si="48"/>
        <v>0</v>
      </c>
      <c r="AU125" s="7">
        <v>5834.36</v>
      </c>
      <c r="AV125" s="7">
        <f t="shared" si="49"/>
        <v>1</v>
      </c>
      <c r="AW125">
        <f t="shared" si="50"/>
        <v>1</v>
      </c>
    </row>
    <row r="126" spans="1:49" x14ac:dyDescent="0.25">
      <c r="A126" s="11">
        <v>2729029</v>
      </c>
      <c r="B126" s="28" t="s">
        <v>91</v>
      </c>
      <c r="C126" s="25" t="s">
        <v>92</v>
      </c>
      <c r="D126" s="26" t="s">
        <v>19</v>
      </c>
      <c r="E126" s="26" t="s">
        <v>6</v>
      </c>
      <c r="F126" s="12">
        <f t="shared" si="29"/>
        <v>2</v>
      </c>
      <c r="G126" s="12" t="s">
        <v>77</v>
      </c>
      <c r="H126" s="12">
        <f t="shared" si="51"/>
        <v>0</v>
      </c>
      <c r="I126" s="1" t="str">
        <f>VLOOKUP(A126,Sheet1!A:F,3,)</f>
        <v>South</v>
      </c>
      <c r="J126" s="12">
        <f t="shared" si="30"/>
        <v>2</v>
      </c>
      <c r="K126" s="28" t="str">
        <f>VLOOKUP(A126,Sheet1!A:F,6,)</f>
        <v>Retail</v>
      </c>
      <c r="L126">
        <f t="shared" si="31"/>
        <v>3</v>
      </c>
      <c r="M126" s="3">
        <f>VLOOKUP(A126,Sheet1!A:F,4,)</f>
        <v>39604</v>
      </c>
      <c r="N126" s="11">
        <f t="shared" si="32"/>
        <v>2008</v>
      </c>
      <c r="O126" s="11">
        <f t="shared" si="33"/>
        <v>6</v>
      </c>
      <c r="P126" s="11">
        <f t="shared" si="34"/>
        <v>5</v>
      </c>
      <c r="Q126" s="7">
        <f t="shared" si="35"/>
        <v>23</v>
      </c>
      <c r="R126" s="7">
        <f t="shared" si="36"/>
        <v>5</v>
      </c>
      <c r="S126" s="3">
        <v>42962</v>
      </c>
      <c r="T126" s="7">
        <f t="shared" si="37"/>
        <v>1</v>
      </c>
      <c r="U126" s="1">
        <f>VLOOKUP(A126,Sheet1!A:F,5,)</f>
        <v>5000</v>
      </c>
      <c r="V126" s="7">
        <v>0</v>
      </c>
      <c r="W126" s="7">
        <f t="shared" si="38"/>
        <v>0</v>
      </c>
      <c r="X126" s="7">
        <v>777</v>
      </c>
      <c r="Y126" s="9">
        <f t="shared" si="52"/>
        <v>0</v>
      </c>
      <c r="Z126" s="9">
        <f t="shared" si="53"/>
        <v>0</v>
      </c>
      <c r="AA126" s="10">
        <f t="shared" si="39"/>
        <v>0.15540000000000001</v>
      </c>
      <c r="AB126" s="10">
        <f t="shared" si="54"/>
        <v>0.15540000000000001</v>
      </c>
      <c r="AC126" s="2">
        <v>655.55</v>
      </c>
      <c r="AD126" s="7">
        <f t="shared" si="40"/>
        <v>1</v>
      </c>
      <c r="AE126" s="7">
        <f t="shared" si="41"/>
        <v>0</v>
      </c>
      <c r="AF126" s="7">
        <f t="shared" si="55"/>
        <v>0</v>
      </c>
      <c r="AG126" s="7">
        <f t="shared" si="56"/>
        <v>0</v>
      </c>
      <c r="AH126" s="7">
        <v>777</v>
      </c>
      <c r="AI126" s="7">
        <f t="shared" si="57"/>
        <v>777</v>
      </c>
      <c r="AJ126" s="7">
        <v>0</v>
      </c>
      <c r="AK126" s="7">
        <f t="shared" si="42"/>
        <v>0</v>
      </c>
      <c r="AL126" s="7">
        <f t="shared" si="43"/>
        <v>0</v>
      </c>
      <c r="AM126" s="7">
        <f t="shared" si="44"/>
        <v>0</v>
      </c>
      <c r="AN126" s="7">
        <v>0</v>
      </c>
      <c r="AO126" s="7">
        <f t="shared" si="45"/>
        <v>0</v>
      </c>
      <c r="AP126" s="7">
        <v>0</v>
      </c>
      <c r="AQ126" s="7">
        <f t="shared" si="46"/>
        <v>0</v>
      </c>
      <c r="AR126">
        <f t="shared" si="47"/>
        <v>0</v>
      </c>
      <c r="AS126" s="7">
        <v>0</v>
      </c>
      <c r="AT126" s="7">
        <f t="shared" si="48"/>
        <v>0</v>
      </c>
      <c r="AU126" s="7">
        <v>0</v>
      </c>
      <c r="AV126" s="7">
        <f t="shared" si="49"/>
        <v>0</v>
      </c>
      <c r="AW126">
        <f t="shared" si="50"/>
        <v>0</v>
      </c>
    </row>
    <row r="127" spans="1:49" x14ac:dyDescent="0.25">
      <c r="A127" s="11">
        <v>2752902</v>
      </c>
      <c r="B127" s="28" t="s">
        <v>279</v>
      </c>
      <c r="C127" s="25" t="s">
        <v>280</v>
      </c>
      <c r="D127" s="26" t="s">
        <v>5</v>
      </c>
      <c r="E127" s="26" t="s">
        <v>224</v>
      </c>
      <c r="F127" s="12">
        <f t="shared" si="29"/>
        <v>3</v>
      </c>
      <c r="G127" s="12" t="s">
        <v>77</v>
      </c>
      <c r="H127" s="12">
        <f t="shared" si="51"/>
        <v>0</v>
      </c>
      <c r="I127" s="1" t="str">
        <f>VLOOKUP(A127,Sheet1!A:F,3,)</f>
        <v>North</v>
      </c>
      <c r="J127" s="12">
        <f t="shared" si="30"/>
        <v>1</v>
      </c>
      <c r="K127" s="28" t="str">
        <f>VLOOKUP(A127,Sheet1!A:F,6,)</f>
        <v>Manufacturing</v>
      </c>
      <c r="L127">
        <f t="shared" si="31"/>
        <v>5</v>
      </c>
      <c r="M127" s="3">
        <f>VLOOKUP(A127,Sheet1!A:F,4,)</f>
        <v>37444</v>
      </c>
      <c r="N127" s="11">
        <f t="shared" si="32"/>
        <v>2002</v>
      </c>
      <c r="O127" s="11">
        <f t="shared" si="33"/>
        <v>7</v>
      </c>
      <c r="P127" s="11">
        <f t="shared" si="34"/>
        <v>1</v>
      </c>
      <c r="Q127" s="7">
        <f t="shared" si="35"/>
        <v>28</v>
      </c>
      <c r="R127" s="7">
        <f t="shared" si="36"/>
        <v>7</v>
      </c>
      <c r="S127" s="3">
        <v>42821</v>
      </c>
      <c r="T127" s="7">
        <f t="shared" si="37"/>
        <v>1</v>
      </c>
      <c r="U127" s="1">
        <f>VLOOKUP(A127,Sheet1!A:F,5,)</f>
        <v>5000</v>
      </c>
      <c r="V127" s="7">
        <v>523</v>
      </c>
      <c r="W127" s="7">
        <f t="shared" si="38"/>
        <v>523</v>
      </c>
      <c r="X127" s="7">
        <v>0</v>
      </c>
      <c r="Y127" s="9">
        <f t="shared" si="52"/>
        <v>0</v>
      </c>
      <c r="Z127" s="9">
        <f t="shared" si="53"/>
        <v>0</v>
      </c>
      <c r="AA127" s="10">
        <f t="shared" si="39"/>
        <v>0.1046</v>
      </c>
      <c r="AB127" s="10">
        <f t="shared" si="54"/>
        <v>0.1046</v>
      </c>
      <c r="AC127" s="2">
        <v>310</v>
      </c>
      <c r="AD127" s="7">
        <f t="shared" si="40"/>
        <v>1</v>
      </c>
      <c r="AE127" s="7">
        <f t="shared" si="41"/>
        <v>1</v>
      </c>
      <c r="AF127" s="7">
        <f t="shared" si="55"/>
        <v>1</v>
      </c>
      <c r="AG127" s="7">
        <f t="shared" si="56"/>
        <v>1</v>
      </c>
      <c r="AH127" s="7">
        <v>523</v>
      </c>
      <c r="AI127" s="7">
        <f t="shared" si="57"/>
        <v>523</v>
      </c>
      <c r="AJ127" s="7">
        <v>-570</v>
      </c>
      <c r="AK127" s="7">
        <f t="shared" si="42"/>
        <v>0</v>
      </c>
      <c r="AL127" s="7">
        <f t="shared" si="43"/>
        <v>570</v>
      </c>
      <c r="AM127" s="7">
        <f t="shared" si="44"/>
        <v>1</v>
      </c>
      <c r="AN127" s="7">
        <v>0</v>
      </c>
      <c r="AO127" s="7">
        <f t="shared" si="45"/>
        <v>0</v>
      </c>
      <c r="AP127" s="7">
        <v>167.5</v>
      </c>
      <c r="AQ127" s="7">
        <f t="shared" si="46"/>
        <v>1</v>
      </c>
      <c r="AR127">
        <f t="shared" si="47"/>
        <v>1</v>
      </c>
      <c r="AS127" s="7">
        <v>840.5</v>
      </c>
      <c r="AT127" s="7">
        <f t="shared" si="48"/>
        <v>1</v>
      </c>
      <c r="AU127" s="7">
        <v>85</v>
      </c>
      <c r="AV127" s="7">
        <f t="shared" si="49"/>
        <v>1</v>
      </c>
      <c r="AW127">
        <f t="shared" si="50"/>
        <v>1</v>
      </c>
    </row>
    <row r="128" spans="1:49" x14ac:dyDescent="0.25">
      <c r="A128" s="11">
        <v>2801367</v>
      </c>
      <c r="B128" s="28" t="s">
        <v>470</v>
      </c>
      <c r="C128" s="25" t="s">
        <v>471</v>
      </c>
      <c r="D128" s="26" t="s">
        <v>5</v>
      </c>
      <c r="E128" s="26" t="s">
        <v>345</v>
      </c>
      <c r="F128" s="12">
        <f t="shared" si="29"/>
        <v>1</v>
      </c>
      <c r="G128" s="12" t="s">
        <v>77</v>
      </c>
      <c r="H128" s="12">
        <f t="shared" si="51"/>
        <v>0</v>
      </c>
      <c r="I128" s="1" t="str">
        <f>VLOOKUP(A128,Sheet1!A:F,3,)</f>
        <v>East</v>
      </c>
      <c r="J128" s="12">
        <f t="shared" si="30"/>
        <v>3</v>
      </c>
      <c r="K128" s="28" t="str">
        <f>VLOOKUP(A128,Sheet1!A:F,6,)</f>
        <v>Finance</v>
      </c>
      <c r="L128">
        <f t="shared" si="31"/>
        <v>7</v>
      </c>
      <c r="M128" s="3">
        <f>VLOOKUP(A128,Sheet1!A:F,4,)</f>
        <v>36144</v>
      </c>
      <c r="N128" s="11">
        <f t="shared" si="32"/>
        <v>1998</v>
      </c>
      <c r="O128" s="11">
        <f t="shared" si="33"/>
        <v>12</v>
      </c>
      <c r="P128" s="11">
        <f t="shared" si="34"/>
        <v>3</v>
      </c>
      <c r="Q128" s="7">
        <f t="shared" si="35"/>
        <v>51</v>
      </c>
      <c r="R128" s="7">
        <f t="shared" si="36"/>
        <v>15</v>
      </c>
      <c r="S128" s="3">
        <v>42908</v>
      </c>
      <c r="T128" s="7">
        <f t="shared" si="37"/>
        <v>1</v>
      </c>
      <c r="U128" s="1">
        <f>VLOOKUP(A128,Sheet1!A:F,5,)</f>
        <v>5000</v>
      </c>
      <c r="V128" s="7">
        <v>1506.5</v>
      </c>
      <c r="W128" s="7">
        <f t="shared" si="38"/>
        <v>1506.5</v>
      </c>
      <c r="X128" s="7">
        <v>60</v>
      </c>
      <c r="Y128" s="9">
        <f t="shared" si="52"/>
        <v>0</v>
      </c>
      <c r="Z128" s="9">
        <f t="shared" si="53"/>
        <v>0</v>
      </c>
      <c r="AA128" s="10">
        <f t="shared" si="39"/>
        <v>0.31330000000000002</v>
      </c>
      <c r="AB128" s="10">
        <f t="shared" si="54"/>
        <v>0.31330000000000002</v>
      </c>
      <c r="AC128" s="2">
        <v>810.5</v>
      </c>
      <c r="AD128" s="7">
        <f t="shared" si="40"/>
        <v>1</v>
      </c>
      <c r="AE128" s="7">
        <f t="shared" si="41"/>
        <v>1</v>
      </c>
      <c r="AF128" s="7">
        <f t="shared" si="55"/>
        <v>0</v>
      </c>
      <c r="AG128" s="7">
        <f t="shared" si="56"/>
        <v>1</v>
      </c>
      <c r="AH128" s="7">
        <v>1566.5</v>
      </c>
      <c r="AI128" s="7">
        <f t="shared" si="57"/>
        <v>1566.5</v>
      </c>
      <c r="AJ128" s="7">
        <v>602</v>
      </c>
      <c r="AK128" s="7">
        <f t="shared" si="42"/>
        <v>1</v>
      </c>
      <c r="AL128" s="7">
        <f t="shared" si="43"/>
        <v>602</v>
      </c>
      <c r="AM128" s="7">
        <f t="shared" si="44"/>
        <v>1</v>
      </c>
      <c r="AN128" s="7">
        <v>432</v>
      </c>
      <c r="AO128" s="7">
        <f t="shared" si="45"/>
        <v>1</v>
      </c>
      <c r="AP128" s="7">
        <v>472.5</v>
      </c>
      <c r="AQ128" s="7">
        <f t="shared" si="46"/>
        <v>1</v>
      </c>
      <c r="AR128">
        <f t="shared" si="47"/>
        <v>0</v>
      </c>
      <c r="AS128" s="7">
        <v>0</v>
      </c>
      <c r="AT128" s="7">
        <f t="shared" si="48"/>
        <v>0</v>
      </c>
      <c r="AU128" s="7">
        <v>0</v>
      </c>
      <c r="AV128" s="7">
        <f t="shared" si="49"/>
        <v>0</v>
      </c>
      <c r="AW128">
        <f t="shared" si="50"/>
        <v>1</v>
      </c>
    </row>
    <row r="129" spans="1:49" x14ac:dyDescent="0.25">
      <c r="A129" s="11">
        <v>2807881</v>
      </c>
      <c r="B129" s="28" t="s">
        <v>301</v>
      </c>
      <c r="C129" s="25" t="s">
        <v>302</v>
      </c>
      <c r="D129" s="26" t="s">
        <v>5</v>
      </c>
      <c r="E129" s="26" t="s">
        <v>224</v>
      </c>
      <c r="F129" s="12">
        <f t="shared" si="29"/>
        <v>3</v>
      </c>
      <c r="G129" s="12" t="s">
        <v>77</v>
      </c>
      <c r="H129" s="12">
        <f t="shared" si="51"/>
        <v>0</v>
      </c>
      <c r="I129" s="1" t="str">
        <f>VLOOKUP(A129,Sheet1!A:F,3,)</f>
        <v>North</v>
      </c>
      <c r="J129" s="12">
        <f t="shared" si="30"/>
        <v>1</v>
      </c>
      <c r="K129" s="28" t="str">
        <f>VLOOKUP(A129,Sheet1!A:F,6,)</f>
        <v>Manufacturing</v>
      </c>
      <c r="L129">
        <f t="shared" si="31"/>
        <v>5</v>
      </c>
      <c r="M129" s="3">
        <f>VLOOKUP(A129,Sheet1!A:F,4,)</f>
        <v>38144</v>
      </c>
      <c r="N129" s="11">
        <f t="shared" si="32"/>
        <v>2004</v>
      </c>
      <c r="O129" s="11">
        <f t="shared" si="33"/>
        <v>6</v>
      </c>
      <c r="P129" s="11">
        <f t="shared" si="34"/>
        <v>1</v>
      </c>
      <c r="Q129" s="7">
        <f t="shared" si="35"/>
        <v>24</v>
      </c>
      <c r="R129" s="7">
        <f t="shared" si="36"/>
        <v>6</v>
      </c>
      <c r="S129" s="3">
        <v>42754</v>
      </c>
      <c r="T129" s="7">
        <f t="shared" si="37"/>
        <v>1</v>
      </c>
      <c r="U129" s="1">
        <f>VLOOKUP(A129,Sheet1!A:F,5,)</f>
        <v>5000</v>
      </c>
      <c r="V129" s="7">
        <v>80</v>
      </c>
      <c r="W129" s="7">
        <f t="shared" si="38"/>
        <v>80</v>
      </c>
      <c r="X129" s="7">
        <v>-80</v>
      </c>
      <c r="Y129" s="9">
        <f t="shared" si="52"/>
        <v>0</v>
      </c>
      <c r="Z129" s="9">
        <f t="shared" si="53"/>
        <v>0</v>
      </c>
      <c r="AA129" s="10">
        <f t="shared" si="39"/>
        <v>0</v>
      </c>
      <c r="AB129" s="10">
        <f t="shared" si="54"/>
        <v>0</v>
      </c>
      <c r="AC129" s="2">
        <v>60</v>
      </c>
      <c r="AD129" s="7">
        <f t="shared" si="40"/>
        <v>0</v>
      </c>
      <c r="AE129" s="7">
        <f t="shared" si="41"/>
        <v>1</v>
      </c>
      <c r="AF129" s="7">
        <f t="shared" si="55"/>
        <v>1</v>
      </c>
      <c r="AG129" s="7">
        <f t="shared" si="56"/>
        <v>1</v>
      </c>
      <c r="AH129" s="7">
        <v>0</v>
      </c>
      <c r="AI129" s="7">
        <f t="shared" si="57"/>
        <v>0</v>
      </c>
      <c r="AJ129" s="7">
        <v>0</v>
      </c>
      <c r="AK129" s="7">
        <f t="shared" si="42"/>
        <v>0</v>
      </c>
      <c r="AL129" s="7">
        <f t="shared" si="43"/>
        <v>0</v>
      </c>
      <c r="AM129" s="7">
        <f t="shared" si="44"/>
        <v>0</v>
      </c>
      <c r="AN129" s="7">
        <v>0</v>
      </c>
      <c r="AO129" s="7">
        <f t="shared" si="45"/>
        <v>0</v>
      </c>
      <c r="AP129" s="7">
        <v>0</v>
      </c>
      <c r="AQ129" s="7">
        <f t="shared" si="46"/>
        <v>0</v>
      </c>
      <c r="AR129">
        <f t="shared" si="47"/>
        <v>1</v>
      </c>
      <c r="AS129" s="7">
        <v>0</v>
      </c>
      <c r="AT129" s="7">
        <f t="shared" si="48"/>
        <v>0</v>
      </c>
      <c r="AU129" s="7">
        <v>80</v>
      </c>
      <c r="AV129" s="7">
        <f t="shared" si="49"/>
        <v>1</v>
      </c>
      <c r="AW129">
        <f t="shared" si="50"/>
        <v>1</v>
      </c>
    </row>
    <row r="130" spans="1:49" x14ac:dyDescent="0.25">
      <c r="A130" s="11">
        <v>2816353</v>
      </c>
      <c r="B130" s="28" t="s">
        <v>452</v>
      </c>
      <c r="C130" s="25" t="s">
        <v>453</v>
      </c>
      <c r="D130" s="26" t="s">
        <v>19</v>
      </c>
      <c r="E130" s="26" t="s">
        <v>345</v>
      </c>
      <c r="F130" s="12">
        <f t="shared" ref="F130:F193" si="58">IF(E130="San Juan",1,IF(E130="Alpharetta",2,IF(E130="Bronx",3,IF(E130="Laurel",4,0))))</f>
        <v>1</v>
      </c>
      <c r="G130" s="12" t="s">
        <v>77</v>
      </c>
      <c r="H130" s="12">
        <f t="shared" si="51"/>
        <v>0</v>
      </c>
      <c r="I130" s="1" t="str">
        <f>VLOOKUP(A130,Sheet1!A:F,3,)</f>
        <v>East</v>
      </c>
      <c r="J130" s="12">
        <f t="shared" ref="J130:J193" si="59">IF(I130="North",1,IF(I130="South",2,IF(I130="East",3,IF(I130="West",4,0))))</f>
        <v>3</v>
      </c>
      <c r="K130" s="28" t="str">
        <f>VLOOKUP(A130,Sheet1!A:F,6,)</f>
        <v>Retail</v>
      </c>
      <c r="L130">
        <f t="shared" ref="L130:L193" si="60">IF(K130="Technology",1,IF(K130="Logistics",2,IF(K130="Retail",3,IF(K130="Services",4,IF(K130="Manufacturing",5,IF(K130="Telco",6,IF(K130="Finance",7,0)))))))</f>
        <v>3</v>
      </c>
      <c r="M130" s="3">
        <f>VLOOKUP(A130,Sheet1!A:F,4,)</f>
        <v>36944</v>
      </c>
      <c r="N130" s="11">
        <f t="shared" ref="N130:N193" si="61">YEAR(M130)</f>
        <v>2001</v>
      </c>
      <c r="O130" s="11">
        <f t="shared" ref="O130:O193" si="62">MONTH(M130)</f>
        <v>2</v>
      </c>
      <c r="P130" s="11">
        <f t="shared" ref="P130:P193" si="63">WEEKDAY(M130)</f>
        <v>5</v>
      </c>
      <c r="Q130" s="7">
        <f t="shared" ref="Q130:Q193" si="64">WEEKNUM(M130)</f>
        <v>8</v>
      </c>
      <c r="R130" s="7">
        <f t="shared" ref="R130:R193" si="65">DAY(M130)</f>
        <v>22</v>
      </c>
      <c r="S130" s="3">
        <v>42957</v>
      </c>
      <c r="T130" s="7">
        <f t="shared" ref="T130:T193" si="66">IF(S130&gt;3,1,0)</f>
        <v>1</v>
      </c>
      <c r="U130" s="1">
        <f>VLOOKUP(A130,Sheet1!A:F,5,)</f>
        <v>5000</v>
      </c>
      <c r="V130" s="7">
        <v>0</v>
      </c>
      <c r="W130" s="7">
        <f t="shared" ref="W130:W193" si="67">ABS(V130)</f>
        <v>0</v>
      </c>
      <c r="X130" s="7">
        <v>0</v>
      </c>
      <c r="Y130" s="9">
        <f t="shared" si="52"/>
        <v>0</v>
      </c>
      <c r="Z130" s="9">
        <f t="shared" si="53"/>
        <v>0</v>
      </c>
      <c r="AA130" s="10">
        <f t="shared" ref="AA130:AA193" si="68">AH130/U130</f>
        <v>0</v>
      </c>
      <c r="AB130" s="10">
        <f t="shared" si="54"/>
        <v>0</v>
      </c>
      <c r="AC130" s="2">
        <v>72.5</v>
      </c>
      <c r="AD130" s="7">
        <f t="shared" ref="AD130:AD193" si="69">IF(AH130&gt;0,1,0)</f>
        <v>0</v>
      </c>
      <c r="AE130" s="7">
        <f t="shared" ref="AE130:AE193" si="70">IF(W130&gt;0,1,0)</f>
        <v>0</v>
      </c>
      <c r="AF130" s="7">
        <f t="shared" si="55"/>
        <v>0</v>
      </c>
      <c r="AG130" s="7">
        <f t="shared" si="56"/>
        <v>0</v>
      </c>
      <c r="AH130" s="7">
        <v>0</v>
      </c>
      <c r="AI130" s="7">
        <f t="shared" si="57"/>
        <v>0</v>
      </c>
      <c r="AJ130" s="7">
        <v>0</v>
      </c>
      <c r="AK130" s="7">
        <f t="shared" ref="AK130:AK193" si="71">IF(AJ130&gt;1,1,0)</f>
        <v>0</v>
      </c>
      <c r="AL130" s="7">
        <f t="shared" ref="AL130:AL193" si="72">ABS(AJ130)</f>
        <v>0</v>
      </c>
      <c r="AM130" s="7">
        <f t="shared" ref="AM130:AM193" si="73">IF(AL130&gt;1,1,0)</f>
        <v>0</v>
      </c>
      <c r="AN130" s="7">
        <v>0</v>
      </c>
      <c r="AO130" s="7">
        <f t="shared" ref="AO130:AO193" si="74">IF(AN130&gt;1,1,0)</f>
        <v>0</v>
      </c>
      <c r="AP130" s="7">
        <v>0</v>
      </c>
      <c r="AQ130" s="7">
        <f t="shared" ref="AQ130:AQ193" si="75">IF(AP130&gt;1,1,0)</f>
        <v>0</v>
      </c>
      <c r="AR130">
        <f t="shared" ref="AR130:AR193" si="76">IF((AQ130+AS130+AT130+AU130)&gt;1,1,0)</f>
        <v>0</v>
      </c>
      <c r="AS130" s="7">
        <v>0</v>
      </c>
      <c r="AT130" s="7">
        <f t="shared" ref="AT130:AT193" si="77">IF(AS130&gt;1,1,0)</f>
        <v>0</v>
      </c>
      <c r="AU130" s="7">
        <v>0</v>
      </c>
      <c r="AV130" s="7">
        <f t="shared" ref="AV130:AV193" si="78">IF(AU130&gt;1,1,0)</f>
        <v>0</v>
      </c>
      <c r="AW130">
        <f t="shared" ref="AW130:AW193" si="79">IF(AP130+AS130+AT130+ABS(AU130)&gt;1,1,0)</f>
        <v>0</v>
      </c>
    </row>
    <row r="131" spans="1:49" x14ac:dyDescent="0.25">
      <c r="A131" s="11">
        <v>2816455</v>
      </c>
      <c r="B131" s="28" t="s">
        <v>255</v>
      </c>
      <c r="C131" s="25" t="s">
        <v>256</v>
      </c>
      <c r="D131" s="26" t="s">
        <v>5</v>
      </c>
      <c r="E131" s="26" t="s">
        <v>224</v>
      </c>
      <c r="F131" s="12">
        <f t="shared" si="58"/>
        <v>3</v>
      </c>
      <c r="G131" s="12" t="s">
        <v>77</v>
      </c>
      <c r="H131" s="12">
        <f t="shared" ref="H131:H194" si="80">IF(G131="Legacy",1,IF(G131="Non Legacy",0,0))</f>
        <v>0</v>
      </c>
      <c r="I131" s="1" t="str">
        <f>VLOOKUP(A131,Sheet1!A:F,3,)</f>
        <v>North</v>
      </c>
      <c r="J131" s="12">
        <f t="shared" si="59"/>
        <v>1</v>
      </c>
      <c r="K131" s="28" t="str">
        <f>VLOOKUP(A131,Sheet1!A:F,6,)</f>
        <v>Telco</v>
      </c>
      <c r="L131">
        <f t="shared" si="60"/>
        <v>6</v>
      </c>
      <c r="M131" s="3">
        <f>VLOOKUP(A131,Sheet1!A:F,4,)</f>
        <v>37044</v>
      </c>
      <c r="N131" s="11">
        <f t="shared" si="61"/>
        <v>2001</v>
      </c>
      <c r="O131" s="11">
        <f t="shared" si="62"/>
        <v>6</v>
      </c>
      <c r="P131" s="11">
        <f t="shared" si="63"/>
        <v>7</v>
      </c>
      <c r="Q131" s="7">
        <f t="shared" si="64"/>
        <v>22</v>
      </c>
      <c r="R131" s="7">
        <f t="shared" si="65"/>
        <v>2</v>
      </c>
      <c r="S131" s="3">
        <v>42397</v>
      </c>
      <c r="T131" s="7">
        <f t="shared" si="66"/>
        <v>1</v>
      </c>
      <c r="U131" s="1">
        <f>VLOOKUP(A131,Sheet1!A:F,5,)</f>
        <v>5000</v>
      </c>
      <c r="V131" s="7">
        <v>285.37</v>
      </c>
      <c r="W131" s="7">
        <f t="shared" si="67"/>
        <v>285.37</v>
      </c>
      <c r="X131" s="7">
        <v>35</v>
      </c>
      <c r="Y131" s="9">
        <f t="shared" ref="Y131:Y194" si="81">IF(AH131&gt;U131,1,0)</f>
        <v>0</v>
      </c>
      <c r="Z131" s="9">
        <f t="shared" ref="Z131:Z194" si="82">IF(AI131&gt;U131,1,0)</f>
        <v>0</v>
      </c>
      <c r="AA131" s="10">
        <f t="shared" si="68"/>
        <v>6.4074000000000006E-2</v>
      </c>
      <c r="AB131" s="10">
        <f t="shared" ref="AB131:AB194" si="83">AI131/U131</f>
        <v>6.4074000000000006E-2</v>
      </c>
      <c r="AC131" s="2">
        <v>308.5</v>
      </c>
      <c r="AD131" s="7">
        <f t="shared" si="69"/>
        <v>1</v>
      </c>
      <c r="AE131" s="7">
        <f t="shared" si="70"/>
        <v>1</v>
      </c>
      <c r="AF131" s="7">
        <f t="shared" ref="AF131:AF194" si="84">AR131</f>
        <v>0</v>
      </c>
      <c r="AG131" s="7">
        <f t="shared" ref="AG131:AG194" si="85">AW131</f>
        <v>1</v>
      </c>
      <c r="AH131" s="7">
        <v>320.37</v>
      </c>
      <c r="AI131" s="7">
        <f t="shared" ref="AI131:AI194" si="86">ABS(AH131)</f>
        <v>320.37</v>
      </c>
      <c r="AJ131" s="7">
        <v>0</v>
      </c>
      <c r="AK131" s="7">
        <f t="shared" si="71"/>
        <v>0</v>
      </c>
      <c r="AL131" s="7">
        <f t="shared" si="72"/>
        <v>0</v>
      </c>
      <c r="AM131" s="7">
        <f t="shared" si="73"/>
        <v>0</v>
      </c>
      <c r="AN131" s="7">
        <v>95</v>
      </c>
      <c r="AO131" s="7">
        <f t="shared" si="74"/>
        <v>1</v>
      </c>
      <c r="AP131" s="7">
        <v>739.98</v>
      </c>
      <c r="AQ131" s="7">
        <f t="shared" si="75"/>
        <v>1</v>
      </c>
      <c r="AR131">
        <f t="shared" si="76"/>
        <v>0</v>
      </c>
      <c r="AS131" s="7">
        <v>893.5</v>
      </c>
      <c r="AT131" s="7">
        <f t="shared" si="77"/>
        <v>1</v>
      </c>
      <c r="AU131" s="7">
        <v>-1443.11</v>
      </c>
      <c r="AV131" s="7">
        <f t="shared" si="78"/>
        <v>0</v>
      </c>
      <c r="AW131">
        <f t="shared" si="79"/>
        <v>1</v>
      </c>
    </row>
    <row r="132" spans="1:49" x14ac:dyDescent="0.25">
      <c r="A132" s="11">
        <v>2862412</v>
      </c>
      <c r="B132" s="28">
        <v>1000616</v>
      </c>
      <c r="C132" s="25" t="s">
        <v>12</v>
      </c>
      <c r="D132" s="26" t="s">
        <v>5</v>
      </c>
      <c r="E132" s="26" t="s">
        <v>6</v>
      </c>
      <c r="F132" s="12">
        <f t="shared" si="58"/>
        <v>2</v>
      </c>
      <c r="G132" s="12" t="s">
        <v>7</v>
      </c>
      <c r="H132" s="12">
        <f t="shared" si="80"/>
        <v>1</v>
      </c>
      <c r="I132" s="1" t="str">
        <f>VLOOKUP(A132,Sheet1!A:F,3,)</f>
        <v>South</v>
      </c>
      <c r="J132" s="12">
        <f t="shared" si="59"/>
        <v>2</v>
      </c>
      <c r="K132" s="28" t="str">
        <f>VLOOKUP(A132,Sheet1!A:F,6,)</f>
        <v>Logistics</v>
      </c>
      <c r="L132">
        <f t="shared" si="60"/>
        <v>2</v>
      </c>
      <c r="M132" s="3">
        <f>VLOOKUP(A132,Sheet1!A:F,4,)</f>
        <v>40364</v>
      </c>
      <c r="N132" s="11">
        <f t="shared" si="61"/>
        <v>2010</v>
      </c>
      <c r="O132" s="11">
        <f t="shared" si="62"/>
        <v>7</v>
      </c>
      <c r="P132" s="11">
        <f t="shared" si="63"/>
        <v>2</v>
      </c>
      <c r="Q132" s="7">
        <f t="shared" si="64"/>
        <v>28</v>
      </c>
      <c r="R132" s="7">
        <f t="shared" si="65"/>
        <v>5</v>
      </c>
      <c r="S132" s="3">
        <v>42929</v>
      </c>
      <c r="T132" s="7">
        <f t="shared" si="66"/>
        <v>1</v>
      </c>
      <c r="U132" s="1">
        <f>VLOOKUP(A132,Sheet1!A:F,5,)</f>
        <v>5000</v>
      </c>
      <c r="V132" s="7">
        <v>208</v>
      </c>
      <c r="W132" s="7">
        <f t="shared" si="67"/>
        <v>208</v>
      </c>
      <c r="X132" s="7">
        <v>0</v>
      </c>
      <c r="Y132" s="9">
        <f t="shared" si="81"/>
        <v>0</v>
      </c>
      <c r="Z132" s="9">
        <f t="shared" si="82"/>
        <v>0</v>
      </c>
      <c r="AA132" s="10">
        <f t="shared" si="68"/>
        <v>4.1599999999999998E-2</v>
      </c>
      <c r="AB132" s="10">
        <f t="shared" si="83"/>
        <v>4.1599999999999998E-2</v>
      </c>
      <c r="AC132" s="2">
        <v>74.5</v>
      </c>
      <c r="AD132" s="7">
        <f t="shared" si="69"/>
        <v>1</v>
      </c>
      <c r="AE132" s="7">
        <f t="shared" si="70"/>
        <v>1</v>
      </c>
      <c r="AF132" s="7">
        <f t="shared" si="84"/>
        <v>0</v>
      </c>
      <c r="AG132" s="7">
        <f t="shared" si="85"/>
        <v>0</v>
      </c>
      <c r="AH132" s="7">
        <v>208</v>
      </c>
      <c r="AI132" s="7">
        <f t="shared" si="86"/>
        <v>208</v>
      </c>
      <c r="AJ132" s="7">
        <v>208</v>
      </c>
      <c r="AK132" s="7">
        <f t="shared" si="71"/>
        <v>1</v>
      </c>
      <c r="AL132" s="7">
        <f t="shared" si="72"/>
        <v>208</v>
      </c>
      <c r="AM132" s="7">
        <f t="shared" si="73"/>
        <v>1</v>
      </c>
      <c r="AN132" s="7">
        <v>0</v>
      </c>
      <c r="AO132" s="7">
        <f t="shared" si="74"/>
        <v>0</v>
      </c>
      <c r="AP132" s="7">
        <v>0</v>
      </c>
      <c r="AQ132" s="7">
        <f t="shared" si="75"/>
        <v>0</v>
      </c>
      <c r="AR132">
        <f t="shared" si="76"/>
        <v>0</v>
      </c>
      <c r="AS132" s="7">
        <v>0</v>
      </c>
      <c r="AT132" s="7">
        <f t="shared" si="77"/>
        <v>0</v>
      </c>
      <c r="AU132" s="7">
        <v>0</v>
      </c>
      <c r="AV132" s="7">
        <f t="shared" si="78"/>
        <v>0</v>
      </c>
      <c r="AW132">
        <f t="shared" si="79"/>
        <v>0</v>
      </c>
    </row>
    <row r="133" spans="1:49" x14ac:dyDescent="0.25">
      <c r="A133" s="11">
        <v>2881434</v>
      </c>
      <c r="B133" s="28" t="s">
        <v>560</v>
      </c>
      <c r="C133" s="25" t="s">
        <v>561</v>
      </c>
      <c r="D133" s="26" t="s">
        <v>5</v>
      </c>
      <c r="E133" s="26" t="s">
        <v>345</v>
      </c>
      <c r="F133" s="12">
        <f t="shared" si="58"/>
        <v>1</v>
      </c>
      <c r="G133" s="12" t="s">
        <v>77</v>
      </c>
      <c r="H133" s="12">
        <f t="shared" si="80"/>
        <v>0</v>
      </c>
      <c r="I133" s="1" t="str">
        <f>VLOOKUP(A133,Sheet1!A:F,3,)</f>
        <v>West</v>
      </c>
      <c r="J133" s="12">
        <f t="shared" si="59"/>
        <v>4</v>
      </c>
      <c r="K133" s="28" t="str">
        <f>VLOOKUP(A133,Sheet1!A:F,6,)</f>
        <v>Services</v>
      </c>
      <c r="L133">
        <f t="shared" si="60"/>
        <v>4</v>
      </c>
      <c r="M133" s="3">
        <f>VLOOKUP(A133,Sheet1!A:F,4,)</f>
        <v>41164</v>
      </c>
      <c r="N133" s="11">
        <f t="shared" si="61"/>
        <v>2012</v>
      </c>
      <c r="O133" s="11">
        <f t="shared" si="62"/>
        <v>9</v>
      </c>
      <c r="P133" s="11">
        <f t="shared" si="63"/>
        <v>4</v>
      </c>
      <c r="Q133" s="7">
        <f t="shared" si="64"/>
        <v>37</v>
      </c>
      <c r="R133" s="7">
        <f t="shared" si="65"/>
        <v>12</v>
      </c>
      <c r="S133" s="3">
        <v>42937</v>
      </c>
      <c r="T133" s="7">
        <f t="shared" si="66"/>
        <v>1</v>
      </c>
      <c r="U133" s="1">
        <f>VLOOKUP(A133,Sheet1!A:F,5,)</f>
        <v>5000</v>
      </c>
      <c r="V133" s="7">
        <v>4887.5</v>
      </c>
      <c r="W133" s="7">
        <f t="shared" si="67"/>
        <v>4887.5</v>
      </c>
      <c r="X133" s="7">
        <v>0</v>
      </c>
      <c r="Y133" s="9">
        <f t="shared" si="81"/>
        <v>0</v>
      </c>
      <c r="Z133" s="9">
        <f t="shared" si="82"/>
        <v>0</v>
      </c>
      <c r="AA133" s="10">
        <f t="shared" si="68"/>
        <v>0.97750000000000004</v>
      </c>
      <c r="AB133" s="10">
        <f t="shared" si="83"/>
        <v>0.97750000000000004</v>
      </c>
      <c r="AC133" s="2">
        <v>400</v>
      </c>
      <c r="AD133" s="7">
        <f t="shared" si="69"/>
        <v>1</v>
      </c>
      <c r="AE133" s="7">
        <f t="shared" si="70"/>
        <v>1</v>
      </c>
      <c r="AF133" s="7">
        <f t="shared" si="84"/>
        <v>1</v>
      </c>
      <c r="AG133" s="7">
        <f t="shared" si="85"/>
        <v>1</v>
      </c>
      <c r="AH133" s="7">
        <v>4887.5</v>
      </c>
      <c r="AI133" s="7">
        <f t="shared" si="86"/>
        <v>4887.5</v>
      </c>
      <c r="AJ133" s="7">
        <v>0</v>
      </c>
      <c r="AK133" s="7">
        <f t="shared" si="71"/>
        <v>0</v>
      </c>
      <c r="AL133" s="7">
        <f t="shared" si="72"/>
        <v>0</v>
      </c>
      <c r="AM133" s="7">
        <f t="shared" si="73"/>
        <v>0</v>
      </c>
      <c r="AN133" s="7">
        <v>0</v>
      </c>
      <c r="AO133" s="7">
        <f t="shared" si="74"/>
        <v>0</v>
      </c>
      <c r="AP133" s="7">
        <v>-1</v>
      </c>
      <c r="AQ133" s="7">
        <f t="shared" si="75"/>
        <v>0</v>
      </c>
      <c r="AR133">
        <f t="shared" si="76"/>
        <v>1</v>
      </c>
      <c r="AS133" s="7">
        <v>0</v>
      </c>
      <c r="AT133" s="7">
        <f t="shared" si="77"/>
        <v>0</v>
      </c>
      <c r="AU133" s="7">
        <v>4888.5</v>
      </c>
      <c r="AV133" s="7">
        <f t="shared" si="78"/>
        <v>1</v>
      </c>
      <c r="AW133">
        <f t="shared" si="79"/>
        <v>1</v>
      </c>
    </row>
    <row r="134" spans="1:49" x14ac:dyDescent="0.25">
      <c r="A134" s="11">
        <v>2997024</v>
      </c>
      <c r="B134" s="28">
        <v>1001725</v>
      </c>
      <c r="C134" s="25" t="s">
        <v>61</v>
      </c>
      <c r="D134" s="26" t="s">
        <v>9</v>
      </c>
      <c r="E134" s="26" t="s">
        <v>6</v>
      </c>
      <c r="F134" s="12">
        <f t="shared" si="58"/>
        <v>2</v>
      </c>
      <c r="G134" s="12" t="s">
        <v>7</v>
      </c>
      <c r="H134" s="12">
        <f t="shared" si="80"/>
        <v>1</v>
      </c>
      <c r="I134" s="1" t="str">
        <f>VLOOKUP(A134,Sheet1!A:F,3,)</f>
        <v>South</v>
      </c>
      <c r="J134" s="12">
        <f t="shared" si="59"/>
        <v>2</v>
      </c>
      <c r="K134" s="28" t="str">
        <f>VLOOKUP(A134,Sheet1!A:F,6,)</f>
        <v>Services</v>
      </c>
      <c r="L134">
        <f t="shared" si="60"/>
        <v>4</v>
      </c>
      <c r="M134" s="3">
        <f>VLOOKUP(A134,Sheet1!A:F,4,)</f>
        <v>40324</v>
      </c>
      <c r="N134" s="11">
        <f t="shared" si="61"/>
        <v>2010</v>
      </c>
      <c r="O134" s="11">
        <f t="shared" si="62"/>
        <v>5</v>
      </c>
      <c r="P134" s="11">
        <f t="shared" si="63"/>
        <v>4</v>
      </c>
      <c r="Q134" s="7">
        <f t="shared" si="64"/>
        <v>22</v>
      </c>
      <c r="R134" s="7">
        <f t="shared" si="65"/>
        <v>26</v>
      </c>
      <c r="S134" s="3">
        <v>42782</v>
      </c>
      <c r="T134" s="7">
        <f t="shared" si="66"/>
        <v>1</v>
      </c>
      <c r="U134" s="1">
        <f>VLOOKUP(A134,Sheet1!A:F,5,)</f>
        <v>5000</v>
      </c>
      <c r="V134" s="7">
        <v>-37.5</v>
      </c>
      <c r="W134" s="7">
        <f t="shared" si="67"/>
        <v>37.5</v>
      </c>
      <c r="X134" s="7">
        <v>0</v>
      </c>
      <c r="Y134" s="9">
        <f t="shared" si="81"/>
        <v>0</v>
      </c>
      <c r="Z134" s="9">
        <f t="shared" si="82"/>
        <v>0</v>
      </c>
      <c r="AA134" s="10">
        <f t="shared" si="68"/>
        <v>-7.4999999999999997E-3</v>
      </c>
      <c r="AB134" s="10">
        <f t="shared" si="83"/>
        <v>7.4999999999999997E-3</v>
      </c>
      <c r="AC134" s="2">
        <v>37.5</v>
      </c>
      <c r="AD134" s="7">
        <f t="shared" si="69"/>
        <v>0</v>
      </c>
      <c r="AE134" s="7">
        <f t="shared" si="70"/>
        <v>1</v>
      </c>
      <c r="AF134" s="7">
        <f t="shared" si="84"/>
        <v>0</v>
      </c>
      <c r="AG134" s="7">
        <f t="shared" si="85"/>
        <v>1</v>
      </c>
      <c r="AH134" s="7">
        <v>-37.5</v>
      </c>
      <c r="AI134" s="7">
        <f t="shared" si="86"/>
        <v>37.5</v>
      </c>
      <c r="AJ134" s="7">
        <v>0</v>
      </c>
      <c r="AK134" s="7">
        <f t="shared" si="71"/>
        <v>0</v>
      </c>
      <c r="AL134" s="7">
        <f t="shared" si="72"/>
        <v>0</v>
      </c>
      <c r="AM134" s="7">
        <f t="shared" si="73"/>
        <v>0</v>
      </c>
      <c r="AN134" s="7">
        <v>0</v>
      </c>
      <c r="AO134" s="7">
        <f t="shared" si="74"/>
        <v>0</v>
      </c>
      <c r="AP134" s="7">
        <v>0</v>
      </c>
      <c r="AQ134" s="7">
        <f t="shared" si="75"/>
        <v>0</v>
      </c>
      <c r="AR134">
        <f t="shared" si="76"/>
        <v>0</v>
      </c>
      <c r="AS134" s="7">
        <v>0</v>
      </c>
      <c r="AT134" s="7">
        <f t="shared" si="77"/>
        <v>0</v>
      </c>
      <c r="AU134" s="7">
        <v>-37.5</v>
      </c>
      <c r="AV134" s="7">
        <f t="shared" si="78"/>
        <v>0</v>
      </c>
      <c r="AW134">
        <f t="shared" si="79"/>
        <v>1</v>
      </c>
    </row>
    <row r="135" spans="1:49" x14ac:dyDescent="0.25">
      <c r="A135" s="11">
        <v>3004479</v>
      </c>
      <c r="B135" s="28" t="s">
        <v>580</v>
      </c>
      <c r="C135" s="25" t="s">
        <v>581</v>
      </c>
      <c r="D135" s="26" t="s">
        <v>5</v>
      </c>
      <c r="E135" s="26" t="s">
        <v>345</v>
      </c>
      <c r="F135" s="12">
        <f t="shared" si="58"/>
        <v>1</v>
      </c>
      <c r="G135" s="12" t="s">
        <v>77</v>
      </c>
      <c r="H135" s="12">
        <f t="shared" si="80"/>
        <v>0</v>
      </c>
      <c r="I135" s="1" t="str">
        <f>VLOOKUP(A135,Sheet1!A:F,3,)</f>
        <v>West</v>
      </c>
      <c r="J135" s="12">
        <f t="shared" si="59"/>
        <v>4</v>
      </c>
      <c r="K135" s="28" t="str">
        <f>VLOOKUP(A135,Sheet1!A:F,6,)</f>
        <v>Manufacturing</v>
      </c>
      <c r="L135">
        <f t="shared" si="60"/>
        <v>5</v>
      </c>
      <c r="M135" s="3">
        <f>VLOOKUP(A135,Sheet1!A:F,4,)</f>
        <v>42064</v>
      </c>
      <c r="N135" s="11">
        <f t="shared" si="61"/>
        <v>2015</v>
      </c>
      <c r="O135" s="11">
        <f t="shared" si="62"/>
        <v>3</v>
      </c>
      <c r="P135" s="11">
        <f t="shared" si="63"/>
        <v>1</v>
      </c>
      <c r="Q135" s="7">
        <f t="shared" si="64"/>
        <v>10</v>
      </c>
      <c r="R135" s="7">
        <f t="shared" si="65"/>
        <v>1</v>
      </c>
      <c r="S135" s="3">
        <v>42912</v>
      </c>
      <c r="T135" s="7">
        <f t="shared" si="66"/>
        <v>1</v>
      </c>
      <c r="U135" s="1">
        <f>VLOOKUP(A135,Sheet1!A:F,5,)</f>
        <v>5000</v>
      </c>
      <c r="V135" s="7">
        <v>375</v>
      </c>
      <c r="W135" s="7">
        <f t="shared" si="67"/>
        <v>375</v>
      </c>
      <c r="X135" s="7">
        <v>0</v>
      </c>
      <c r="Y135" s="9">
        <f t="shared" si="81"/>
        <v>0</v>
      </c>
      <c r="Z135" s="9">
        <f t="shared" si="82"/>
        <v>0</v>
      </c>
      <c r="AA135" s="10">
        <f t="shared" si="68"/>
        <v>7.4999999999999997E-2</v>
      </c>
      <c r="AB135" s="10">
        <f t="shared" si="83"/>
        <v>7.4999999999999997E-2</v>
      </c>
      <c r="AC135" s="2">
        <v>235</v>
      </c>
      <c r="AD135" s="7">
        <f t="shared" si="69"/>
        <v>1</v>
      </c>
      <c r="AE135" s="7">
        <f t="shared" si="70"/>
        <v>1</v>
      </c>
      <c r="AF135" s="7">
        <f t="shared" si="84"/>
        <v>0</v>
      </c>
      <c r="AG135" s="7">
        <f t="shared" si="85"/>
        <v>1</v>
      </c>
      <c r="AH135" s="7">
        <v>375</v>
      </c>
      <c r="AI135" s="7">
        <f t="shared" si="86"/>
        <v>375</v>
      </c>
      <c r="AJ135" s="7">
        <v>0</v>
      </c>
      <c r="AK135" s="7">
        <f t="shared" si="71"/>
        <v>0</v>
      </c>
      <c r="AL135" s="7">
        <f t="shared" si="72"/>
        <v>0</v>
      </c>
      <c r="AM135" s="7">
        <f t="shared" si="73"/>
        <v>0</v>
      </c>
      <c r="AN135" s="7">
        <v>60</v>
      </c>
      <c r="AO135" s="7">
        <f t="shared" si="74"/>
        <v>1</v>
      </c>
      <c r="AP135" s="7">
        <v>315</v>
      </c>
      <c r="AQ135" s="7">
        <f t="shared" si="75"/>
        <v>1</v>
      </c>
      <c r="AR135">
        <f t="shared" si="76"/>
        <v>0</v>
      </c>
      <c r="AS135" s="7">
        <v>0</v>
      </c>
      <c r="AT135" s="7">
        <f t="shared" si="77"/>
        <v>0</v>
      </c>
      <c r="AU135" s="7">
        <v>0</v>
      </c>
      <c r="AV135" s="7">
        <f t="shared" si="78"/>
        <v>0</v>
      </c>
      <c r="AW135">
        <f t="shared" si="79"/>
        <v>1</v>
      </c>
    </row>
    <row r="136" spans="1:49" x14ac:dyDescent="0.25">
      <c r="A136" s="11">
        <v>3057124</v>
      </c>
      <c r="B136" s="28" t="s">
        <v>492</v>
      </c>
      <c r="C136" s="25" t="s">
        <v>493</v>
      </c>
      <c r="D136" s="26" t="s">
        <v>5</v>
      </c>
      <c r="E136" s="26" t="s">
        <v>345</v>
      </c>
      <c r="F136" s="12">
        <f t="shared" si="58"/>
        <v>1</v>
      </c>
      <c r="G136" s="12" t="s">
        <v>77</v>
      </c>
      <c r="H136" s="12">
        <f t="shared" si="80"/>
        <v>0</v>
      </c>
      <c r="I136" s="1" t="str">
        <f>VLOOKUP(A136,Sheet1!A:F,3,)</f>
        <v>West</v>
      </c>
      <c r="J136" s="12">
        <f t="shared" si="59"/>
        <v>4</v>
      </c>
      <c r="K136" s="28" t="str">
        <f>VLOOKUP(A136,Sheet1!A:F,6,)</f>
        <v>Manufacturing</v>
      </c>
      <c r="L136">
        <f t="shared" si="60"/>
        <v>5</v>
      </c>
      <c r="M136" s="3">
        <f>VLOOKUP(A136,Sheet1!A:F,4,)</f>
        <v>42204</v>
      </c>
      <c r="N136" s="11">
        <f t="shared" si="61"/>
        <v>2015</v>
      </c>
      <c r="O136" s="11">
        <f t="shared" si="62"/>
        <v>7</v>
      </c>
      <c r="P136" s="11">
        <f t="shared" si="63"/>
        <v>1</v>
      </c>
      <c r="Q136" s="7">
        <f t="shared" si="64"/>
        <v>30</v>
      </c>
      <c r="R136" s="7">
        <f t="shared" si="65"/>
        <v>19</v>
      </c>
      <c r="S136" s="3">
        <v>42926</v>
      </c>
      <c r="T136" s="7">
        <f t="shared" si="66"/>
        <v>1</v>
      </c>
      <c r="U136" s="1">
        <f>VLOOKUP(A136,Sheet1!A:F,5,)</f>
        <v>5000</v>
      </c>
      <c r="V136" s="7">
        <v>452</v>
      </c>
      <c r="W136" s="7">
        <f t="shared" si="67"/>
        <v>452</v>
      </c>
      <c r="X136" s="7">
        <v>0</v>
      </c>
      <c r="Y136" s="9">
        <f t="shared" si="81"/>
        <v>0</v>
      </c>
      <c r="Z136" s="9">
        <f t="shared" si="82"/>
        <v>0</v>
      </c>
      <c r="AA136" s="10">
        <f t="shared" si="68"/>
        <v>9.0399999999999994E-2</v>
      </c>
      <c r="AB136" s="10">
        <f t="shared" si="83"/>
        <v>9.0399999999999994E-2</v>
      </c>
      <c r="AC136" s="2">
        <v>212.5</v>
      </c>
      <c r="AD136" s="7">
        <f t="shared" si="69"/>
        <v>1</v>
      </c>
      <c r="AE136" s="7">
        <f t="shared" si="70"/>
        <v>1</v>
      </c>
      <c r="AF136" s="7">
        <f t="shared" si="84"/>
        <v>0</v>
      </c>
      <c r="AG136" s="7">
        <f t="shared" si="85"/>
        <v>1</v>
      </c>
      <c r="AH136" s="7">
        <v>452</v>
      </c>
      <c r="AI136" s="7">
        <f t="shared" si="86"/>
        <v>452</v>
      </c>
      <c r="AJ136" s="7">
        <v>352</v>
      </c>
      <c r="AK136" s="7">
        <f t="shared" si="71"/>
        <v>1</v>
      </c>
      <c r="AL136" s="7">
        <f t="shared" si="72"/>
        <v>352</v>
      </c>
      <c r="AM136" s="7">
        <f t="shared" si="73"/>
        <v>1</v>
      </c>
      <c r="AN136" s="7">
        <v>10</v>
      </c>
      <c r="AO136" s="7">
        <f t="shared" si="74"/>
        <v>1</v>
      </c>
      <c r="AP136" s="7">
        <v>90</v>
      </c>
      <c r="AQ136" s="7">
        <f t="shared" si="75"/>
        <v>1</v>
      </c>
      <c r="AR136">
        <f t="shared" si="76"/>
        <v>0</v>
      </c>
      <c r="AS136" s="7">
        <v>0</v>
      </c>
      <c r="AT136" s="7">
        <f t="shared" si="77"/>
        <v>0</v>
      </c>
      <c r="AU136" s="7">
        <v>0</v>
      </c>
      <c r="AV136" s="7">
        <f t="shared" si="78"/>
        <v>0</v>
      </c>
      <c r="AW136">
        <f t="shared" si="79"/>
        <v>1</v>
      </c>
    </row>
    <row r="137" spans="1:49" x14ac:dyDescent="0.25">
      <c r="A137" s="11">
        <v>3064412</v>
      </c>
      <c r="B137" s="28" t="s">
        <v>602</v>
      </c>
      <c r="C137" s="25" t="s">
        <v>603</v>
      </c>
      <c r="D137" s="26" t="s">
        <v>19</v>
      </c>
      <c r="E137" s="26" t="s">
        <v>345</v>
      </c>
      <c r="F137" s="12">
        <f t="shared" si="58"/>
        <v>1</v>
      </c>
      <c r="G137" s="12" t="s">
        <v>77</v>
      </c>
      <c r="H137" s="12">
        <f t="shared" si="80"/>
        <v>0</v>
      </c>
      <c r="I137" s="1" t="str">
        <f>VLOOKUP(A137,Sheet1!A:F,3,)</f>
        <v>West</v>
      </c>
      <c r="J137" s="12">
        <f t="shared" si="59"/>
        <v>4</v>
      </c>
      <c r="K137" s="28" t="str">
        <f>VLOOKUP(A137,Sheet1!A:F,6,)</f>
        <v>Logistics</v>
      </c>
      <c r="L137">
        <f t="shared" si="60"/>
        <v>2</v>
      </c>
      <c r="M137" s="3">
        <f>VLOOKUP(A137,Sheet1!A:F,4,)</f>
        <v>42464</v>
      </c>
      <c r="N137" s="11">
        <f t="shared" si="61"/>
        <v>2016</v>
      </c>
      <c r="O137" s="11">
        <f t="shared" si="62"/>
        <v>4</v>
      </c>
      <c r="P137" s="11">
        <f t="shared" si="63"/>
        <v>2</v>
      </c>
      <c r="Q137" s="7">
        <f t="shared" si="64"/>
        <v>15</v>
      </c>
      <c r="R137" s="7">
        <f t="shared" si="65"/>
        <v>4</v>
      </c>
      <c r="S137" s="3">
        <v>42762</v>
      </c>
      <c r="T137" s="7">
        <f t="shared" si="66"/>
        <v>1</v>
      </c>
      <c r="U137" s="1">
        <f>VLOOKUP(A137,Sheet1!A:F,5,)</f>
        <v>5000</v>
      </c>
      <c r="V137" s="7">
        <v>0</v>
      </c>
      <c r="W137" s="7">
        <f t="shared" si="67"/>
        <v>0</v>
      </c>
      <c r="X137" s="7">
        <v>0</v>
      </c>
      <c r="Y137" s="9">
        <f t="shared" si="81"/>
        <v>0</v>
      </c>
      <c r="Z137" s="9">
        <f t="shared" si="82"/>
        <v>0</v>
      </c>
      <c r="AA137" s="10">
        <f t="shared" si="68"/>
        <v>0</v>
      </c>
      <c r="AB137" s="10">
        <f t="shared" si="83"/>
        <v>0</v>
      </c>
      <c r="AC137" s="2">
        <v>1270</v>
      </c>
      <c r="AD137" s="7">
        <f t="shared" si="69"/>
        <v>0</v>
      </c>
      <c r="AE137" s="7">
        <f t="shared" si="70"/>
        <v>0</v>
      </c>
      <c r="AF137" s="7">
        <f t="shared" si="84"/>
        <v>0</v>
      </c>
      <c r="AG137" s="7">
        <f t="shared" si="85"/>
        <v>0</v>
      </c>
      <c r="AH137" s="7">
        <v>0</v>
      </c>
      <c r="AI137" s="7">
        <f t="shared" si="86"/>
        <v>0</v>
      </c>
      <c r="AJ137" s="7">
        <v>0</v>
      </c>
      <c r="AK137" s="7">
        <f t="shared" si="71"/>
        <v>0</v>
      </c>
      <c r="AL137" s="7">
        <f t="shared" si="72"/>
        <v>0</v>
      </c>
      <c r="AM137" s="7">
        <f t="shared" si="73"/>
        <v>0</v>
      </c>
      <c r="AN137" s="7">
        <v>0</v>
      </c>
      <c r="AO137" s="7">
        <f t="shared" si="74"/>
        <v>0</v>
      </c>
      <c r="AP137" s="7">
        <v>0</v>
      </c>
      <c r="AQ137" s="7">
        <f t="shared" si="75"/>
        <v>0</v>
      </c>
      <c r="AR137">
        <f t="shared" si="76"/>
        <v>0</v>
      </c>
      <c r="AS137" s="7">
        <v>0</v>
      </c>
      <c r="AT137" s="7">
        <f t="shared" si="77"/>
        <v>0</v>
      </c>
      <c r="AU137" s="7">
        <v>0</v>
      </c>
      <c r="AV137" s="7">
        <f t="shared" si="78"/>
        <v>0</v>
      </c>
      <c r="AW137">
        <f t="shared" si="79"/>
        <v>0</v>
      </c>
    </row>
    <row r="138" spans="1:49" x14ac:dyDescent="0.25">
      <c r="A138" s="11">
        <v>3100863</v>
      </c>
      <c r="B138" s="28" t="s">
        <v>598</v>
      </c>
      <c r="C138" s="25" t="s">
        <v>599</v>
      </c>
      <c r="D138" s="26" t="s">
        <v>5</v>
      </c>
      <c r="E138" s="26" t="s">
        <v>345</v>
      </c>
      <c r="F138" s="12">
        <f t="shared" si="58"/>
        <v>1</v>
      </c>
      <c r="G138" s="12" t="s">
        <v>77</v>
      </c>
      <c r="H138" s="12">
        <f t="shared" si="80"/>
        <v>0</v>
      </c>
      <c r="I138" s="1" t="str">
        <f>VLOOKUP(A138,Sheet1!A:F,3,)</f>
        <v>West</v>
      </c>
      <c r="J138" s="12">
        <f t="shared" si="59"/>
        <v>4</v>
      </c>
      <c r="K138" s="28" t="str">
        <f>VLOOKUP(A138,Sheet1!A:F,6,)</f>
        <v>Finance</v>
      </c>
      <c r="L138">
        <f t="shared" si="60"/>
        <v>7</v>
      </c>
      <c r="M138" s="3">
        <f>VLOOKUP(A138,Sheet1!A:F,4,)</f>
        <v>41604</v>
      </c>
      <c r="N138" s="11">
        <f t="shared" si="61"/>
        <v>2013</v>
      </c>
      <c r="O138" s="11">
        <f t="shared" si="62"/>
        <v>11</v>
      </c>
      <c r="P138" s="11">
        <f t="shared" si="63"/>
        <v>3</v>
      </c>
      <c r="Q138" s="7">
        <f t="shared" si="64"/>
        <v>48</v>
      </c>
      <c r="R138" s="7">
        <f t="shared" si="65"/>
        <v>26</v>
      </c>
      <c r="S138" s="3">
        <v>42923</v>
      </c>
      <c r="T138" s="7">
        <f t="shared" si="66"/>
        <v>1</v>
      </c>
      <c r="U138" s="1">
        <f>VLOOKUP(A138,Sheet1!A:F,5,)</f>
        <v>20000</v>
      </c>
      <c r="V138" s="7">
        <v>1312</v>
      </c>
      <c r="W138" s="7">
        <f t="shared" si="67"/>
        <v>1312</v>
      </c>
      <c r="X138" s="7">
        <v>627.5</v>
      </c>
      <c r="Y138" s="9">
        <f t="shared" si="81"/>
        <v>0</v>
      </c>
      <c r="Z138" s="9">
        <f t="shared" si="82"/>
        <v>0</v>
      </c>
      <c r="AA138" s="10">
        <f t="shared" si="68"/>
        <v>9.6975000000000006E-2</v>
      </c>
      <c r="AB138" s="10">
        <f t="shared" si="83"/>
        <v>9.6975000000000006E-2</v>
      </c>
      <c r="AC138" s="2">
        <v>943.15</v>
      </c>
      <c r="AD138" s="7">
        <f t="shared" si="69"/>
        <v>1</v>
      </c>
      <c r="AE138" s="7">
        <f t="shared" si="70"/>
        <v>1</v>
      </c>
      <c r="AF138" s="7">
        <f t="shared" si="84"/>
        <v>0</v>
      </c>
      <c r="AG138" s="7">
        <f t="shared" si="85"/>
        <v>0</v>
      </c>
      <c r="AH138" s="7">
        <v>1939.5</v>
      </c>
      <c r="AI138" s="7">
        <f t="shared" si="86"/>
        <v>1939.5</v>
      </c>
      <c r="AJ138" s="7">
        <v>622</v>
      </c>
      <c r="AK138" s="7">
        <f t="shared" si="71"/>
        <v>1</v>
      </c>
      <c r="AL138" s="7">
        <f t="shared" si="72"/>
        <v>622</v>
      </c>
      <c r="AM138" s="7">
        <f t="shared" si="73"/>
        <v>1</v>
      </c>
      <c r="AN138" s="7">
        <v>690</v>
      </c>
      <c r="AO138" s="7">
        <f t="shared" si="74"/>
        <v>1</v>
      </c>
      <c r="AP138" s="7">
        <v>0</v>
      </c>
      <c r="AQ138" s="7">
        <f t="shared" si="75"/>
        <v>0</v>
      </c>
      <c r="AR138">
        <f t="shared" si="76"/>
        <v>0</v>
      </c>
      <c r="AS138" s="7">
        <v>0</v>
      </c>
      <c r="AT138" s="7">
        <f t="shared" si="77"/>
        <v>0</v>
      </c>
      <c r="AU138" s="7">
        <v>0</v>
      </c>
      <c r="AV138" s="7">
        <f t="shared" si="78"/>
        <v>0</v>
      </c>
      <c r="AW138">
        <f t="shared" si="79"/>
        <v>0</v>
      </c>
    </row>
    <row r="139" spans="1:49" x14ac:dyDescent="0.25">
      <c r="A139" s="11">
        <v>3130744</v>
      </c>
      <c r="B139" s="28" t="s">
        <v>239</v>
      </c>
      <c r="C139" s="25" t="s">
        <v>240</v>
      </c>
      <c r="D139" s="26" t="s">
        <v>5</v>
      </c>
      <c r="E139" s="26" t="s">
        <v>224</v>
      </c>
      <c r="F139" s="12">
        <f t="shared" si="58"/>
        <v>3</v>
      </c>
      <c r="G139" s="12" t="s">
        <v>77</v>
      </c>
      <c r="H139" s="12">
        <f t="shared" si="80"/>
        <v>0</v>
      </c>
      <c r="I139" s="1" t="str">
        <f>VLOOKUP(A139,Sheet1!A:F,3,)</f>
        <v>North</v>
      </c>
      <c r="J139" s="12">
        <f t="shared" si="59"/>
        <v>1</v>
      </c>
      <c r="K139" s="28" t="str">
        <f>VLOOKUP(A139,Sheet1!A:F,6,)</f>
        <v>Telco</v>
      </c>
      <c r="L139">
        <f t="shared" si="60"/>
        <v>6</v>
      </c>
      <c r="M139" s="3">
        <f>VLOOKUP(A139,Sheet1!A:F,4,)</f>
        <v>37744</v>
      </c>
      <c r="N139" s="11">
        <f t="shared" si="61"/>
        <v>2003</v>
      </c>
      <c r="O139" s="11">
        <f t="shared" si="62"/>
        <v>5</v>
      </c>
      <c r="P139" s="11">
        <f t="shared" si="63"/>
        <v>7</v>
      </c>
      <c r="Q139" s="7">
        <f t="shared" si="64"/>
        <v>18</v>
      </c>
      <c r="R139" s="7">
        <f t="shared" si="65"/>
        <v>3</v>
      </c>
      <c r="S139" s="3">
        <v>42908</v>
      </c>
      <c r="T139" s="7">
        <f t="shared" si="66"/>
        <v>1</v>
      </c>
      <c r="U139" s="1">
        <f>VLOOKUP(A139,Sheet1!A:F,5,)</f>
        <v>5000</v>
      </c>
      <c r="V139" s="7">
        <v>522.5</v>
      </c>
      <c r="W139" s="7">
        <f t="shared" si="67"/>
        <v>522.5</v>
      </c>
      <c r="X139" s="7">
        <v>129</v>
      </c>
      <c r="Y139" s="9">
        <f t="shared" si="81"/>
        <v>0</v>
      </c>
      <c r="Z139" s="9">
        <f t="shared" si="82"/>
        <v>0</v>
      </c>
      <c r="AA139" s="10">
        <f t="shared" si="68"/>
        <v>0.1303</v>
      </c>
      <c r="AB139" s="10">
        <f t="shared" si="83"/>
        <v>0.1303</v>
      </c>
      <c r="AC139" s="2">
        <v>684</v>
      </c>
      <c r="AD139" s="7">
        <f t="shared" si="69"/>
        <v>1</v>
      </c>
      <c r="AE139" s="7">
        <f t="shared" si="70"/>
        <v>1</v>
      </c>
      <c r="AF139" s="7">
        <f t="shared" si="84"/>
        <v>0</v>
      </c>
      <c r="AG139" s="7">
        <f t="shared" si="85"/>
        <v>0</v>
      </c>
      <c r="AH139" s="7">
        <v>651.5</v>
      </c>
      <c r="AI139" s="7">
        <f t="shared" si="86"/>
        <v>651.5</v>
      </c>
      <c r="AJ139" s="7">
        <v>205</v>
      </c>
      <c r="AK139" s="7">
        <f t="shared" si="71"/>
        <v>1</v>
      </c>
      <c r="AL139" s="7">
        <f t="shared" si="72"/>
        <v>205</v>
      </c>
      <c r="AM139" s="7">
        <f t="shared" si="73"/>
        <v>1</v>
      </c>
      <c r="AN139" s="7">
        <v>317.5</v>
      </c>
      <c r="AO139" s="7">
        <f t="shared" si="74"/>
        <v>1</v>
      </c>
      <c r="AP139" s="7">
        <v>0</v>
      </c>
      <c r="AQ139" s="7">
        <f t="shared" si="75"/>
        <v>0</v>
      </c>
      <c r="AR139">
        <f t="shared" si="76"/>
        <v>0</v>
      </c>
      <c r="AS139" s="7">
        <v>0</v>
      </c>
      <c r="AT139" s="7">
        <f t="shared" si="77"/>
        <v>0</v>
      </c>
      <c r="AU139" s="7">
        <v>0</v>
      </c>
      <c r="AV139" s="7">
        <f t="shared" si="78"/>
        <v>0</v>
      </c>
      <c r="AW139">
        <f t="shared" si="79"/>
        <v>0</v>
      </c>
    </row>
    <row r="140" spans="1:49" x14ac:dyDescent="0.25">
      <c r="A140" s="11">
        <v>3167685</v>
      </c>
      <c r="B140" s="28" t="s">
        <v>309</v>
      </c>
      <c r="C140" s="25" t="s">
        <v>310</v>
      </c>
      <c r="D140" s="26" t="s">
        <v>19</v>
      </c>
      <c r="E140" s="26" t="s">
        <v>224</v>
      </c>
      <c r="F140" s="12">
        <f t="shared" si="58"/>
        <v>3</v>
      </c>
      <c r="G140" s="12" t="s">
        <v>77</v>
      </c>
      <c r="H140" s="12">
        <f t="shared" si="80"/>
        <v>0</v>
      </c>
      <c r="I140" s="1" t="str">
        <f>VLOOKUP(A140,Sheet1!A:F,3,)</f>
        <v>North</v>
      </c>
      <c r="J140" s="12">
        <f t="shared" si="59"/>
        <v>1</v>
      </c>
      <c r="K140" s="28" t="str">
        <f>VLOOKUP(A140,Sheet1!A:F,6,)</f>
        <v>Manufacturing</v>
      </c>
      <c r="L140">
        <f t="shared" si="60"/>
        <v>5</v>
      </c>
      <c r="M140" s="3">
        <f>VLOOKUP(A140,Sheet1!A:F,4,)</f>
        <v>38004</v>
      </c>
      <c r="N140" s="11">
        <f t="shared" si="61"/>
        <v>2004</v>
      </c>
      <c r="O140" s="11">
        <f t="shared" si="62"/>
        <v>1</v>
      </c>
      <c r="P140" s="11">
        <f t="shared" si="63"/>
        <v>1</v>
      </c>
      <c r="Q140" s="7">
        <f t="shared" si="64"/>
        <v>4</v>
      </c>
      <c r="R140" s="7">
        <f t="shared" si="65"/>
        <v>18</v>
      </c>
      <c r="S140" s="3">
        <v>42962</v>
      </c>
      <c r="T140" s="7">
        <f t="shared" si="66"/>
        <v>1</v>
      </c>
      <c r="U140" s="1">
        <f>VLOOKUP(A140,Sheet1!A:F,5,)</f>
        <v>10000</v>
      </c>
      <c r="V140" s="7">
        <v>0</v>
      </c>
      <c r="W140" s="7">
        <f t="shared" si="67"/>
        <v>0</v>
      </c>
      <c r="X140" s="7">
        <v>0</v>
      </c>
      <c r="Y140" s="9">
        <f t="shared" si="81"/>
        <v>0</v>
      </c>
      <c r="Z140" s="9">
        <f t="shared" si="82"/>
        <v>0</v>
      </c>
      <c r="AA140" s="10">
        <f t="shared" si="68"/>
        <v>0</v>
      </c>
      <c r="AB140" s="10">
        <f t="shared" si="83"/>
        <v>0</v>
      </c>
      <c r="AC140" s="2">
        <v>362.5</v>
      </c>
      <c r="AD140" s="7">
        <f t="shared" si="69"/>
        <v>0</v>
      </c>
      <c r="AE140" s="7">
        <f t="shared" si="70"/>
        <v>0</v>
      </c>
      <c r="AF140" s="7">
        <f t="shared" si="84"/>
        <v>0</v>
      </c>
      <c r="AG140" s="7">
        <f t="shared" si="85"/>
        <v>0</v>
      </c>
      <c r="AH140" s="7">
        <v>0</v>
      </c>
      <c r="AI140" s="7">
        <f t="shared" si="86"/>
        <v>0</v>
      </c>
      <c r="AJ140" s="7">
        <v>0</v>
      </c>
      <c r="AK140" s="7">
        <f t="shared" si="71"/>
        <v>0</v>
      </c>
      <c r="AL140" s="7">
        <f t="shared" si="72"/>
        <v>0</v>
      </c>
      <c r="AM140" s="7">
        <f t="shared" si="73"/>
        <v>0</v>
      </c>
      <c r="AN140" s="7">
        <v>0</v>
      </c>
      <c r="AO140" s="7">
        <f t="shared" si="74"/>
        <v>0</v>
      </c>
      <c r="AP140" s="7">
        <v>0</v>
      </c>
      <c r="AQ140" s="7">
        <f t="shared" si="75"/>
        <v>0</v>
      </c>
      <c r="AR140">
        <f t="shared" si="76"/>
        <v>0</v>
      </c>
      <c r="AS140" s="7">
        <v>0</v>
      </c>
      <c r="AT140" s="7">
        <f t="shared" si="77"/>
        <v>0</v>
      </c>
      <c r="AU140" s="7">
        <v>0</v>
      </c>
      <c r="AV140" s="7">
        <f t="shared" si="78"/>
        <v>0</v>
      </c>
      <c r="AW140">
        <f t="shared" si="79"/>
        <v>0</v>
      </c>
    </row>
    <row r="141" spans="1:49" x14ac:dyDescent="0.25">
      <c r="A141" s="11">
        <v>3179062</v>
      </c>
      <c r="B141" s="28" t="s">
        <v>536</v>
      </c>
      <c r="C141" s="25" t="s">
        <v>537</v>
      </c>
      <c r="D141" s="26" t="s">
        <v>5</v>
      </c>
      <c r="E141" s="26" t="s">
        <v>345</v>
      </c>
      <c r="F141" s="12">
        <f t="shared" si="58"/>
        <v>1</v>
      </c>
      <c r="G141" s="12" t="s">
        <v>77</v>
      </c>
      <c r="H141" s="12">
        <f t="shared" si="80"/>
        <v>0</v>
      </c>
      <c r="I141" s="1" t="str">
        <f>VLOOKUP(A141,Sheet1!A:F,3,)</f>
        <v>West</v>
      </c>
      <c r="J141" s="12">
        <f t="shared" si="59"/>
        <v>4</v>
      </c>
      <c r="K141" s="28" t="str">
        <f>VLOOKUP(A141,Sheet1!A:F,6,)</f>
        <v>Manufacturing</v>
      </c>
      <c r="L141">
        <f t="shared" si="60"/>
        <v>5</v>
      </c>
      <c r="M141" s="3">
        <f>VLOOKUP(A141,Sheet1!A:F,4,)</f>
        <v>41784</v>
      </c>
      <c r="N141" s="11">
        <f t="shared" si="61"/>
        <v>2014</v>
      </c>
      <c r="O141" s="11">
        <f t="shared" si="62"/>
        <v>5</v>
      </c>
      <c r="P141" s="11">
        <f t="shared" si="63"/>
        <v>1</v>
      </c>
      <c r="Q141" s="7">
        <f t="shared" si="64"/>
        <v>22</v>
      </c>
      <c r="R141" s="7">
        <f t="shared" si="65"/>
        <v>25</v>
      </c>
      <c r="S141" s="3">
        <v>42821</v>
      </c>
      <c r="T141" s="7">
        <f t="shared" si="66"/>
        <v>1</v>
      </c>
      <c r="U141" s="1">
        <f>VLOOKUP(A141,Sheet1!A:F,5,)</f>
        <v>5000</v>
      </c>
      <c r="V141" s="7">
        <v>930</v>
      </c>
      <c r="W141" s="7">
        <f t="shared" si="67"/>
        <v>930</v>
      </c>
      <c r="X141" s="7">
        <v>0</v>
      </c>
      <c r="Y141" s="9">
        <f t="shared" si="81"/>
        <v>0</v>
      </c>
      <c r="Z141" s="9">
        <f t="shared" si="82"/>
        <v>0</v>
      </c>
      <c r="AA141" s="10">
        <f t="shared" si="68"/>
        <v>0.186</v>
      </c>
      <c r="AB141" s="10">
        <f t="shared" si="83"/>
        <v>0.186</v>
      </c>
      <c r="AC141" s="2">
        <v>703.75</v>
      </c>
      <c r="AD141" s="7">
        <f t="shared" si="69"/>
        <v>1</v>
      </c>
      <c r="AE141" s="7">
        <f t="shared" si="70"/>
        <v>1</v>
      </c>
      <c r="AF141" s="7">
        <f t="shared" si="84"/>
        <v>1</v>
      </c>
      <c r="AG141" s="7">
        <f t="shared" si="85"/>
        <v>1</v>
      </c>
      <c r="AH141" s="7">
        <v>930</v>
      </c>
      <c r="AI141" s="7">
        <f t="shared" si="86"/>
        <v>930</v>
      </c>
      <c r="AJ141" s="7">
        <v>0</v>
      </c>
      <c r="AK141" s="7">
        <f t="shared" si="71"/>
        <v>0</v>
      </c>
      <c r="AL141" s="7">
        <f t="shared" si="72"/>
        <v>0</v>
      </c>
      <c r="AM141" s="7">
        <f t="shared" si="73"/>
        <v>0</v>
      </c>
      <c r="AN141" s="7">
        <v>0</v>
      </c>
      <c r="AO141" s="7">
        <f t="shared" si="74"/>
        <v>0</v>
      </c>
      <c r="AP141" s="7">
        <v>0</v>
      </c>
      <c r="AQ141" s="7">
        <f t="shared" si="75"/>
        <v>0</v>
      </c>
      <c r="AR141">
        <f t="shared" si="76"/>
        <v>1</v>
      </c>
      <c r="AS141" s="7">
        <v>0</v>
      </c>
      <c r="AT141" s="7">
        <f t="shared" si="77"/>
        <v>0</v>
      </c>
      <c r="AU141" s="7">
        <v>930</v>
      </c>
      <c r="AV141" s="7">
        <f t="shared" si="78"/>
        <v>1</v>
      </c>
      <c r="AW141">
        <f t="shared" si="79"/>
        <v>1</v>
      </c>
    </row>
    <row r="142" spans="1:49" x14ac:dyDescent="0.25">
      <c r="A142" s="11">
        <v>3180875</v>
      </c>
      <c r="B142" s="28" t="s">
        <v>341</v>
      </c>
      <c r="C142" s="25" t="s">
        <v>342</v>
      </c>
      <c r="D142" s="26" t="s">
        <v>5</v>
      </c>
      <c r="E142" s="26" t="s">
        <v>224</v>
      </c>
      <c r="F142" s="12">
        <f t="shared" si="58"/>
        <v>3</v>
      </c>
      <c r="G142" s="12" t="s">
        <v>77</v>
      </c>
      <c r="H142" s="12">
        <f t="shared" si="80"/>
        <v>0</v>
      </c>
      <c r="I142" s="1" t="str">
        <f>VLOOKUP(A142,Sheet1!A:F,3,)</f>
        <v>North</v>
      </c>
      <c r="J142" s="12">
        <f t="shared" si="59"/>
        <v>1</v>
      </c>
      <c r="K142" s="28" t="str">
        <f>VLOOKUP(A142,Sheet1!A:F,6,)</f>
        <v>Telco</v>
      </c>
      <c r="L142">
        <f t="shared" si="60"/>
        <v>6</v>
      </c>
      <c r="M142" s="3">
        <f>VLOOKUP(A142,Sheet1!A:F,4,)</f>
        <v>37184</v>
      </c>
      <c r="N142" s="11">
        <f t="shared" si="61"/>
        <v>2001</v>
      </c>
      <c r="O142" s="11">
        <f t="shared" si="62"/>
        <v>10</v>
      </c>
      <c r="P142" s="11">
        <f t="shared" si="63"/>
        <v>7</v>
      </c>
      <c r="Q142" s="7">
        <f t="shared" si="64"/>
        <v>42</v>
      </c>
      <c r="R142" s="7">
        <f t="shared" si="65"/>
        <v>20</v>
      </c>
      <c r="S142" s="3">
        <v>42948</v>
      </c>
      <c r="T142" s="7">
        <f t="shared" si="66"/>
        <v>1</v>
      </c>
      <c r="U142" s="1">
        <f>VLOOKUP(A142,Sheet1!A:F,5,)</f>
        <v>5000</v>
      </c>
      <c r="V142" s="7">
        <v>425.99</v>
      </c>
      <c r="W142" s="7">
        <f t="shared" si="67"/>
        <v>425.99</v>
      </c>
      <c r="X142" s="7">
        <v>0</v>
      </c>
      <c r="Y142" s="9">
        <f t="shared" si="81"/>
        <v>0</v>
      </c>
      <c r="Z142" s="9">
        <f t="shared" si="82"/>
        <v>0</v>
      </c>
      <c r="AA142" s="10">
        <f t="shared" si="68"/>
        <v>8.5197999999999996E-2</v>
      </c>
      <c r="AB142" s="10">
        <f t="shared" si="83"/>
        <v>8.5197999999999996E-2</v>
      </c>
      <c r="AC142" s="2">
        <v>2295.0100000000002</v>
      </c>
      <c r="AD142" s="7">
        <f t="shared" si="69"/>
        <v>1</v>
      </c>
      <c r="AE142" s="7">
        <f t="shared" si="70"/>
        <v>1</v>
      </c>
      <c r="AF142" s="7">
        <f t="shared" si="84"/>
        <v>1</v>
      </c>
      <c r="AG142" s="7">
        <f t="shared" si="85"/>
        <v>1</v>
      </c>
      <c r="AH142" s="7">
        <v>425.99</v>
      </c>
      <c r="AI142" s="7">
        <f t="shared" si="86"/>
        <v>425.99</v>
      </c>
      <c r="AJ142" s="7">
        <v>0</v>
      </c>
      <c r="AK142" s="7">
        <f t="shared" si="71"/>
        <v>0</v>
      </c>
      <c r="AL142" s="7">
        <f t="shared" si="72"/>
        <v>0</v>
      </c>
      <c r="AM142" s="7">
        <f t="shared" si="73"/>
        <v>0</v>
      </c>
      <c r="AN142" s="7">
        <v>0</v>
      </c>
      <c r="AO142" s="7">
        <f t="shared" si="74"/>
        <v>0</v>
      </c>
      <c r="AP142" s="7">
        <v>0</v>
      </c>
      <c r="AQ142" s="7">
        <f t="shared" si="75"/>
        <v>0</v>
      </c>
      <c r="AR142">
        <f t="shared" si="76"/>
        <v>1</v>
      </c>
      <c r="AS142" s="7">
        <v>50</v>
      </c>
      <c r="AT142" s="7">
        <f t="shared" si="77"/>
        <v>1</v>
      </c>
      <c r="AU142" s="7">
        <v>375.99</v>
      </c>
      <c r="AV142" s="7">
        <f t="shared" si="78"/>
        <v>1</v>
      </c>
      <c r="AW142">
        <f t="shared" si="79"/>
        <v>1</v>
      </c>
    </row>
    <row r="143" spans="1:49" x14ac:dyDescent="0.25">
      <c r="A143" s="11">
        <v>3246016</v>
      </c>
      <c r="B143" s="28" t="s">
        <v>189</v>
      </c>
      <c r="C143" s="25" t="s">
        <v>190</v>
      </c>
      <c r="D143" s="26" t="s">
        <v>5</v>
      </c>
      <c r="E143" s="26" t="s">
        <v>6</v>
      </c>
      <c r="F143" s="12">
        <f t="shared" si="58"/>
        <v>2</v>
      </c>
      <c r="G143" s="12" t="s">
        <v>77</v>
      </c>
      <c r="H143" s="12">
        <f t="shared" si="80"/>
        <v>0</v>
      </c>
      <c r="I143" s="1" t="str">
        <f>VLOOKUP(A143,Sheet1!A:F,3,)</f>
        <v>South</v>
      </c>
      <c r="J143" s="12">
        <f t="shared" si="59"/>
        <v>2</v>
      </c>
      <c r="K143" s="28" t="str">
        <f>VLOOKUP(A143,Sheet1!A:F,6,)</f>
        <v>Technology</v>
      </c>
      <c r="L143">
        <f t="shared" si="60"/>
        <v>1</v>
      </c>
      <c r="M143" s="3">
        <f>VLOOKUP(A143,Sheet1!A:F,4,)</f>
        <v>40144</v>
      </c>
      <c r="N143" s="11">
        <f t="shared" si="61"/>
        <v>2009</v>
      </c>
      <c r="O143" s="11">
        <f t="shared" si="62"/>
        <v>11</v>
      </c>
      <c r="P143" s="11">
        <f t="shared" si="63"/>
        <v>6</v>
      </c>
      <c r="Q143" s="7">
        <f t="shared" si="64"/>
        <v>48</v>
      </c>
      <c r="R143" s="7">
        <f t="shared" si="65"/>
        <v>27</v>
      </c>
      <c r="S143" s="3">
        <v>42948</v>
      </c>
      <c r="T143" s="7">
        <f t="shared" si="66"/>
        <v>1</v>
      </c>
      <c r="U143" s="1">
        <f>VLOOKUP(A143,Sheet1!A:F,5,)</f>
        <v>5000</v>
      </c>
      <c r="V143" s="7">
        <v>42.5</v>
      </c>
      <c r="W143" s="7">
        <f t="shared" si="67"/>
        <v>42.5</v>
      </c>
      <c r="X143" s="7">
        <v>115.5</v>
      </c>
      <c r="Y143" s="9">
        <f t="shared" si="81"/>
        <v>0</v>
      </c>
      <c r="Z143" s="9">
        <f t="shared" si="82"/>
        <v>0</v>
      </c>
      <c r="AA143" s="10">
        <f t="shared" si="68"/>
        <v>3.1600000000000003E-2</v>
      </c>
      <c r="AB143" s="10">
        <f t="shared" si="83"/>
        <v>3.1600000000000003E-2</v>
      </c>
      <c r="AC143" s="2">
        <v>152</v>
      </c>
      <c r="AD143" s="7">
        <f t="shared" si="69"/>
        <v>1</v>
      </c>
      <c r="AE143" s="7">
        <f t="shared" si="70"/>
        <v>1</v>
      </c>
      <c r="AF143" s="7">
        <f t="shared" si="84"/>
        <v>0</v>
      </c>
      <c r="AG143" s="7">
        <f t="shared" si="85"/>
        <v>0</v>
      </c>
      <c r="AH143" s="7">
        <v>158</v>
      </c>
      <c r="AI143" s="7">
        <f t="shared" si="86"/>
        <v>158</v>
      </c>
      <c r="AJ143" s="7">
        <v>42.5</v>
      </c>
      <c r="AK143" s="7">
        <f t="shared" si="71"/>
        <v>1</v>
      </c>
      <c r="AL143" s="7">
        <f t="shared" si="72"/>
        <v>42.5</v>
      </c>
      <c r="AM143" s="7">
        <f t="shared" si="73"/>
        <v>1</v>
      </c>
      <c r="AN143" s="7">
        <v>0</v>
      </c>
      <c r="AO143" s="7">
        <f t="shared" si="74"/>
        <v>0</v>
      </c>
      <c r="AP143" s="7">
        <v>0</v>
      </c>
      <c r="AQ143" s="7">
        <f t="shared" si="75"/>
        <v>0</v>
      </c>
      <c r="AR143">
        <f t="shared" si="76"/>
        <v>0</v>
      </c>
      <c r="AS143" s="7">
        <v>0</v>
      </c>
      <c r="AT143" s="7">
        <f t="shared" si="77"/>
        <v>0</v>
      </c>
      <c r="AU143" s="7">
        <v>0</v>
      </c>
      <c r="AV143" s="7">
        <f t="shared" si="78"/>
        <v>0</v>
      </c>
      <c r="AW143">
        <f t="shared" si="79"/>
        <v>0</v>
      </c>
    </row>
    <row r="144" spans="1:49" x14ac:dyDescent="0.25">
      <c r="A144" s="11">
        <v>3300307</v>
      </c>
      <c r="B144" s="28" t="s">
        <v>386</v>
      </c>
      <c r="C144" s="25" t="s">
        <v>387</v>
      </c>
      <c r="D144" s="26" t="s">
        <v>5</v>
      </c>
      <c r="E144" s="26" t="s">
        <v>345</v>
      </c>
      <c r="F144" s="12">
        <f t="shared" si="58"/>
        <v>1</v>
      </c>
      <c r="G144" s="12" t="s">
        <v>77</v>
      </c>
      <c r="H144" s="12">
        <f t="shared" si="80"/>
        <v>0</v>
      </c>
      <c r="I144" s="1" t="str">
        <f>VLOOKUP(A144,Sheet1!A:F,3,)</f>
        <v>East</v>
      </c>
      <c r="J144" s="12">
        <f t="shared" si="59"/>
        <v>3</v>
      </c>
      <c r="K144" s="28" t="str">
        <f>VLOOKUP(A144,Sheet1!A:F,6,)</f>
        <v>Technology</v>
      </c>
      <c r="L144">
        <f t="shared" si="60"/>
        <v>1</v>
      </c>
      <c r="M144" s="3">
        <f>VLOOKUP(A144,Sheet1!A:F,4,)</f>
        <v>36504</v>
      </c>
      <c r="N144" s="11">
        <f t="shared" si="61"/>
        <v>1999</v>
      </c>
      <c r="O144" s="11">
        <f t="shared" si="62"/>
        <v>12</v>
      </c>
      <c r="P144" s="11">
        <f t="shared" si="63"/>
        <v>6</v>
      </c>
      <c r="Q144" s="7">
        <f t="shared" si="64"/>
        <v>50</v>
      </c>
      <c r="R144" s="7">
        <f t="shared" si="65"/>
        <v>10</v>
      </c>
      <c r="S144" s="3">
        <v>42374</v>
      </c>
      <c r="T144" s="7">
        <f t="shared" si="66"/>
        <v>1</v>
      </c>
      <c r="U144" s="1">
        <f>VLOOKUP(A144,Sheet1!A:F,5,)</f>
        <v>10000</v>
      </c>
      <c r="V144" s="7">
        <v>120</v>
      </c>
      <c r="W144" s="7">
        <f t="shared" si="67"/>
        <v>120</v>
      </c>
      <c r="X144" s="7">
        <v>0</v>
      </c>
      <c r="Y144" s="9">
        <f t="shared" si="81"/>
        <v>0</v>
      </c>
      <c r="Z144" s="9">
        <f t="shared" si="82"/>
        <v>0</v>
      </c>
      <c r="AA144" s="10">
        <f t="shared" si="68"/>
        <v>1.2E-2</v>
      </c>
      <c r="AB144" s="10">
        <f t="shared" si="83"/>
        <v>1.2E-2</v>
      </c>
      <c r="AC144" s="2">
        <v>253</v>
      </c>
      <c r="AD144" s="7">
        <f t="shared" si="69"/>
        <v>1</v>
      </c>
      <c r="AE144" s="7">
        <f t="shared" si="70"/>
        <v>1</v>
      </c>
      <c r="AF144" s="7">
        <f t="shared" si="84"/>
        <v>1</v>
      </c>
      <c r="AG144" s="7">
        <f t="shared" si="85"/>
        <v>1</v>
      </c>
      <c r="AH144" s="7">
        <v>120</v>
      </c>
      <c r="AI144" s="7">
        <f t="shared" si="86"/>
        <v>120</v>
      </c>
      <c r="AJ144" s="7">
        <v>0</v>
      </c>
      <c r="AK144" s="7">
        <f t="shared" si="71"/>
        <v>0</v>
      </c>
      <c r="AL144" s="7">
        <f t="shared" si="72"/>
        <v>0</v>
      </c>
      <c r="AM144" s="7">
        <f t="shared" si="73"/>
        <v>0</v>
      </c>
      <c r="AN144" s="7">
        <v>0</v>
      </c>
      <c r="AO144" s="7">
        <f t="shared" si="74"/>
        <v>0</v>
      </c>
      <c r="AP144" s="7">
        <v>0</v>
      </c>
      <c r="AQ144" s="7">
        <f t="shared" si="75"/>
        <v>0</v>
      </c>
      <c r="AR144">
        <f t="shared" si="76"/>
        <v>1</v>
      </c>
      <c r="AS144" s="7">
        <v>75</v>
      </c>
      <c r="AT144" s="7">
        <f t="shared" si="77"/>
        <v>1</v>
      </c>
      <c r="AU144" s="7">
        <v>45</v>
      </c>
      <c r="AV144" s="7">
        <f t="shared" si="78"/>
        <v>1</v>
      </c>
      <c r="AW144">
        <f t="shared" si="79"/>
        <v>1</v>
      </c>
    </row>
    <row r="145" spans="1:49" x14ac:dyDescent="0.25">
      <c r="A145" s="11">
        <v>3427744</v>
      </c>
      <c r="B145" s="28" t="s">
        <v>448</v>
      </c>
      <c r="C145" s="25" t="s">
        <v>449</v>
      </c>
      <c r="D145" s="26" t="s">
        <v>5</v>
      </c>
      <c r="E145" s="26" t="s">
        <v>345</v>
      </c>
      <c r="F145" s="12">
        <f t="shared" si="58"/>
        <v>1</v>
      </c>
      <c r="G145" s="12" t="s">
        <v>77</v>
      </c>
      <c r="H145" s="12">
        <f t="shared" si="80"/>
        <v>0</v>
      </c>
      <c r="I145" s="1" t="str">
        <f>VLOOKUP(A145,Sheet1!A:F,3,)</f>
        <v>East</v>
      </c>
      <c r="J145" s="12">
        <f t="shared" si="59"/>
        <v>3</v>
      </c>
      <c r="K145" s="28" t="str">
        <f>VLOOKUP(A145,Sheet1!A:F,6,)</f>
        <v>Retail</v>
      </c>
      <c r="L145">
        <f t="shared" si="60"/>
        <v>3</v>
      </c>
      <c r="M145" s="3">
        <f>VLOOKUP(A145,Sheet1!A:F,4,)</f>
        <v>36244</v>
      </c>
      <c r="N145" s="11">
        <f t="shared" si="61"/>
        <v>1999</v>
      </c>
      <c r="O145" s="11">
        <f t="shared" si="62"/>
        <v>3</v>
      </c>
      <c r="P145" s="11">
        <f t="shared" si="63"/>
        <v>5</v>
      </c>
      <c r="Q145" s="7">
        <f t="shared" si="64"/>
        <v>13</v>
      </c>
      <c r="R145" s="7">
        <f t="shared" si="65"/>
        <v>25</v>
      </c>
      <c r="S145" s="3">
        <v>42950</v>
      </c>
      <c r="T145" s="7">
        <f t="shared" si="66"/>
        <v>1</v>
      </c>
      <c r="U145" s="1">
        <f>VLOOKUP(A145,Sheet1!A:F,5,)</f>
        <v>5000</v>
      </c>
      <c r="V145" s="7">
        <v>225</v>
      </c>
      <c r="W145" s="7">
        <f t="shared" si="67"/>
        <v>225</v>
      </c>
      <c r="X145" s="7">
        <v>225</v>
      </c>
      <c r="Y145" s="9">
        <f t="shared" si="81"/>
        <v>0</v>
      </c>
      <c r="Z145" s="9">
        <f t="shared" si="82"/>
        <v>0</v>
      </c>
      <c r="AA145" s="10">
        <f t="shared" si="68"/>
        <v>0.09</v>
      </c>
      <c r="AB145" s="10">
        <f t="shared" si="83"/>
        <v>0.09</v>
      </c>
      <c r="AC145" s="2">
        <v>375</v>
      </c>
      <c r="AD145" s="7">
        <f t="shared" si="69"/>
        <v>1</v>
      </c>
      <c r="AE145" s="7">
        <f t="shared" si="70"/>
        <v>1</v>
      </c>
      <c r="AF145" s="7">
        <f t="shared" si="84"/>
        <v>0</v>
      </c>
      <c r="AG145" s="7">
        <f t="shared" si="85"/>
        <v>0</v>
      </c>
      <c r="AH145" s="7">
        <v>450</v>
      </c>
      <c r="AI145" s="7">
        <f t="shared" si="86"/>
        <v>450</v>
      </c>
      <c r="AJ145" s="7">
        <v>225</v>
      </c>
      <c r="AK145" s="7">
        <f t="shared" si="71"/>
        <v>1</v>
      </c>
      <c r="AL145" s="7">
        <f t="shared" si="72"/>
        <v>225</v>
      </c>
      <c r="AM145" s="7">
        <f t="shared" si="73"/>
        <v>1</v>
      </c>
      <c r="AN145" s="7">
        <v>0</v>
      </c>
      <c r="AO145" s="7">
        <f t="shared" si="74"/>
        <v>0</v>
      </c>
      <c r="AP145" s="7">
        <v>0</v>
      </c>
      <c r="AQ145" s="7">
        <f t="shared" si="75"/>
        <v>0</v>
      </c>
      <c r="AR145">
        <f t="shared" si="76"/>
        <v>0</v>
      </c>
      <c r="AS145" s="7">
        <v>0</v>
      </c>
      <c r="AT145" s="7">
        <f t="shared" si="77"/>
        <v>0</v>
      </c>
      <c r="AU145" s="7">
        <v>0</v>
      </c>
      <c r="AV145" s="7">
        <f t="shared" si="78"/>
        <v>0</v>
      </c>
      <c r="AW145">
        <f t="shared" si="79"/>
        <v>0</v>
      </c>
    </row>
    <row r="146" spans="1:49" x14ac:dyDescent="0.25">
      <c r="A146" s="11">
        <v>3428222</v>
      </c>
      <c r="B146" s="28" t="s">
        <v>87</v>
      </c>
      <c r="C146" s="25" t="s">
        <v>88</v>
      </c>
      <c r="D146" s="26" t="s">
        <v>5</v>
      </c>
      <c r="E146" s="26" t="s">
        <v>6</v>
      </c>
      <c r="F146" s="12">
        <f t="shared" si="58"/>
        <v>2</v>
      </c>
      <c r="G146" s="12" t="s">
        <v>77</v>
      </c>
      <c r="H146" s="12">
        <f t="shared" si="80"/>
        <v>0</v>
      </c>
      <c r="I146" s="1" t="str">
        <f>VLOOKUP(A146,Sheet1!A:F,3,)</f>
        <v>South</v>
      </c>
      <c r="J146" s="12">
        <f t="shared" si="59"/>
        <v>2</v>
      </c>
      <c r="K146" s="28" t="str">
        <f>VLOOKUP(A146,Sheet1!A:F,6,)</f>
        <v>Technology</v>
      </c>
      <c r="L146">
        <f t="shared" si="60"/>
        <v>1</v>
      </c>
      <c r="M146" s="3">
        <f>VLOOKUP(A146,Sheet1!A:F,4,)</f>
        <v>38884</v>
      </c>
      <c r="N146" s="11">
        <f t="shared" si="61"/>
        <v>2006</v>
      </c>
      <c r="O146" s="11">
        <f t="shared" si="62"/>
        <v>6</v>
      </c>
      <c r="P146" s="11">
        <f t="shared" si="63"/>
        <v>6</v>
      </c>
      <c r="Q146" s="7">
        <f t="shared" si="64"/>
        <v>24</v>
      </c>
      <c r="R146" s="7">
        <f t="shared" si="65"/>
        <v>16</v>
      </c>
      <c r="S146" s="3">
        <v>42955</v>
      </c>
      <c r="T146" s="7">
        <f t="shared" si="66"/>
        <v>1</v>
      </c>
      <c r="U146" s="1">
        <f>VLOOKUP(A146,Sheet1!A:F,5,)</f>
        <v>5000</v>
      </c>
      <c r="V146" s="7">
        <v>168.75</v>
      </c>
      <c r="W146" s="7">
        <f t="shared" si="67"/>
        <v>168.75</v>
      </c>
      <c r="X146" s="7">
        <v>210</v>
      </c>
      <c r="Y146" s="9">
        <f t="shared" si="81"/>
        <v>0</v>
      </c>
      <c r="Z146" s="9">
        <f t="shared" si="82"/>
        <v>0</v>
      </c>
      <c r="AA146" s="10">
        <f t="shared" si="68"/>
        <v>7.5749999999999998E-2</v>
      </c>
      <c r="AB146" s="10">
        <f t="shared" si="83"/>
        <v>7.5749999999999998E-2</v>
      </c>
      <c r="AC146" s="2">
        <v>1384.75</v>
      </c>
      <c r="AD146" s="7">
        <f t="shared" si="69"/>
        <v>1</v>
      </c>
      <c r="AE146" s="7">
        <f t="shared" si="70"/>
        <v>1</v>
      </c>
      <c r="AF146" s="7">
        <f t="shared" si="84"/>
        <v>0</v>
      </c>
      <c r="AG146" s="7">
        <f t="shared" si="85"/>
        <v>0</v>
      </c>
      <c r="AH146" s="7">
        <v>378.75</v>
      </c>
      <c r="AI146" s="7">
        <f t="shared" si="86"/>
        <v>378.75</v>
      </c>
      <c r="AJ146" s="7">
        <v>-10.75</v>
      </c>
      <c r="AK146" s="7">
        <f t="shared" si="71"/>
        <v>0</v>
      </c>
      <c r="AL146" s="7">
        <f t="shared" si="72"/>
        <v>10.75</v>
      </c>
      <c r="AM146" s="7">
        <f t="shared" si="73"/>
        <v>1</v>
      </c>
      <c r="AN146" s="7">
        <v>179.5</v>
      </c>
      <c r="AO146" s="7">
        <f t="shared" si="74"/>
        <v>1</v>
      </c>
      <c r="AP146" s="7">
        <v>0</v>
      </c>
      <c r="AQ146" s="7">
        <f t="shared" si="75"/>
        <v>0</v>
      </c>
      <c r="AR146">
        <f t="shared" si="76"/>
        <v>0</v>
      </c>
      <c r="AS146" s="7">
        <v>0</v>
      </c>
      <c r="AT146" s="7">
        <f t="shared" si="77"/>
        <v>0</v>
      </c>
      <c r="AU146" s="7">
        <v>0</v>
      </c>
      <c r="AV146" s="7">
        <f t="shared" si="78"/>
        <v>0</v>
      </c>
      <c r="AW146">
        <f t="shared" si="79"/>
        <v>0</v>
      </c>
    </row>
    <row r="147" spans="1:49" x14ac:dyDescent="0.25">
      <c r="A147" s="11">
        <v>3440981</v>
      </c>
      <c r="B147" s="28" t="s">
        <v>472</v>
      </c>
      <c r="C147" s="25" t="s">
        <v>473</v>
      </c>
      <c r="D147" s="26" t="s">
        <v>5</v>
      </c>
      <c r="E147" s="26" t="s">
        <v>345</v>
      </c>
      <c r="F147" s="12">
        <f t="shared" si="58"/>
        <v>1</v>
      </c>
      <c r="G147" s="12" t="s">
        <v>77</v>
      </c>
      <c r="H147" s="12">
        <f t="shared" si="80"/>
        <v>0</v>
      </c>
      <c r="I147" s="1" t="str">
        <f>VLOOKUP(A147,Sheet1!A:F,3,)</f>
        <v>East</v>
      </c>
      <c r="J147" s="12">
        <f t="shared" si="59"/>
        <v>3</v>
      </c>
      <c r="K147" s="28" t="str">
        <f>VLOOKUP(A147,Sheet1!A:F,6,)</f>
        <v>Finance</v>
      </c>
      <c r="L147">
        <f t="shared" si="60"/>
        <v>7</v>
      </c>
      <c r="M147" s="3">
        <f>VLOOKUP(A147,Sheet1!A:F,4,)</f>
        <v>36704</v>
      </c>
      <c r="N147" s="11">
        <f t="shared" si="61"/>
        <v>2000</v>
      </c>
      <c r="O147" s="11">
        <f t="shared" si="62"/>
        <v>6</v>
      </c>
      <c r="P147" s="11">
        <f t="shared" si="63"/>
        <v>3</v>
      </c>
      <c r="Q147" s="7">
        <f t="shared" si="64"/>
        <v>27</v>
      </c>
      <c r="R147" s="7">
        <f t="shared" si="65"/>
        <v>27</v>
      </c>
      <c r="S147" s="3">
        <v>42929</v>
      </c>
      <c r="T147" s="7">
        <f t="shared" si="66"/>
        <v>1</v>
      </c>
      <c r="U147" s="1">
        <f>VLOOKUP(A147,Sheet1!A:F,5,)</f>
        <v>5000</v>
      </c>
      <c r="V147" s="7">
        <v>287</v>
      </c>
      <c r="W147" s="7">
        <f t="shared" si="67"/>
        <v>287</v>
      </c>
      <c r="X147" s="7">
        <v>0</v>
      </c>
      <c r="Y147" s="9">
        <f t="shared" si="81"/>
        <v>0</v>
      </c>
      <c r="Z147" s="9">
        <f t="shared" si="82"/>
        <v>0</v>
      </c>
      <c r="AA147" s="10">
        <f t="shared" si="68"/>
        <v>5.74E-2</v>
      </c>
      <c r="AB147" s="10">
        <f t="shared" si="83"/>
        <v>5.74E-2</v>
      </c>
      <c r="AC147" s="2">
        <v>25</v>
      </c>
      <c r="AD147" s="7">
        <f t="shared" si="69"/>
        <v>1</v>
      </c>
      <c r="AE147" s="7">
        <f t="shared" si="70"/>
        <v>1</v>
      </c>
      <c r="AF147" s="7">
        <f t="shared" si="84"/>
        <v>0</v>
      </c>
      <c r="AG147" s="7">
        <f t="shared" si="85"/>
        <v>0</v>
      </c>
      <c r="AH147" s="7">
        <v>287</v>
      </c>
      <c r="AI147" s="7">
        <f t="shared" si="86"/>
        <v>287</v>
      </c>
      <c r="AJ147" s="7">
        <v>287</v>
      </c>
      <c r="AK147" s="7">
        <f t="shared" si="71"/>
        <v>1</v>
      </c>
      <c r="AL147" s="7">
        <f t="shared" si="72"/>
        <v>287</v>
      </c>
      <c r="AM147" s="7">
        <f t="shared" si="73"/>
        <v>1</v>
      </c>
      <c r="AN147" s="7">
        <v>0</v>
      </c>
      <c r="AO147" s="7">
        <f t="shared" si="74"/>
        <v>0</v>
      </c>
      <c r="AP147" s="7">
        <v>0</v>
      </c>
      <c r="AQ147" s="7">
        <f t="shared" si="75"/>
        <v>0</v>
      </c>
      <c r="AR147">
        <f t="shared" si="76"/>
        <v>0</v>
      </c>
      <c r="AS147" s="7">
        <v>0</v>
      </c>
      <c r="AT147" s="7">
        <f t="shared" si="77"/>
        <v>0</v>
      </c>
      <c r="AU147" s="7">
        <v>0</v>
      </c>
      <c r="AV147" s="7">
        <f t="shared" si="78"/>
        <v>0</v>
      </c>
      <c r="AW147">
        <f t="shared" si="79"/>
        <v>0</v>
      </c>
    </row>
    <row r="148" spans="1:49" x14ac:dyDescent="0.25">
      <c r="A148" s="11">
        <v>3464449</v>
      </c>
      <c r="B148" s="28">
        <v>1001605</v>
      </c>
      <c r="C148" s="25" t="s">
        <v>51</v>
      </c>
      <c r="D148" s="26" t="s">
        <v>9</v>
      </c>
      <c r="E148" s="26" t="s">
        <v>6</v>
      </c>
      <c r="F148" s="12">
        <f t="shared" si="58"/>
        <v>2</v>
      </c>
      <c r="G148" s="12" t="s">
        <v>7</v>
      </c>
      <c r="H148" s="12">
        <f t="shared" si="80"/>
        <v>1</v>
      </c>
      <c r="I148" s="1" t="str">
        <f>VLOOKUP(A148,Sheet1!A:F,3,)</f>
        <v>South</v>
      </c>
      <c r="J148" s="12">
        <f t="shared" si="59"/>
        <v>2</v>
      </c>
      <c r="K148" s="28" t="str">
        <f>VLOOKUP(A148,Sheet1!A:F,6,)</f>
        <v>Technology</v>
      </c>
      <c r="L148">
        <f t="shared" si="60"/>
        <v>1</v>
      </c>
      <c r="M148" s="3">
        <f>VLOOKUP(A148,Sheet1!A:F,4,)</f>
        <v>40564</v>
      </c>
      <c r="N148" s="11">
        <f t="shared" si="61"/>
        <v>2011</v>
      </c>
      <c r="O148" s="11">
        <f t="shared" si="62"/>
        <v>1</v>
      </c>
      <c r="P148" s="11">
        <f t="shared" si="63"/>
        <v>6</v>
      </c>
      <c r="Q148" s="7">
        <f t="shared" si="64"/>
        <v>4</v>
      </c>
      <c r="R148" s="7">
        <f t="shared" si="65"/>
        <v>21</v>
      </c>
      <c r="S148" s="3"/>
      <c r="T148" s="7">
        <f t="shared" si="66"/>
        <v>0</v>
      </c>
      <c r="U148" s="1">
        <f>VLOOKUP(A148,Sheet1!A:F,5,)</f>
        <v>5000</v>
      </c>
      <c r="V148" s="7">
        <v>-143.69</v>
      </c>
      <c r="W148" s="7">
        <f t="shared" si="67"/>
        <v>143.69</v>
      </c>
      <c r="X148" s="7">
        <v>0</v>
      </c>
      <c r="Y148" s="9">
        <f t="shared" si="81"/>
        <v>0</v>
      </c>
      <c r="Z148" s="9">
        <f t="shared" si="82"/>
        <v>0</v>
      </c>
      <c r="AA148" s="10">
        <f t="shared" si="68"/>
        <v>-2.8738E-2</v>
      </c>
      <c r="AB148" s="10">
        <f t="shared" si="83"/>
        <v>2.8738E-2</v>
      </c>
      <c r="AC148" s="2">
        <v>0</v>
      </c>
      <c r="AD148" s="7">
        <f t="shared" si="69"/>
        <v>0</v>
      </c>
      <c r="AE148" s="7">
        <f t="shared" si="70"/>
        <v>1</v>
      </c>
      <c r="AF148" s="7">
        <f t="shared" si="84"/>
        <v>0</v>
      </c>
      <c r="AG148" s="7">
        <f t="shared" si="85"/>
        <v>1</v>
      </c>
      <c r="AH148" s="7">
        <v>-143.69</v>
      </c>
      <c r="AI148" s="7">
        <f t="shared" si="86"/>
        <v>143.69</v>
      </c>
      <c r="AJ148" s="7">
        <v>0</v>
      </c>
      <c r="AK148" s="7">
        <f t="shared" si="71"/>
        <v>0</v>
      </c>
      <c r="AL148" s="7">
        <f t="shared" si="72"/>
        <v>0</v>
      </c>
      <c r="AM148" s="7">
        <f t="shared" si="73"/>
        <v>0</v>
      </c>
      <c r="AN148" s="7">
        <v>0</v>
      </c>
      <c r="AO148" s="7">
        <f t="shared" si="74"/>
        <v>0</v>
      </c>
      <c r="AP148" s="7">
        <v>0</v>
      </c>
      <c r="AQ148" s="7">
        <f t="shared" si="75"/>
        <v>0</v>
      </c>
      <c r="AR148">
        <f t="shared" si="76"/>
        <v>0</v>
      </c>
      <c r="AS148" s="7">
        <v>0</v>
      </c>
      <c r="AT148" s="7">
        <f t="shared" si="77"/>
        <v>0</v>
      </c>
      <c r="AU148" s="7">
        <v>-143.69</v>
      </c>
      <c r="AV148" s="7">
        <f t="shared" si="78"/>
        <v>0</v>
      </c>
      <c r="AW148">
        <f t="shared" si="79"/>
        <v>1</v>
      </c>
    </row>
    <row r="149" spans="1:49" x14ac:dyDescent="0.25">
      <c r="A149" s="11">
        <v>3471889</v>
      </c>
      <c r="B149" s="28" t="s">
        <v>129</v>
      </c>
      <c r="C149" s="25" t="s">
        <v>130</v>
      </c>
      <c r="D149" s="26" t="s">
        <v>5</v>
      </c>
      <c r="E149" s="26" t="s">
        <v>6</v>
      </c>
      <c r="F149" s="12">
        <f t="shared" si="58"/>
        <v>2</v>
      </c>
      <c r="G149" s="12" t="s">
        <v>77</v>
      </c>
      <c r="H149" s="12">
        <f t="shared" si="80"/>
        <v>0</v>
      </c>
      <c r="I149" s="1" t="str">
        <f>VLOOKUP(A149,Sheet1!A:F,3,)</f>
        <v>South</v>
      </c>
      <c r="J149" s="12">
        <f t="shared" si="59"/>
        <v>2</v>
      </c>
      <c r="K149" s="28" t="str">
        <f>VLOOKUP(A149,Sheet1!A:F,6,)</f>
        <v>Services</v>
      </c>
      <c r="L149">
        <f t="shared" si="60"/>
        <v>4</v>
      </c>
      <c r="M149" s="3">
        <f>VLOOKUP(A149,Sheet1!A:F,4,)</f>
        <v>39064</v>
      </c>
      <c r="N149" s="11">
        <f t="shared" si="61"/>
        <v>2006</v>
      </c>
      <c r="O149" s="11">
        <f t="shared" si="62"/>
        <v>12</v>
      </c>
      <c r="P149" s="11">
        <f t="shared" si="63"/>
        <v>4</v>
      </c>
      <c r="Q149" s="7">
        <f t="shared" si="64"/>
        <v>50</v>
      </c>
      <c r="R149" s="7">
        <f t="shared" si="65"/>
        <v>13</v>
      </c>
      <c r="S149" s="3">
        <v>42954</v>
      </c>
      <c r="T149" s="7">
        <f t="shared" si="66"/>
        <v>1</v>
      </c>
      <c r="U149" s="1">
        <f>VLOOKUP(A149,Sheet1!A:F,5,)</f>
        <v>5000</v>
      </c>
      <c r="V149" s="7">
        <v>378.5</v>
      </c>
      <c r="W149" s="7">
        <f t="shared" si="67"/>
        <v>378.5</v>
      </c>
      <c r="X149" s="7">
        <v>291.5</v>
      </c>
      <c r="Y149" s="9">
        <f t="shared" si="81"/>
        <v>0</v>
      </c>
      <c r="Z149" s="9">
        <f t="shared" si="82"/>
        <v>0</v>
      </c>
      <c r="AA149" s="10">
        <f t="shared" si="68"/>
        <v>0.13400000000000001</v>
      </c>
      <c r="AB149" s="10">
        <f t="shared" si="83"/>
        <v>0.13400000000000001</v>
      </c>
      <c r="AC149" s="2">
        <v>1786.3</v>
      </c>
      <c r="AD149" s="7">
        <f t="shared" si="69"/>
        <v>1</v>
      </c>
      <c r="AE149" s="7">
        <f t="shared" si="70"/>
        <v>1</v>
      </c>
      <c r="AF149" s="7">
        <f t="shared" si="84"/>
        <v>0</v>
      </c>
      <c r="AG149" s="7">
        <f t="shared" si="85"/>
        <v>0</v>
      </c>
      <c r="AH149" s="7">
        <v>670</v>
      </c>
      <c r="AI149" s="7">
        <f t="shared" si="86"/>
        <v>670</v>
      </c>
      <c r="AJ149" s="7">
        <v>378.5</v>
      </c>
      <c r="AK149" s="7">
        <f t="shared" si="71"/>
        <v>1</v>
      </c>
      <c r="AL149" s="7">
        <f t="shared" si="72"/>
        <v>378.5</v>
      </c>
      <c r="AM149" s="7">
        <f t="shared" si="73"/>
        <v>1</v>
      </c>
      <c r="AN149" s="7">
        <v>0</v>
      </c>
      <c r="AO149" s="7">
        <f t="shared" si="74"/>
        <v>0</v>
      </c>
      <c r="AP149" s="7">
        <v>0</v>
      </c>
      <c r="AQ149" s="7">
        <f t="shared" si="75"/>
        <v>0</v>
      </c>
      <c r="AR149">
        <f t="shared" si="76"/>
        <v>0</v>
      </c>
      <c r="AS149" s="7">
        <v>0</v>
      </c>
      <c r="AT149" s="7">
        <f t="shared" si="77"/>
        <v>0</v>
      </c>
      <c r="AU149" s="7">
        <v>0</v>
      </c>
      <c r="AV149" s="7">
        <f t="shared" si="78"/>
        <v>0</v>
      </c>
      <c r="AW149">
        <f t="shared" si="79"/>
        <v>0</v>
      </c>
    </row>
    <row r="150" spans="1:49" x14ac:dyDescent="0.25">
      <c r="A150" s="11">
        <v>3520439</v>
      </c>
      <c r="B150" s="28" t="s">
        <v>504</v>
      </c>
      <c r="C150" s="25" t="s">
        <v>505</v>
      </c>
      <c r="D150" s="26" t="s">
        <v>5</v>
      </c>
      <c r="E150" s="26" t="s">
        <v>345</v>
      </c>
      <c r="F150" s="12">
        <f t="shared" si="58"/>
        <v>1</v>
      </c>
      <c r="G150" s="12" t="s">
        <v>77</v>
      </c>
      <c r="H150" s="12">
        <f t="shared" si="80"/>
        <v>0</v>
      </c>
      <c r="I150" s="1" t="str">
        <f>VLOOKUP(A150,Sheet1!A:F,3,)</f>
        <v>West</v>
      </c>
      <c r="J150" s="12">
        <f t="shared" si="59"/>
        <v>4</v>
      </c>
      <c r="K150" s="28" t="str">
        <f>VLOOKUP(A150,Sheet1!A:F,6,)</f>
        <v>Manufacturing</v>
      </c>
      <c r="L150">
        <f t="shared" si="60"/>
        <v>5</v>
      </c>
      <c r="M150" s="3">
        <f>VLOOKUP(A150,Sheet1!A:F,4,)</f>
        <v>41364</v>
      </c>
      <c r="N150" s="11">
        <f t="shared" si="61"/>
        <v>2013</v>
      </c>
      <c r="O150" s="11">
        <f t="shared" si="62"/>
        <v>3</v>
      </c>
      <c r="P150" s="11">
        <f t="shared" si="63"/>
        <v>1</v>
      </c>
      <c r="Q150" s="7">
        <f t="shared" si="64"/>
        <v>14</v>
      </c>
      <c r="R150" s="7">
        <f t="shared" si="65"/>
        <v>31</v>
      </c>
      <c r="S150" s="3">
        <v>42552</v>
      </c>
      <c r="T150" s="7">
        <f t="shared" si="66"/>
        <v>1</v>
      </c>
      <c r="U150" s="1">
        <f>VLOOKUP(A150,Sheet1!A:F,5,)</f>
        <v>5000</v>
      </c>
      <c r="V150" s="7">
        <v>2108.25</v>
      </c>
      <c r="W150" s="7">
        <f t="shared" si="67"/>
        <v>2108.25</v>
      </c>
      <c r="X150" s="7">
        <v>0</v>
      </c>
      <c r="Y150" s="9">
        <f t="shared" si="81"/>
        <v>0</v>
      </c>
      <c r="Z150" s="9">
        <f t="shared" si="82"/>
        <v>0</v>
      </c>
      <c r="AA150" s="10">
        <f t="shared" si="68"/>
        <v>0.42165000000000002</v>
      </c>
      <c r="AB150" s="10">
        <f t="shared" si="83"/>
        <v>0.42165000000000002</v>
      </c>
      <c r="AC150" s="2">
        <v>1000</v>
      </c>
      <c r="AD150" s="7">
        <f t="shared" si="69"/>
        <v>1</v>
      </c>
      <c r="AE150" s="7">
        <f t="shared" si="70"/>
        <v>1</v>
      </c>
      <c r="AF150" s="7">
        <f t="shared" si="84"/>
        <v>1</v>
      </c>
      <c r="AG150" s="7">
        <f t="shared" si="85"/>
        <v>1</v>
      </c>
      <c r="AH150" s="7">
        <v>2108.25</v>
      </c>
      <c r="AI150" s="7">
        <f t="shared" si="86"/>
        <v>2108.25</v>
      </c>
      <c r="AJ150" s="7">
        <v>0</v>
      </c>
      <c r="AK150" s="7">
        <f t="shared" si="71"/>
        <v>0</v>
      </c>
      <c r="AL150" s="7">
        <f t="shared" si="72"/>
        <v>0</v>
      </c>
      <c r="AM150" s="7">
        <f t="shared" si="73"/>
        <v>0</v>
      </c>
      <c r="AN150" s="7">
        <v>0</v>
      </c>
      <c r="AO150" s="7">
        <f t="shared" si="74"/>
        <v>0</v>
      </c>
      <c r="AP150" s="7">
        <v>0</v>
      </c>
      <c r="AQ150" s="7">
        <f t="shared" si="75"/>
        <v>0</v>
      </c>
      <c r="AR150">
        <f t="shared" si="76"/>
        <v>1</v>
      </c>
      <c r="AS150" s="7">
        <v>0</v>
      </c>
      <c r="AT150" s="7">
        <f t="shared" si="77"/>
        <v>0</v>
      </c>
      <c r="AU150" s="7">
        <v>2108.25</v>
      </c>
      <c r="AV150" s="7">
        <f t="shared" si="78"/>
        <v>1</v>
      </c>
      <c r="AW150">
        <f t="shared" si="79"/>
        <v>1</v>
      </c>
    </row>
    <row r="151" spans="1:49" x14ac:dyDescent="0.25">
      <c r="A151" s="11">
        <v>3531554</v>
      </c>
      <c r="B151" s="28" t="s">
        <v>466</v>
      </c>
      <c r="C151" s="25" t="s">
        <v>467</v>
      </c>
      <c r="D151" s="26" t="s">
        <v>19</v>
      </c>
      <c r="E151" s="26" t="s">
        <v>345</v>
      </c>
      <c r="F151" s="12">
        <f t="shared" si="58"/>
        <v>1</v>
      </c>
      <c r="G151" s="12" t="s">
        <v>77</v>
      </c>
      <c r="H151" s="12">
        <f t="shared" si="80"/>
        <v>0</v>
      </c>
      <c r="I151" s="1" t="str">
        <f>VLOOKUP(A151,Sheet1!A:F,3,)</f>
        <v>East</v>
      </c>
      <c r="J151" s="12">
        <f t="shared" si="59"/>
        <v>3</v>
      </c>
      <c r="K151" s="28" t="str">
        <f>VLOOKUP(A151,Sheet1!A:F,6,)</f>
        <v>Services</v>
      </c>
      <c r="L151">
        <f t="shared" si="60"/>
        <v>4</v>
      </c>
      <c r="M151" s="3">
        <f>VLOOKUP(A151,Sheet1!A:F,4,)</f>
        <v>36824</v>
      </c>
      <c r="N151" s="11">
        <f t="shared" si="61"/>
        <v>2000</v>
      </c>
      <c r="O151" s="11">
        <f t="shared" si="62"/>
        <v>10</v>
      </c>
      <c r="P151" s="11">
        <f t="shared" si="63"/>
        <v>4</v>
      </c>
      <c r="Q151" s="7">
        <f t="shared" si="64"/>
        <v>44</v>
      </c>
      <c r="R151" s="7">
        <f t="shared" si="65"/>
        <v>25</v>
      </c>
      <c r="S151" s="3">
        <v>42501</v>
      </c>
      <c r="T151" s="7">
        <f t="shared" si="66"/>
        <v>1</v>
      </c>
      <c r="U151" s="1">
        <f>VLOOKUP(A151,Sheet1!A:F,5,)</f>
        <v>5000</v>
      </c>
      <c r="V151" s="7">
        <v>0</v>
      </c>
      <c r="W151" s="7">
        <f t="shared" si="67"/>
        <v>0</v>
      </c>
      <c r="X151" s="7">
        <v>0</v>
      </c>
      <c r="Y151" s="9">
        <f t="shared" si="81"/>
        <v>0</v>
      </c>
      <c r="Z151" s="9">
        <f t="shared" si="82"/>
        <v>0</v>
      </c>
      <c r="AA151" s="10">
        <f t="shared" si="68"/>
        <v>0</v>
      </c>
      <c r="AB151" s="10">
        <f t="shared" si="83"/>
        <v>0</v>
      </c>
      <c r="AC151" s="2">
        <v>488.44</v>
      </c>
      <c r="AD151" s="7">
        <f t="shared" si="69"/>
        <v>0</v>
      </c>
      <c r="AE151" s="7">
        <f t="shared" si="70"/>
        <v>0</v>
      </c>
      <c r="AF151" s="7">
        <f t="shared" si="84"/>
        <v>0</v>
      </c>
      <c r="AG151" s="7">
        <f t="shared" si="85"/>
        <v>0</v>
      </c>
      <c r="AH151" s="7">
        <v>0</v>
      </c>
      <c r="AI151" s="7">
        <f t="shared" si="86"/>
        <v>0</v>
      </c>
      <c r="AJ151" s="7">
        <v>0</v>
      </c>
      <c r="AK151" s="7">
        <f t="shared" si="71"/>
        <v>0</v>
      </c>
      <c r="AL151" s="7">
        <f t="shared" si="72"/>
        <v>0</v>
      </c>
      <c r="AM151" s="7">
        <f t="shared" si="73"/>
        <v>0</v>
      </c>
      <c r="AN151" s="7">
        <v>0</v>
      </c>
      <c r="AO151" s="7">
        <f t="shared" si="74"/>
        <v>0</v>
      </c>
      <c r="AP151" s="7">
        <v>0</v>
      </c>
      <c r="AQ151" s="7">
        <f t="shared" si="75"/>
        <v>0</v>
      </c>
      <c r="AR151">
        <f t="shared" si="76"/>
        <v>0</v>
      </c>
      <c r="AS151" s="7">
        <v>0</v>
      </c>
      <c r="AT151" s="7">
        <f t="shared" si="77"/>
        <v>0</v>
      </c>
      <c r="AU151" s="7">
        <v>0</v>
      </c>
      <c r="AV151" s="7">
        <f t="shared" si="78"/>
        <v>0</v>
      </c>
      <c r="AW151">
        <f t="shared" si="79"/>
        <v>0</v>
      </c>
    </row>
    <row r="152" spans="1:49" x14ac:dyDescent="0.25">
      <c r="A152" s="11">
        <v>3612631</v>
      </c>
      <c r="B152" s="28">
        <v>1001448</v>
      </c>
      <c r="C152" s="25" t="s">
        <v>46</v>
      </c>
      <c r="D152" s="26" t="s">
        <v>5</v>
      </c>
      <c r="E152" s="26" t="s">
        <v>6</v>
      </c>
      <c r="F152" s="12">
        <f t="shared" si="58"/>
        <v>2</v>
      </c>
      <c r="G152" s="12" t="s">
        <v>7</v>
      </c>
      <c r="H152" s="12">
        <f t="shared" si="80"/>
        <v>1</v>
      </c>
      <c r="I152" s="1" t="str">
        <f>VLOOKUP(A152,Sheet1!A:F,3,)</f>
        <v>South</v>
      </c>
      <c r="J152" s="12">
        <f t="shared" si="59"/>
        <v>2</v>
      </c>
      <c r="K152" s="28" t="str">
        <f>VLOOKUP(A152,Sheet1!A:F,6,)</f>
        <v>Manufacturing</v>
      </c>
      <c r="L152">
        <f t="shared" si="60"/>
        <v>5</v>
      </c>
      <c r="M152" s="3">
        <f>VLOOKUP(A152,Sheet1!A:F,4,)</f>
        <v>38984</v>
      </c>
      <c r="N152" s="11">
        <f t="shared" si="61"/>
        <v>2006</v>
      </c>
      <c r="O152" s="11">
        <f t="shared" si="62"/>
        <v>9</v>
      </c>
      <c r="P152" s="11">
        <f t="shared" si="63"/>
        <v>1</v>
      </c>
      <c r="Q152" s="7">
        <f t="shared" si="64"/>
        <v>39</v>
      </c>
      <c r="R152" s="7">
        <f t="shared" si="65"/>
        <v>24</v>
      </c>
      <c r="S152" s="3">
        <v>42926</v>
      </c>
      <c r="T152" s="7">
        <f t="shared" si="66"/>
        <v>1</v>
      </c>
      <c r="U152" s="1">
        <f>VLOOKUP(A152,Sheet1!A:F,5,)</f>
        <v>5000</v>
      </c>
      <c r="V152" s="7">
        <v>1307</v>
      </c>
      <c r="W152" s="7">
        <f t="shared" si="67"/>
        <v>1307</v>
      </c>
      <c r="X152" s="7">
        <v>372.5</v>
      </c>
      <c r="Y152" s="9">
        <f t="shared" si="81"/>
        <v>0</v>
      </c>
      <c r="Z152" s="9">
        <f t="shared" si="82"/>
        <v>0</v>
      </c>
      <c r="AA152" s="10">
        <f t="shared" si="68"/>
        <v>0.33589999999999998</v>
      </c>
      <c r="AB152" s="10">
        <f t="shared" si="83"/>
        <v>0.33589999999999998</v>
      </c>
      <c r="AC152" s="2">
        <v>2765.2</v>
      </c>
      <c r="AD152" s="7">
        <f t="shared" si="69"/>
        <v>1</v>
      </c>
      <c r="AE152" s="7">
        <f t="shared" si="70"/>
        <v>1</v>
      </c>
      <c r="AF152" s="7">
        <f t="shared" si="84"/>
        <v>0</v>
      </c>
      <c r="AG152" s="7">
        <f t="shared" si="85"/>
        <v>0</v>
      </c>
      <c r="AH152" s="7">
        <v>1679.5</v>
      </c>
      <c r="AI152" s="7">
        <f t="shared" si="86"/>
        <v>1679.5</v>
      </c>
      <c r="AJ152" s="7">
        <v>1317.25</v>
      </c>
      <c r="AK152" s="7">
        <f t="shared" si="71"/>
        <v>1</v>
      </c>
      <c r="AL152" s="7">
        <f t="shared" si="72"/>
        <v>1317.25</v>
      </c>
      <c r="AM152" s="7">
        <f t="shared" si="73"/>
        <v>1</v>
      </c>
      <c r="AN152" s="7">
        <v>-10.25</v>
      </c>
      <c r="AO152" s="7">
        <f t="shared" si="74"/>
        <v>0</v>
      </c>
      <c r="AP152" s="7">
        <v>0</v>
      </c>
      <c r="AQ152" s="7">
        <f t="shared" si="75"/>
        <v>0</v>
      </c>
      <c r="AR152">
        <f t="shared" si="76"/>
        <v>0</v>
      </c>
      <c r="AS152" s="7">
        <v>0</v>
      </c>
      <c r="AT152" s="7">
        <f t="shared" si="77"/>
        <v>0</v>
      </c>
      <c r="AU152" s="7">
        <v>0</v>
      </c>
      <c r="AV152" s="7">
        <f t="shared" si="78"/>
        <v>0</v>
      </c>
      <c r="AW152">
        <f t="shared" si="79"/>
        <v>0</v>
      </c>
    </row>
    <row r="153" spans="1:49" x14ac:dyDescent="0.25">
      <c r="A153" s="11">
        <v>3657354</v>
      </c>
      <c r="B153" s="28" t="s">
        <v>245</v>
      </c>
      <c r="C153" s="25" t="s">
        <v>246</v>
      </c>
      <c r="D153" s="26" t="s">
        <v>9</v>
      </c>
      <c r="E153" s="26" t="s">
        <v>224</v>
      </c>
      <c r="F153" s="12">
        <f t="shared" si="58"/>
        <v>3</v>
      </c>
      <c r="G153" s="12" t="s">
        <v>77</v>
      </c>
      <c r="H153" s="12">
        <f t="shared" si="80"/>
        <v>0</v>
      </c>
      <c r="I153" s="1" t="str">
        <f>VLOOKUP(A153,Sheet1!A:F,3,)</f>
        <v>North</v>
      </c>
      <c r="J153" s="12">
        <f t="shared" si="59"/>
        <v>1</v>
      </c>
      <c r="K153" s="28" t="str">
        <f>VLOOKUP(A153,Sheet1!A:F,6,)</f>
        <v>Logistics</v>
      </c>
      <c r="L153">
        <f t="shared" si="60"/>
        <v>2</v>
      </c>
      <c r="M153" s="3">
        <f>VLOOKUP(A153,Sheet1!A:F,4,)</f>
        <v>38404</v>
      </c>
      <c r="N153" s="11">
        <f t="shared" si="61"/>
        <v>2005</v>
      </c>
      <c r="O153" s="11">
        <f t="shared" si="62"/>
        <v>2</v>
      </c>
      <c r="P153" s="11">
        <f t="shared" si="63"/>
        <v>2</v>
      </c>
      <c r="Q153" s="7">
        <f t="shared" si="64"/>
        <v>9</v>
      </c>
      <c r="R153" s="7">
        <f t="shared" si="65"/>
        <v>21</v>
      </c>
      <c r="S153" s="3"/>
      <c r="T153" s="7">
        <f t="shared" si="66"/>
        <v>0</v>
      </c>
      <c r="U153" s="1">
        <f>VLOOKUP(A153,Sheet1!A:F,5,)</f>
        <v>5000</v>
      </c>
      <c r="V153" s="7">
        <v>-60.52</v>
      </c>
      <c r="W153" s="7">
        <f t="shared" si="67"/>
        <v>60.52</v>
      </c>
      <c r="X153" s="7">
        <v>0</v>
      </c>
      <c r="Y153" s="9">
        <f t="shared" si="81"/>
        <v>0</v>
      </c>
      <c r="Z153" s="9">
        <f t="shared" si="82"/>
        <v>0</v>
      </c>
      <c r="AA153" s="10">
        <f t="shared" si="68"/>
        <v>-1.2104E-2</v>
      </c>
      <c r="AB153" s="10">
        <f t="shared" si="83"/>
        <v>1.2104E-2</v>
      </c>
      <c r="AC153" s="2">
        <v>0</v>
      </c>
      <c r="AD153" s="7">
        <f t="shared" si="69"/>
        <v>0</v>
      </c>
      <c r="AE153" s="7">
        <f t="shared" si="70"/>
        <v>1</v>
      </c>
      <c r="AF153" s="7">
        <f t="shared" si="84"/>
        <v>0</v>
      </c>
      <c r="AG153" s="7">
        <f t="shared" si="85"/>
        <v>1</v>
      </c>
      <c r="AH153" s="7">
        <v>-60.52</v>
      </c>
      <c r="AI153" s="7">
        <f t="shared" si="86"/>
        <v>60.52</v>
      </c>
      <c r="AJ153" s="7">
        <v>0</v>
      </c>
      <c r="AK153" s="7">
        <f t="shared" si="71"/>
        <v>0</v>
      </c>
      <c r="AL153" s="7">
        <f t="shared" si="72"/>
        <v>0</v>
      </c>
      <c r="AM153" s="7">
        <f t="shared" si="73"/>
        <v>0</v>
      </c>
      <c r="AN153" s="7">
        <v>0</v>
      </c>
      <c r="AO153" s="7">
        <f t="shared" si="74"/>
        <v>0</v>
      </c>
      <c r="AP153" s="7">
        <v>0</v>
      </c>
      <c r="AQ153" s="7">
        <f t="shared" si="75"/>
        <v>0</v>
      </c>
      <c r="AR153">
        <f t="shared" si="76"/>
        <v>0</v>
      </c>
      <c r="AS153" s="7">
        <v>0</v>
      </c>
      <c r="AT153" s="7">
        <f t="shared" si="77"/>
        <v>0</v>
      </c>
      <c r="AU153" s="7">
        <v>-60.52</v>
      </c>
      <c r="AV153" s="7">
        <f t="shared" si="78"/>
        <v>0</v>
      </c>
      <c r="AW153">
        <f t="shared" si="79"/>
        <v>1</v>
      </c>
    </row>
    <row r="154" spans="1:49" x14ac:dyDescent="0.25">
      <c r="A154" s="11">
        <v>3741806</v>
      </c>
      <c r="B154" s="28" t="s">
        <v>155</v>
      </c>
      <c r="C154" s="25" t="s">
        <v>156</v>
      </c>
      <c r="D154" s="26" t="s">
        <v>19</v>
      </c>
      <c r="E154" s="26" t="s">
        <v>6</v>
      </c>
      <c r="F154" s="12">
        <f t="shared" si="58"/>
        <v>2</v>
      </c>
      <c r="G154" s="12" t="s">
        <v>77</v>
      </c>
      <c r="H154" s="12">
        <f t="shared" si="80"/>
        <v>0</v>
      </c>
      <c r="I154" s="1" t="str">
        <f>VLOOKUP(A154,Sheet1!A:F,3,)</f>
        <v>South</v>
      </c>
      <c r="J154" s="12">
        <f t="shared" si="59"/>
        <v>2</v>
      </c>
      <c r="K154" s="28" t="str">
        <f>VLOOKUP(A154,Sheet1!A:F,6,)</f>
        <v>Finance</v>
      </c>
      <c r="L154">
        <f t="shared" si="60"/>
        <v>7</v>
      </c>
      <c r="M154" s="3">
        <f>VLOOKUP(A154,Sheet1!A:F,4,)</f>
        <v>39504</v>
      </c>
      <c r="N154" s="11">
        <f t="shared" si="61"/>
        <v>2008</v>
      </c>
      <c r="O154" s="11">
        <f t="shared" si="62"/>
        <v>2</v>
      </c>
      <c r="P154" s="11">
        <f t="shared" si="63"/>
        <v>3</v>
      </c>
      <c r="Q154" s="7">
        <f t="shared" si="64"/>
        <v>9</v>
      </c>
      <c r="R154" s="7">
        <f t="shared" si="65"/>
        <v>26</v>
      </c>
      <c r="S154" s="3">
        <v>42962</v>
      </c>
      <c r="T154" s="7">
        <f t="shared" si="66"/>
        <v>1</v>
      </c>
      <c r="U154" s="1">
        <f>VLOOKUP(A154,Sheet1!A:F,5,)</f>
        <v>5000</v>
      </c>
      <c r="V154" s="7">
        <v>0</v>
      </c>
      <c r="W154" s="7">
        <f t="shared" si="67"/>
        <v>0</v>
      </c>
      <c r="X154" s="7">
        <v>150</v>
      </c>
      <c r="Y154" s="9">
        <f t="shared" si="81"/>
        <v>0</v>
      </c>
      <c r="Z154" s="9">
        <f t="shared" si="82"/>
        <v>0</v>
      </c>
      <c r="AA154" s="10">
        <f t="shared" si="68"/>
        <v>0.03</v>
      </c>
      <c r="AB154" s="10">
        <f t="shared" si="83"/>
        <v>0.03</v>
      </c>
      <c r="AC154" s="2">
        <v>230</v>
      </c>
      <c r="AD154" s="7">
        <f t="shared" si="69"/>
        <v>1</v>
      </c>
      <c r="AE154" s="7">
        <f t="shared" si="70"/>
        <v>0</v>
      </c>
      <c r="AF154" s="7">
        <f t="shared" si="84"/>
        <v>0</v>
      </c>
      <c r="AG154" s="7">
        <f t="shared" si="85"/>
        <v>0</v>
      </c>
      <c r="AH154" s="7">
        <v>150</v>
      </c>
      <c r="AI154" s="7">
        <f t="shared" si="86"/>
        <v>150</v>
      </c>
      <c r="AJ154" s="7">
        <v>0</v>
      </c>
      <c r="AK154" s="7">
        <f t="shared" si="71"/>
        <v>0</v>
      </c>
      <c r="AL154" s="7">
        <f t="shared" si="72"/>
        <v>0</v>
      </c>
      <c r="AM154" s="7">
        <f t="shared" si="73"/>
        <v>0</v>
      </c>
      <c r="AN154" s="7">
        <v>0</v>
      </c>
      <c r="AO154" s="7">
        <f t="shared" si="74"/>
        <v>0</v>
      </c>
      <c r="AP154" s="7">
        <v>0</v>
      </c>
      <c r="AQ154" s="7">
        <f t="shared" si="75"/>
        <v>0</v>
      </c>
      <c r="AR154">
        <f t="shared" si="76"/>
        <v>0</v>
      </c>
      <c r="AS154" s="7">
        <v>0</v>
      </c>
      <c r="AT154" s="7">
        <f t="shared" si="77"/>
        <v>0</v>
      </c>
      <c r="AU154" s="7">
        <v>0</v>
      </c>
      <c r="AV154" s="7">
        <f t="shared" si="78"/>
        <v>0</v>
      </c>
      <c r="AW154">
        <f t="shared" si="79"/>
        <v>0</v>
      </c>
    </row>
    <row r="155" spans="1:49" x14ac:dyDescent="0.25">
      <c r="A155" s="11">
        <v>3745639</v>
      </c>
      <c r="B155" s="28" t="s">
        <v>85</v>
      </c>
      <c r="C155" s="25" t="s">
        <v>86</v>
      </c>
      <c r="D155" s="26" t="s">
        <v>5</v>
      </c>
      <c r="E155" s="26" t="s">
        <v>6</v>
      </c>
      <c r="F155" s="12">
        <f t="shared" si="58"/>
        <v>2</v>
      </c>
      <c r="G155" s="12" t="s">
        <v>77</v>
      </c>
      <c r="H155" s="12">
        <f t="shared" si="80"/>
        <v>0</v>
      </c>
      <c r="I155" s="1" t="str">
        <f>VLOOKUP(A155,Sheet1!A:F,3,)</f>
        <v>South</v>
      </c>
      <c r="J155" s="12">
        <f t="shared" si="59"/>
        <v>2</v>
      </c>
      <c r="K155" s="28" t="str">
        <f>VLOOKUP(A155,Sheet1!A:F,6,)</f>
        <v>Logistics</v>
      </c>
      <c r="L155">
        <f t="shared" si="60"/>
        <v>2</v>
      </c>
      <c r="M155" s="3">
        <f>VLOOKUP(A155,Sheet1!A:F,4,)</f>
        <v>40084</v>
      </c>
      <c r="N155" s="11">
        <f t="shared" si="61"/>
        <v>2009</v>
      </c>
      <c r="O155" s="11">
        <f t="shared" si="62"/>
        <v>9</v>
      </c>
      <c r="P155" s="11">
        <f t="shared" si="63"/>
        <v>2</v>
      </c>
      <c r="Q155" s="7">
        <f t="shared" si="64"/>
        <v>40</v>
      </c>
      <c r="R155" s="7">
        <f t="shared" si="65"/>
        <v>28</v>
      </c>
      <c r="S155" s="3">
        <v>42569</v>
      </c>
      <c r="T155" s="7">
        <f t="shared" si="66"/>
        <v>1</v>
      </c>
      <c r="U155" s="1">
        <f>VLOOKUP(A155,Sheet1!A:F,5,)</f>
        <v>5000</v>
      </c>
      <c r="V155" s="7">
        <v>30</v>
      </c>
      <c r="W155" s="7">
        <f t="shared" si="67"/>
        <v>30</v>
      </c>
      <c r="X155" s="7">
        <v>0</v>
      </c>
      <c r="Y155" s="9">
        <f t="shared" si="81"/>
        <v>0</v>
      </c>
      <c r="Z155" s="9">
        <f t="shared" si="82"/>
        <v>0</v>
      </c>
      <c r="AA155" s="10">
        <f t="shared" si="68"/>
        <v>6.0000000000000001E-3</v>
      </c>
      <c r="AB155" s="10">
        <f t="shared" si="83"/>
        <v>6.0000000000000001E-3</v>
      </c>
      <c r="AC155" s="2">
        <v>90</v>
      </c>
      <c r="AD155" s="7">
        <f t="shared" si="69"/>
        <v>1</v>
      </c>
      <c r="AE155" s="7">
        <f t="shared" si="70"/>
        <v>1</v>
      </c>
      <c r="AF155" s="7">
        <f t="shared" si="84"/>
        <v>1</v>
      </c>
      <c r="AG155" s="7">
        <f t="shared" si="85"/>
        <v>1</v>
      </c>
      <c r="AH155" s="7">
        <v>30</v>
      </c>
      <c r="AI155" s="7">
        <f t="shared" si="86"/>
        <v>30</v>
      </c>
      <c r="AJ155" s="7">
        <v>0</v>
      </c>
      <c r="AK155" s="7">
        <f t="shared" si="71"/>
        <v>0</v>
      </c>
      <c r="AL155" s="7">
        <f t="shared" si="72"/>
        <v>0</v>
      </c>
      <c r="AM155" s="7">
        <f t="shared" si="73"/>
        <v>0</v>
      </c>
      <c r="AN155" s="7">
        <v>0</v>
      </c>
      <c r="AO155" s="7">
        <f t="shared" si="74"/>
        <v>0</v>
      </c>
      <c r="AP155" s="7">
        <v>0</v>
      </c>
      <c r="AQ155" s="7">
        <f t="shared" si="75"/>
        <v>0</v>
      </c>
      <c r="AR155">
        <f t="shared" si="76"/>
        <v>1</v>
      </c>
      <c r="AS155" s="7">
        <v>0</v>
      </c>
      <c r="AT155" s="7">
        <f t="shared" si="77"/>
        <v>0</v>
      </c>
      <c r="AU155" s="7">
        <v>30</v>
      </c>
      <c r="AV155" s="7">
        <f t="shared" si="78"/>
        <v>1</v>
      </c>
      <c r="AW155">
        <f t="shared" si="79"/>
        <v>1</v>
      </c>
    </row>
    <row r="156" spans="1:49" x14ac:dyDescent="0.25">
      <c r="A156" s="11">
        <v>3853872</v>
      </c>
      <c r="B156" s="28" t="s">
        <v>642</v>
      </c>
      <c r="C156" s="25" t="s">
        <v>643</v>
      </c>
      <c r="D156" s="26" t="s">
        <v>5</v>
      </c>
      <c r="E156" s="26" t="s">
        <v>345</v>
      </c>
      <c r="F156" s="12">
        <f t="shared" si="58"/>
        <v>1</v>
      </c>
      <c r="G156" s="12" t="s">
        <v>77</v>
      </c>
      <c r="H156" s="12">
        <f t="shared" si="80"/>
        <v>0</v>
      </c>
      <c r="I156" s="1" t="str">
        <f>VLOOKUP(A156,Sheet1!A:F,3,)</f>
        <v>West</v>
      </c>
      <c r="J156" s="12">
        <f t="shared" si="59"/>
        <v>4</v>
      </c>
      <c r="K156" s="28" t="str">
        <f>VLOOKUP(A156,Sheet1!A:F,6,)</f>
        <v>Manufacturing</v>
      </c>
      <c r="L156">
        <f t="shared" si="60"/>
        <v>5</v>
      </c>
      <c r="M156" s="3">
        <f>VLOOKUP(A156,Sheet1!A:F,4,)</f>
        <v>41504</v>
      </c>
      <c r="N156" s="11">
        <f t="shared" si="61"/>
        <v>2013</v>
      </c>
      <c r="O156" s="11">
        <f t="shared" si="62"/>
        <v>8</v>
      </c>
      <c r="P156" s="11">
        <f t="shared" si="63"/>
        <v>1</v>
      </c>
      <c r="Q156" s="7">
        <f t="shared" si="64"/>
        <v>34</v>
      </c>
      <c r="R156" s="7">
        <f t="shared" si="65"/>
        <v>18</v>
      </c>
      <c r="S156" s="3">
        <v>42655</v>
      </c>
      <c r="T156" s="7">
        <f t="shared" si="66"/>
        <v>1</v>
      </c>
      <c r="U156" s="1">
        <f>VLOOKUP(A156,Sheet1!A:F,5,)</f>
        <v>5000</v>
      </c>
      <c r="V156" s="7">
        <v>1662.25</v>
      </c>
      <c r="W156" s="7">
        <f t="shared" si="67"/>
        <v>1662.25</v>
      </c>
      <c r="X156" s="7">
        <v>0</v>
      </c>
      <c r="Y156" s="9">
        <f t="shared" si="81"/>
        <v>0</v>
      </c>
      <c r="Z156" s="9">
        <f t="shared" si="82"/>
        <v>0</v>
      </c>
      <c r="AA156" s="10">
        <f t="shared" si="68"/>
        <v>0.33245000000000002</v>
      </c>
      <c r="AB156" s="10">
        <f t="shared" si="83"/>
        <v>0.33245000000000002</v>
      </c>
      <c r="AC156" s="2">
        <v>200</v>
      </c>
      <c r="AD156" s="7">
        <f t="shared" si="69"/>
        <v>1</v>
      </c>
      <c r="AE156" s="7">
        <f t="shared" si="70"/>
        <v>1</v>
      </c>
      <c r="AF156" s="7">
        <f t="shared" si="84"/>
        <v>1</v>
      </c>
      <c r="AG156" s="7">
        <f t="shared" si="85"/>
        <v>1</v>
      </c>
      <c r="AH156" s="7">
        <v>1662.25</v>
      </c>
      <c r="AI156" s="7">
        <f t="shared" si="86"/>
        <v>1662.25</v>
      </c>
      <c r="AJ156" s="7">
        <v>0</v>
      </c>
      <c r="AK156" s="7">
        <f t="shared" si="71"/>
        <v>0</v>
      </c>
      <c r="AL156" s="7">
        <f t="shared" si="72"/>
        <v>0</v>
      </c>
      <c r="AM156" s="7">
        <f t="shared" si="73"/>
        <v>0</v>
      </c>
      <c r="AN156" s="7">
        <v>0</v>
      </c>
      <c r="AO156" s="7">
        <f t="shared" si="74"/>
        <v>0</v>
      </c>
      <c r="AP156" s="7">
        <v>0</v>
      </c>
      <c r="AQ156" s="7">
        <f t="shared" si="75"/>
        <v>0</v>
      </c>
      <c r="AR156">
        <f t="shared" si="76"/>
        <v>1</v>
      </c>
      <c r="AS156" s="7">
        <v>0</v>
      </c>
      <c r="AT156" s="7">
        <f t="shared" si="77"/>
        <v>0</v>
      </c>
      <c r="AU156" s="7">
        <v>1662.25</v>
      </c>
      <c r="AV156" s="7">
        <f t="shared" si="78"/>
        <v>1</v>
      </c>
      <c r="AW156">
        <f t="shared" si="79"/>
        <v>1</v>
      </c>
    </row>
    <row r="157" spans="1:49" x14ac:dyDescent="0.25">
      <c r="A157" s="11">
        <v>3864673</v>
      </c>
      <c r="B157" s="28" t="s">
        <v>550</v>
      </c>
      <c r="C157" s="25" t="s">
        <v>551</v>
      </c>
      <c r="D157" s="26" t="s">
        <v>5</v>
      </c>
      <c r="E157" s="26" t="s">
        <v>345</v>
      </c>
      <c r="F157" s="12">
        <f t="shared" si="58"/>
        <v>1</v>
      </c>
      <c r="G157" s="12" t="s">
        <v>77</v>
      </c>
      <c r="H157" s="12">
        <f t="shared" si="80"/>
        <v>0</v>
      </c>
      <c r="I157" s="1" t="str">
        <f>VLOOKUP(A157,Sheet1!A:F,3,)</f>
        <v>West</v>
      </c>
      <c r="J157" s="12">
        <f t="shared" si="59"/>
        <v>4</v>
      </c>
      <c r="K157" s="28" t="str">
        <f>VLOOKUP(A157,Sheet1!A:F,6,)</f>
        <v>Finance</v>
      </c>
      <c r="L157">
        <f t="shared" si="60"/>
        <v>7</v>
      </c>
      <c r="M157" s="3">
        <f>VLOOKUP(A157,Sheet1!A:F,4,)</f>
        <v>42584</v>
      </c>
      <c r="N157" s="11">
        <f t="shared" si="61"/>
        <v>2016</v>
      </c>
      <c r="O157" s="11">
        <f t="shared" si="62"/>
        <v>8</v>
      </c>
      <c r="P157" s="11">
        <f t="shared" si="63"/>
        <v>3</v>
      </c>
      <c r="Q157" s="7">
        <f t="shared" si="64"/>
        <v>32</v>
      </c>
      <c r="R157" s="7">
        <f t="shared" si="65"/>
        <v>2</v>
      </c>
      <c r="S157" s="3">
        <v>42788</v>
      </c>
      <c r="T157" s="7">
        <f t="shared" si="66"/>
        <v>1</v>
      </c>
      <c r="U157" s="1">
        <f>VLOOKUP(A157,Sheet1!A:F,5,)</f>
        <v>5000</v>
      </c>
      <c r="V157" s="7">
        <v>135</v>
      </c>
      <c r="W157" s="7">
        <f t="shared" si="67"/>
        <v>135</v>
      </c>
      <c r="X157" s="7">
        <v>0</v>
      </c>
      <c r="Y157" s="9">
        <f t="shared" si="81"/>
        <v>0</v>
      </c>
      <c r="Z157" s="9">
        <f t="shared" si="82"/>
        <v>0</v>
      </c>
      <c r="AA157" s="10">
        <f t="shared" si="68"/>
        <v>2.7E-2</v>
      </c>
      <c r="AB157" s="10">
        <f t="shared" si="83"/>
        <v>2.7E-2</v>
      </c>
      <c r="AC157" s="2">
        <v>150</v>
      </c>
      <c r="AD157" s="7">
        <f t="shared" si="69"/>
        <v>1</v>
      </c>
      <c r="AE157" s="7">
        <f t="shared" si="70"/>
        <v>1</v>
      </c>
      <c r="AF157" s="7">
        <f t="shared" si="84"/>
        <v>0</v>
      </c>
      <c r="AG157" s="7">
        <f t="shared" si="85"/>
        <v>1</v>
      </c>
      <c r="AH157" s="7">
        <v>135</v>
      </c>
      <c r="AI157" s="7">
        <f t="shared" si="86"/>
        <v>135</v>
      </c>
      <c r="AJ157" s="7">
        <v>0</v>
      </c>
      <c r="AK157" s="7">
        <f t="shared" si="71"/>
        <v>0</v>
      </c>
      <c r="AL157" s="7">
        <f t="shared" si="72"/>
        <v>0</v>
      </c>
      <c r="AM157" s="7">
        <f t="shared" si="73"/>
        <v>0</v>
      </c>
      <c r="AN157" s="7">
        <v>45</v>
      </c>
      <c r="AO157" s="7">
        <f t="shared" si="74"/>
        <v>1</v>
      </c>
      <c r="AP157" s="7">
        <v>90</v>
      </c>
      <c r="AQ157" s="7">
        <f t="shared" si="75"/>
        <v>1</v>
      </c>
      <c r="AR157">
        <f t="shared" si="76"/>
        <v>0</v>
      </c>
      <c r="AS157" s="7">
        <v>0</v>
      </c>
      <c r="AT157" s="7">
        <f t="shared" si="77"/>
        <v>0</v>
      </c>
      <c r="AU157" s="7">
        <v>0</v>
      </c>
      <c r="AV157" s="7">
        <f t="shared" si="78"/>
        <v>0</v>
      </c>
      <c r="AW157">
        <f t="shared" si="79"/>
        <v>1</v>
      </c>
    </row>
    <row r="158" spans="1:49" x14ac:dyDescent="0.25">
      <c r="A158" s="11">
        <v>3889587</v>
      </c>
      <c r="B158" s="28" t="s">
        <v>658</v>
      </c>
      <c r="C158" s="25" t="s">
        <v>659</v>
      </c>
      <c r="D158" s="26" t="s">
        <v>5</v>
      </c>
      <c r="E158" s="26" t="s">
        <v>345</v>
      </c>
      <c r="F158" s="12">
        <f t="shared" si="58"/>
        <v>1</v>
      </c>
      <c r="G158" s="12" t="s">
        <v>77</v>
      </c>
      <c r="H158" s="12">
        <f t="shared" si="80"/>
        <v>0</v>
      </c>
      <c r="I158" s="1" t="str">
        <f>VLOOKUP(A158,Sheet1!A:F,3,)</f>
        <v>West</v>
      </c>
      <c r="J158" s="12">
        <f t="shared" si="59"/>
        <v>4</v>
      </c>
      <c r="K158" s="28" t="str">
        <f>VLOOKUP(A158,Sheet1!A:F,6,)</f>
        <v>Logistics</v>
      </c>
      <c r="L158">
        <f t="shared" si="60"/>
        <v>2</v>
      </c>
      <c r="M158" s="3">
        <f>VLOOKUP(A158,Sheet1!A:F,4,)</f>
        <v>41204</v>
      </c>
      <c r="N158" s="11">
        <f t="shared" si="61"/>
        <v>2012</v>
      </c>
      <c r="O158" s="11">
        <f t="shared" si="62"/>
        <v>10</v>
      </c>
      <c r="P158" s="11">
        <f t="shared" si="63"/>
        <v>2</v>
      </c>
      <c r="Q158" s="7">
        <f t="shared" si="64"/>
        <v>43</v>
      </c>
      <c r="R158" s="7">
        <f t="shared" si="65"/>
        <v>22</v>
      </c>
      <c r="S158" s="3">
        <v>42849</v>
      </c>
      <c r="T158" s="7">
        <f t="shared" si="66"/>
        <v>1</v>
      </c>
      <c r="U158" s="1">
        <f>VLOOKUP(A158,Sheet1!A:F,5,)</f>
        <v>10000</v>
      </c>
      <c r="V158" s="7">
        <v>4989.75</v>
      </c>
      <c r="W158" s="7">
        <f t="shared" si="67"/>
        <v>4989.75</v>
      </c>
      <c r="X158" s="7">
        <v>0</v>
      </c>
      <c r="Y158" s="9">
        <f t="shared" si="81"/>
        <v>0</v>
      </c>
      <c r="Z158" s="9">
        <f t="shared" si="82"/>
        <v>0</v>
      </c>
      <c r="AA158" s="10">
        <f t="shared" si="68"/>
        <v>0.498975</v>
      </c>
      <c r="AB158" s="10">
        <f t="shared" si="83"/>
        <v>0.498975</v>
      </c>
      <c r="AC158" s="2">
        <v>270</v>
      </c>
      <c r="AD158" s="7">
        <f t="shared" si="69"/>
        <v>1</v>
      </c>
      <c r="AE158" s="7">
        <f t="shared" si="70"/>
        <v>1</v>
      </c>
      <c r="AF158" s="7">
        <f t="shared" si="84"/>
        <v>1</v>
      </c>
      <c r="AG158" s="7">
        <f t="shared" si="85"/>
        <v>1</v>
      </c>
      <c r="AH158" s="7">
        <v>4989.75</v>
      </c>
      <c r="AI158" s="7">
        <f t="shared" si="86"/>
        <v>4989.75</v>
      </c>
      <c r="AJ158" s="7">
        <v>40</v>
      </c>
      <c r="AK158" s="7">
        <f t="shared" si="71"/>
        <v>1</v>
      </c>
      <c r="AL158" s="7">
        <f t="shared" si="72"/>
        <v>40</v>
      </c>
      <c r="AM158" s="7">
        <f t="shared" si="73"/>
        <v>1</v>
      </c>
      <c r="AN158" s="7">
        <v>115</v>
      </c>
      <c r="AO158" s="7">
        <f t="shared" si="74"/>
        <v>1</v>
      </c>
      <c r="AP158" s="7">
        <v>0</v>
      </c>
      <c r="AQ158" s="7">
        <f t="shared" si="75"/>
        <v>0</v>
      </c>
      <c r="AR158">
        <f t="shared" si="76"/>
        <v>1</v>
      </c>
      <c r="AS158" s="7">
        <v>561</v>
      </c>
      <c r="AT158" s="7">
        <f t="shared" si="77"/>
        <v>1</v>
      </c>
      <c r="AU158" s="7">
        <v>4273.75</v>
      </c>
      <c r="AV158" s="7">
        <f t="shared" si="78"/>
        <v>1</v>
      </c>
      <c r="AW158">
        <f t="shared" si="79"/>
        <v>1</v>
      </c>
    </row>
    <row r="159" spans="1:49" x14ac:dyDescent="0.25">
      <c r="A159" s="11">
        <v>3911552</v>
      </c>
      <c r="B159" s="28" t="s">
        <v>594</v>
      </c>
      <c r="C159" s="25" t="s">
        <v>595</v>
      </c>
      <c r="D159" s="26" t="s">
        <v>19</v>
      </c>
      <c r="E159" s="26" t="s">
        <v>345</v>
      </c>
      <c r="F159" s="12">
        <f t="shared" si="58"/>
        <v>1</v>
      </c>
      <c r="G159" s="12" t="s">
        <v>77</v>
      </c>
      <c r="H159" s="12">
        <f t="shared" si="80"/>
        <v>0</v>
      </c>
      <c r="I159" s="1" t="str">
        <f>VLOOKUP(A159,Sheet1!A:F,3,)</f>
        <v>West</v>
      </c>
      <c r="J159" s="12">
        <f t="shared" si="59"/>
        <v>4</v>
      </c>
      <c r="K159" s="28" t="str">
        <f>VLOOKUP(A159,Sheet1!A:F,6,)</f>
        <v>Retail</v>
      </c>
      <c r="L159">
        <f t="shared" si="60"/>
        <v>3</v>
      </c>
      <c r="M159" s="3">
        <f>VLOOKUP(A159,Sheet1!A:F,4,)</f>
        <v>42124</v>
      </c>
      <c r="N159" s="11">
        <f t="shared" si="61"/>
        <v>2015</v>
      </c>
      <c r="O159" s="11">
        <f t="shared" si="62"/>
        <v>4</v>
      </c>
      <c r="P159" s="11">
        <f t="shared" si="63"/>
        <v>5</v>
      </c>
      <c r="Q159" s="7">
        <f t="shared" si="64"/>
        <v>18</v>
      </c>
      <c r="R159" s="7">
        <f t="shared" si="65"/>
        <v>30</v>
      </c>
      <c r="S159" s="3">
        <v>42970</v>
      </c>
      <c r="T159" s="7">
        <f t="shared" si="66"/>
        <v>1</v>
      </c>
      <c r="U159" s="1">
        <f>VLOOKUP(A159,Sheet1!A:F,5,)</f>
        <v>5000</v>
      </c>
      <c r="V159" s="7">
        <v>0</v>
      </c>
      <c r="W159" s="7">
        <f t="shared" si="67"/>
        <v>0</v>
      </c>
      <c r="X159" s="7">
        <v>651.5</v>
      </c>
      <c r="Y159" s="9">
        <f t="shared" si="81"/>
        <v>0</v>
      </c>
      <c r="Z159" s="9">
        <f t="shared" si="82"/>
        <v>0</v>
      </c>
      <c r="AA159" s="10">
        <f t="shared" si="68"/>
        <v>0.1303</v>
      </c>
      <c r="AB159" s="10">
        <f t="shared" si="83"/>
        <v>0.1303</v>
      </c>
      <c r="AC159" s="2">
        <v>1218.5</v>
      </c>
      <c r="AD159" s="7">
        <f t="shared" si="69"/>
        <v>1</v>
      </c>
      <c r="AE159" s="7">
        <f t="shared" si="70"/>
        <v>0</v>
      </c>
      <c r="AF159" s="7">
        <f t="shared" si="84"/>
        <v>0</v>
      </c>
      <c r="AG159" s="7">
        <f t="shared" si="85"/>
        <v>0</v>
      </c>
      <c r="AH159" s="7">
        <v>651.5</v>
      </c>
      <c r="AI159" s="7">
        <f t="shared" si="86"/>
        <v>651.5</v>
      </c>
      <c r="AJ159" s="7">
        <v>0</v>
      </c>
      <c r="AK159" s="7">
        <f t="shared" si="71"/>
        <v>0</v>
      </c>
      <c r="AL159" s="7">
        <f t="shared" si="72"/>
        <v>0</v>
      </c>
      <c r="AM159" s="7">
        <f t="shared" si="73"/>
        <v>0</v>
      </c>
      <c r="AN159" s="7">
        <v>0</v>
      </c>
      <c r="AO159" s="7">
        <f t="shared" si="74"/>
        <v>0</v>
      </c>
      <c r="AP159" s="7">
        <v>0</v>
      </c>
      <c r="AQ159" s="7">
        <f t="shared" si="75"/>
        <v>0</v>
      </c>
      <c r="AR159">
        <f t="shared" si="76"/>
        <v>0</v>
      </c>
      <c r="AS159" s="7">
        <v>0</v>
      </c>
      <c r="AT159" s="7">
        <f t="shared" si="77"/>
        <v>0</v>
      </c>
      <c r="AU159" s="7">
        <v>0</v>
      </c>
      <c r="AV159" s="7">
        <f t="shared" si="78"/>
        <v>0</v>
      </c>
      <c r="AW159">
        <f t="shared" si="79"/>
        <v>0</v>
      </c>
    </row>
    <row r="160" spans="1:49" x14ac:dyDescent="0.25">
      <c r="A160" s="11">
        <v>3925594</v>
      </c>
      <c r="B160" s="28" t="s">
        <v>127</v>
      </c>
      <c r="C160" s="25" t="s">
        <v>128</v>
      </c>
      <c r="D160" s="26" t="s">
        <v>5</v>
      </c>
      <c r="E160" s="26" t="s">
        <v>6</v>
      </c>
      <c r="F160" s="12">
        <f t="shared" si="58"/>
        <v>2</v>
      </c>
      <c r="G160" s="12" t="s">
        <v>77</v>
      </c>
      <c r="H160" s="12">
        <f t="shared" si="80"/>
        <v>0</v>
      </c>
      <c r="I160" s="1" t="str">
        <f>VLOOKUP(A160,Sheet1!A:F,3,)</f>
        <v>South</v>
      </c>
      <c r="J160" s="12">
        <f t="shared" si="59"/>
        <v>2</v>
      </c>
      <c r="K160" s="28" t="str">
        <f>VLOOKUP(A160,Sheet1!A:F,6,)</f>
        <v>Logistics</v>
      </c>
      <c r="L160">
        <f t="shared" si="60"/>
        <v>2</v>
      </c>
      <c r="M160" s="3">
        <f>VLOOKUP(A160,Sheet1!A:F,4,)</f>
        <v>38824</v>
      </c>
      <c r="N160" s="11">
        <f t="shared" si="61"/>
        <v>2006</v>
      </c>
      <c r="O160" s="11">
        <f t="shared" si="62"/>
        <v>4</v>
      </c>
      <c r="P160" s="11">
        <f t="shared" si="63"/>
        <v>2</v>
      </c>
      <c r="Q160" s="7">
        <f t="shared" si="64"/>
        <v>16</v>
      </c>
      <c r="R160" s="7">
        <f t="shared" si="65"/>
        <v>17</v>
      </c>
      <c r="S160" s="3"/>
      <c r="T160" s="7">
        <f t="shared" si="66"/>
        <v>0</v>
      </c>
      <c r="U160" s="1">
        <f>VLOOKUP(A160,Sheet1!A:F,5,)</f>
        <v>5000</v>
      </c>
      <c r="V160" s="7">
        <v>4006.5</v>
      </c>
      <c r="W160" s="7">
        <f t="shared" si="67"/>
        <v>4006.5</v>
      </c>
      <c r="X160" s="7">
        <v>0</v>
      </c>
      <c r="Y160" s="9">
        <f t="shared" si="81"/>
        <v>0</v>
      </c>
      <c r="Z160" s="9">
        <f t="shared" si="82"/>
        <v>0</v>
      </c>
      <c r="AA160" s="10">
        <f t="shared" si="68"/>
        <v>0.80130000000000001</v>
      </c>
      <c r="AB160" s="10">
        <f t="shared" si="83"/>
        <v>0.80130000000000001</v>
      </c>
      <c r="AC160" s="2">
        <v>0</v>
      </c>
      <c r="AD160" s="7">
        <f t="shared" si="69"/>
        <v>1</v>
      </c>
      <c r="AE160" s="7">
        <f t="shared" si="70"/>
        <v>1</v>
      </c>
      <c r="AF160" s="7">
        <f t="shared" si="84"/>
        <v>1</v>
      </c>
      <c r="AG160" s="7">
        <f t="shared" si="85"/>
        <v>1</v>
      </c>
      <c r="AH160" s="7">
        <v>4006.5</v>
      </c>
      <c r="AI160" s="7">
        <f t="shared" si="86"/>
        <v>4006.5</v>
      </c>
      <c r="AJ160" s="7">
        <v>0</v>
      </c>
      <c r="AK160" s="7">
        <f t="shared" si="71"/>
        <v>0</v>
      </c>
      <c r="AL160" s="7">
        <f t="shared" si="72"/>
        <v>0</v>
      </c>
      <c r="AM160" s="7">
        <f t="shared" si="73"/>
        <v>0</v>
      </c>
      <c r="AN160" s="7">
        <v>0</v>
      </c>
      <c r="AO160" s="7">
        <f t="shared" si="74"/>
        <v>0</v>
      </c>
      <c r="AP160" s="7">
        <v>0</v>
      </c>
      <c r="AQ160" s="7">
        <f t="shared" si="75"/>
        <v>0</v>
      </c>
      <c r="AR160">
        <f t="shared" si="76"/>
        <v>1</v>
      </c>
      <c r="AS160" s="7">
        <v>0</v>
      </c>
      <c r="AT160" s="7">
        <f t="shared" si="77"/>
        <v>0</v>
      </c>
      <c r="AU160" s="7">
        <v>4006.5</v>
      </c>
      <c r="AV160" s="7">
        <f t="shared" si="78"/>
        <v>1</v>
      </c>
      <c r="AW160">
        <f t="shared" si="79"/>
        <v>1</v>
      </c>
    </row>
    <row r="161" spans="1:49" x14ac:dyDescent="0.25">
      <c r="A161" s="11">
        <v>3961251</v>
      </c>
      <c r="B161" s="28" t="s">
        <v>562</v>
      </c>
      <c r="C161" s="25" t="s">
        <v>563</v>
      </c>
      <c r="D161" s="26" t="s">
        <v>5</v>
      </c>
      <c r="E161" s="26" t="s">
        <v>345</v>
      </c>
      <c r="F161" s="12">
        <f t="shared" si="58"/>
        <v>1</v>
      </c>
      <c r="G161" s="12" t="s">
        <v>77</v>
      </c>
      <c r="H161" s="12">
        <f t="shared" si="80"/>
        <v>0</v>
      </c>
      <c r="I161" s="1" t="str">
        <f>VLOOKUP(A161,Sheet1!A:F,3,)</f>
        <v>West</v>
      </c>
      <c r="J161" s="12">
        <f t="shared" si="59"/>
        <v>4</v>
      </c>
      <c r="K161" s="28" t="str">
        <f>VLOOKUP(A161,Sheet1!A:F,6,)</f>
        <v>Retail</v>
      </c>
      <c r="L161">
        <f t="shared" si="60"/>
        <v>3</v>
      </c>
      <c r="M161" s="3">
        <f>VLOOKUP(A161,Sheet1!A:F,4,)</f>
        <v>42404</v>
      </c>
      <c r="N161" s="11">
        <f t="shared" si="61"/>
        <v>2016</v>
      </c>
      <c r="O161" s="11">
        <f t="shared" si="62"/>
        <v>2</v>
      </c>
      <c r="P161" s="11">
        <f t="shared" si="63"/>
        <v>5</v>
      </c>
      <c r="Q161" s="7">
        <f t="shared" si="64"/>
        <v>6</v>
      </c>
      <c r="R161" s="7">
        <f t="shared" si="65"/>
        <v>4</v>
      </c>
      <c r="S161" s="3">
        <v>42395</v>
      </c>
      <c r="T161" s="7">
        <f t="shared" si="66"/>
        <v>1</v>
      </c>
      <c r="U161" s="1">
        <f>VLOOKUP(A161,Sheet1!A:F,5,)</f>
        <v>5000</v>
      </c>
      <c r="V161" s="7">
        <v>194</v>
      </c>
      <c r="W161" s="7">
        <f t="shared" si="67"/>
        <v>194</v>
      </c>
      <c r="X161" s="7">
        <v>0</v>
      </c>
      <c r="Y161" s="9">
        <f t="shared" si="81"/>
        <v>0</v>
      </c>
      <c r="Z161" s="9">
        <f t="shared" si="82"/>
        <v>0</v>
      </c>
      <c r="AA161" s="10">
        <f t="shared" si="68"/>
        <v>3.8800000000000001E-2</v>
      </c>
      <c r="AB161" s="10">
        <f t="shared" si="83"/>
        <v>3.8800000000000001E-2</v>
      </c>
      <c r="AC161" s="2">
        <v>78</v>
      </c>
      <c r="AD161" s="7">
        <f t="shared" si="69"/>
        <v>1</v>
      </c>
      <c r="AE161" s="7">
        <f t="shared" si="70"/>
        <v>1</v>
      </c>
      <c r="AF161" s="7">
        <f t="shared" si="84"/>
        <v>1</v>
      </c>
      <c r="AG161" s="7">
        <f t="shared" si="85"/>
        <v>1</v>
      </c>
      <c r="AH161" s="7">
        <v>194</v>
      </c>
      <c r="AI161" s="7">
        <f t="shared" si="86"/>
        <v>194</v>
      </c>
      <c r="AJ161" s="7">
        <v>0</v>
      </c>
      <c r="AK161" s="7">
        <f t="shared" si="71"/>
        <v>0</v>
      </c>
      <c r="AL161" s="7">
        <f t="shared" si="72"/>
        <v>0</v>
      </c>
      <c r="AM161" s="7">
        <f t="shared" si="73"/>
        <v>0</v>
      </c>
      <c r="AN161" s="7">
        <v>0</v>
      </c>
      <c r="AO161" s="7">
        <f t="shared" si="74"/>
        <v>0</v>
      </c>
      <c r="AP161" s="7">
        <v>0</v>
      </c>
      <c r="AQ161" s="7">
        <f t="shared" si="75"/>
        <v>0</v>
      </c>
      <c r="AR161">
        <f t="shared" si="76"/>
        <v>1</v>
      </c>
      <c r="AS161" s="7">
        <v>0</v>
      </c>
      <c r="AT161" s="7">
        <f t="shared" si="77"/>
        <v>0</v>
      </c>
      <c r="AU161" s="7">
        <v>194</v>
      </c>
      <c r="AV161" s="7">
        <f t="shared" si="78"/>
        <v>1</v>
      </c>
      <c r="AW161">
        <f t="shared" si="79"/>
        <v>1</v>
      </c>
    </row>
    <row r="162" spans="1:49" x14ac:dyDescent="0.25">
      <c r="A162" s="11">
        <v>4019125</v>
      </c>
      <c r="B162" s="28" t="s">
        <v>528</v>
      </c>
      <c r="C162" s="25" t="s">
        <v>529</v>
      </c>
      <c r="D162" s="26" t="s">
        <v>5</v>
      </c>
      <c r="E162" s="26" t="s">
        <v>345</v>
      </c>
      <c r="F162" s="12">
        <f t="shared" si="58"/>
        <v>1</v>
      </c>
      <c r="G162" s="12" t="s">
        <v>77</v>
      </c>
      <c r="H162" s="12">
        <f t="shared" si="80"/>
        <v>0</v>
      </c>
      <c r="I162" s="1" t="str">
        <f>VLOOKUP(A162,Sheet1!A:F,3,)</f>
        <v>West</v>
      </c>
      <c r="J162" s="12">
        <f t="shared" si="59"/>
        <v>4</v>
      </c>
      <c r="K162" s="28" t="str">
        <f>VLOOKUP(A162,Sheet1!A:F,6,)</f>
        <v>Services</v>
      </c>
      <c r="L162">
        <f t="shared" si="60"/>
        <v>4</v>
      </c>
      <c r="M162" s="3">
        <f>VLOOKUP(A162,Sheet1!A:F,4,)</f>
        <v>41304</v>
      </c>
      <c r="N162" s="11">
        <f t="shared" si="61"/>
        <v>2013</v>
      </c>
      <c r="O162" s="11">
        <f t="shared" si="62"/>
        <v>1</v>
      </c>
      <c r="P162" s="11">
        <f t="shared" si="63"/>
        <v>4</v>
      </c>
      <c r="Q162" s="7">
        <f t="shared" si="64"/>
        <v>5</v>
      </c>
      <c r="R162" s="7">
        <f t="shared" si="65"/>
        <v>30</v>
      </c>
      <c r="S162" s="3">
        <v>42970</v>
      </c>
      <c r="T162" s="7">
        <f t="shared" si="66"/>
        <v>1</v>
      </c>
      <c r="U162" s="1">
        <f>VLOOKUP(A162,Sheet1!A:F,5,)</f>
        <v>5000</v>
      </c>
      <c r="V162" s="7">
        <v>2018.5</v>
      </c>
      <c r="W162" s="7">
        <f t="shared" si="67"/>
        <v>2018.5</v>
      </c>
      <c r="X162" s="7">
        <v>0</v>
      </c>
      <c r="Y162" s="9">
        <f t="shared" si="81"/>
        <v>0</v>
      </c>
      <c r="Z162" s="9">
        <f t="shared" si="82"/>
        <v>0</v>
      </c>
      <c r="AA162" s="10">
        <f t="shared" si="68"/>
        <v>0.4037</v>
      </c>
      <c r="AB162" s="10">
        <f t="shared" si="83"/>
        <v>0.4037</v>
      </c>
      <c r="AC162" s="2">
        <v>400</v>
      </c>
      <c r="AD162" s="7">
        <f t="shared" si="69"/>
        <v>1</v>
      </c>
      <c r="AE162" s="7">
        <f t="shared" si="70"/>
        <v>1</v>
      </c>
      <c r="AF162" s="7">
        <f t="shared" si="84"/>
        <v>1</v>
      </c>
      <c r="AG162" s="7">
        <f t="shared" si="85"/>
        <v>1</v>
      </c>
      <c r="AH162" s="7">
        <v>2018.5</v>
      </c>
      <c r="AI162" s="7">
        <f t="shared" si="86"/>
        <v>2018.5</v>
      </c>
      <c r="AJ162" s="7">
        <v>-42.5</v>
      </c>
      <c r="AK162" s="7">
        <f t="shared" si="71"/>
        <v>0</v>
      </c>
      <c r="AL162" s="7">
        <f t="shared" si="72"/>
        <v>42.5</v>
      </c>
      <c r="AM162" s="7">
        <f t="shared" si="73"/>
        <v>1</v>
      </c>
      <c r="AN162" s="7">
        <v>0</v>
      </c>
      <c r="AO162" s="7">
        <f t="shared" si="74"/>
        <v>0</v>
      </c>
      <c r="AP162" s="7">
        <v>0</v>
      </c>
      <c r="AQ162" s="7">
        <f t="shared" si="75"/>
        <v>0</v>
      </c>
      <c r="AR162">
        <f t="shared" si="76"/>
        <v>1</v>
      </c>
      <c r="AS162" s="7">
        <v>471</v>
      </c>
      <c r="AT162" s="7">
        <f t="shared" si="77"/>
        <v>1</v>
      </c>
      <c r="AU162" s="7">
        <v>1590</v>
      </c>
      <c r="AV162" s="7">
        <f t="shared" si="78"/>
        <v>1</v>
      </c>
      <c r="AW162">
        <f t="shared" si="79"/>
        <v>1</v>
      </c>
    </row>
    <row r="163" spans="1:49" x14ac:dyDescent="0.25">
      <c r="A163" s="11">
        <v>4039092</v>
      </c>
      <c r="B163" s="28" t="s">
        <v>261</v>
      </c>
      <c r="C163" s="25" t="s">
        <v>262</v>
      </c>
      <c r="D163" s="26" t="s">
        <v>5</v>
      </c>
      <c r="E163" s="26" t="s">
        <v>224</v>
      </c>
      <c r="F163" s="12">
        <f t="shared" si="58"/>
        <v>3</v>
      </c>
      <c r="G163" s="12" t="s">
        <v>77</v>
      </c>
      <c r="H163" s="12">
        <f t="shared" si="80"/>
        <v>0</v>
      </c>
      <c r="I163" s="1" t="str">
        <f>VLOOKUP(A163,Sheet1!A:F,3,)</f>
        <v>North</v>
      </c>
      <c r="J163" s="12">
        <f t="shared" si="59"/>
        <v>1</v>
      </c>
      <c r="K163" s="28" t="str">
        <f>VLOOKUP(A163,Sheet1!A:F,6,)</f>
        <v>Retail</v>
      </c>
      <c r="L163">
        <f t="shared" si="60"/>
        <v>3</v>
      </c>
      <c r="M163" s="3">
        <f>VLOOKUP(A163,Sheet1!A:F,4,)</f>
        <v>37364</v>
      </c>
      <c r="N163" s="11">
        <f t="shared" si="61"/>
        <v>2002</v>
      </c>
      <c r="O163" s="11">
        <f t="shared" si="62"/>
        <v>4</v>
      </c>
      <c r="P163" s="11">
        <f t="shared" si="63"/>
        <v>5</v>
      </c>
      <c r="Q163" s="7">
        <f t="shared" si="64"/>
        <v>16</v>
      </c>
      <c r="R163" s="7">
        <f t="shared" si="65"/>
        <v>18</v>
      </c>
      <c r="S163" s="3"/>
      <c r="T163" s="7">
        <f t="shared" si="66"/>
        <v>0</v>
      </c>
      <c r="U163" s="1">
        <f>VLOOKUP(A163,Sheet1!A:F,5,)</f>
        <v>5000</v>
      </c>
      <c r="V163" s="7">
        <v>1606</v>
      </c>
      <c r="W163" s="7">
        <f t="shared" si="67"/>
        <v>1606</v>
      </c>
      <c r="X163" s="7">
        <v>0</v>
      </c>
      <c r="Y163" s="9">
        <f t="shared" si="81"/>
        <v>0</v>
      </c>
      <c r="Z163" s="9">
        <f t="shared" si="82"/>
        <v>0</v>
      </c>
      <c r="AA163" s="10">
        <f t="shared" si="68"/>
        <v>0.32119999999999999</v>
      </c>
      <c r="AB163" s="10">
        <f t="shared" si="83"/>
        <v>0.32119999999999999</v>
      </c>
      <c r="AC163" s="2">
        <v>0</v>
      </c>
      <c r="AD163" s="7">
        <f t="shared" si="69"/>
        <v>1</v>
      </c>
      <c r="AE163" s="7">
        <f t="shared" si="70"/>
        <v>1</v>
      </c>
      <c r="AF163" s="7">
        <f t="shared" si="84"/>
        <v>1</v>
      </c>
      <c r="AG163" s="7">
        <f t="shared" si="85"/>
        <v>1</v>
      </c>
      <c r="AH163" s="7">
        <v>1606</v>
      </c>
      <c r="AI163" s="7">
        <f t="shared" si="86"/>
        <v>1606</v>
      </c>
      <c r="AJ163" s="7">
        <v>0</v>
      </c>
      <c r="AK163" s="7">
        <f t="shared" si="71"/>
        <v>0</v>
      </c>
      <c r="AL163" s="7">
        <f t="shared" si="72"/>
        <v>0</v>
      </c>
      <c r="AM163" s="7">
        <f t="shared" si="73"/>
        <v>0</v>
      </c>
      <c r="AN163" s="7">
        <v>0</v>
      </c>
      <c r="AO163" s="7">
        <f t="shared" si="74"/>
        <v>0</v>
      </c>
      <c r="AP163" s="7">
        <v>0</v>
      </c>
      <c r="AQ163" s="7">
        <f t="shared" si="75"/>
        <v>0</v>
      </c>
      <c r="AR163">
        <f t="shared" si="76"/>
        <v>1</v>
      </c>
      <c r="AS163" s="7">
        <v>0</v>
      </c>
      <c r="AT163" s="7">
        <f t="shared" si="77"/>
        <v>0</v>
      </c>
      <c r="AU163" s="7">
        <v>1606</v>
      </c>
      <c r="AV163" s="7">
        <f t="shared" si="78"/>
        <v>1</v>
      </c>
      <c r="AW163">
        <f t="shared" si="79"/>
        <v>1</v>
      </c>
    </row>
    <row r="164" spans="1:49" x14ac:dyDescent="0.25">
      <c r="A164" s="11">
        <v>4058675</v>
      </c>
      <c r="B164" s="28" t="s">
        <v>115</v>
      </c>
      <c r="C164" s="25" t="s">
        <v>116</v>
      </c>
      <c r="D164" s="26" t="s">
        <v>5</v>
      </c>
      <c r="E164" s="26" t="s">
        <v>6</v>
      </c>
      <c r="F164" s="12">
        <f t="shared" si="58"/>
        <v>2</v>
      </c>
      <c r="G164" s="12" t="s">
        <v>77</v>
      </c>
      <c r="H164" s="12">
        <f t="shared" si="80"/>
        <v>0</v>
      </c>
      <c r="I164" s="1" t="str">
        <f>VLOOKUP(A164,Sheet1!A:F,3,)</f>
        <v>South</v>
      </c>
      <c r="J164" s="12">
        <f t="shared" si="59"/>
        <v>2</v>
      </c>
      <c r="K164" s="28" t="str">
        <f>VLOOKUP(A164,Sheet1!A:F,6,)</f>
        <v>Logistics</v>
      </c>
      <c r="L164">
        <f t="shared" si="60"/>
        <v>2</v>
      </c>
      <c r="M164" s="3">
        <f>VLOOKUP(A164,Sheet1!A:F,4,)</f>
        <v>39804</v>
      </c>
      <c r="N164" s="11">
        <f t="shared" si="61"/>
        <v>2008</v>
      </c>
      <c r="O164" s="11">
        <f t="shared" si="62"/>
        <v>12</v>
      </c>
      <c r="P164" s="11">
        <f t="shared" si="63"/>
        <v>2</v>
      </c>
      <c r="Q164" s="7">
        <f t="shared" si="64"/>
        <v>52</v>
      </c>
      <c r="R164" s="7">
        <f t="shared" si="65"/>
        <v>22</v>
      </c>
      <c r="S164" s="3">
        <v>42937</v>
      </c>
      <c r="T164" s="7">
        <f t="shared" si="66"/>
        <v>1</v>
      </c>
      <c r="U164" s="1">
        <f>VLOOKUP(A164,Sheet1!A:F,5,)</f>
        <v>5000</v>
      </c>
      <c r="V164" s="7">
        <v>330</v>
      </c>
      <c r="W164" s="7">
        <f t="shared" si="67"/>
        <v>330</v>
      </c>
      <c r="X164" s="7">
        <v>160</v>
      </c>
      <c r="Y164" s="9">
        <f t="shared" si="81"/>
        <v>0</v>
      </c>
      <c r="Z164" s="9">
        <f t="shared" si="82"/>
        <v>0</v>
      </c>
      <c r="AA164" s="10">
        <f t="shared" si="68"/>
        <v>9.8000000000000004E-2</v>
      </c>
      <c r="AB164" s="10">
        <f t="shared" si="83"/>
        <v>9.8000000000000004E-2</v>
      </c>
      <c r="AC164" s="2">
        <v>531</v>
      </c>
      <c r="AD164" s="7">
        <f t="shared" si="69"/>
        <v>1</v>
      </c>
      <c r="AE164" s="7">
        <f t="shared" si="70"/>
        <v>1</v>
      </c>
      <c r="AF164" s="7">
        <f t="shared" si="84"/>
        <v>0</v>
      </c>
      <c r="AG164" s="7">
        <f t="shared" si="85"/>
        <v>0</v>
      </c>
      <c r="AH164" s="7">
        <v>490</v>
      </c>
      <c r="AI164" s="7">
        <f t="shared" si="86"/>
        <v>490</v>
      </c>
      <c r="AJ164" s="7">
        <v>330</v>
      </c>
      <c r="AK164" s="7">
        <f t="shared" si="71"/>
        <v>1</v>
      </c>
      <c r="AL164" s="7">
        <f t="shared" si="72"/>
        <v>330</v>
      </c>
      <c r="AM164" s="7">
        <f t="shared" si="73"/>
        <v>1</v>
      </c>
      <c r="AN164" s="7">
        <v>0</v>
      </c>
      <c r="AO164" s="7">
        <f t="shared" si="74"/>
        <v>0</v>
      </c>
      <c r="AP164" s="7">
        <v>0</v>
      </c>
      <c r="AQ164" s="7">
        <f t="shared" si="75"/>
        <v>0</v>
      </c>
      <c r="AR164">
        <f t="shared" si="76"/>
        <v>0</v>
      </c>
      <c r="AS164" s="7">
        <v>0</v>
      </c>
      <c r="AT164" s="7">
        <f t="shared" si="77"/>
        <v>0</v>
      </c>
      <c r="AU164" s="7">
        <v>0</v>
      </c>
      <c r="AV164" s="7">
        <f t="shared" si="78"/>
        <v>0</v>
      </c>
      <c r="AW164">
        <f t="shared" si="79"/>
        <v>0</v>
      </c>
    </row>
    <row r="165" spans="1:49" x14ac:dyDescent="0.25">
      <c r="A165" s="11">
        <v>4116025</v>
      </c>
      <c r="B165" s="28">
        <v>1001263</v>
      </c>
      <c r="C165" s="25" t="s">
        <v>41</v>
      </c>
      <c r="D165" s="26" t="s">
        <v>9</v>
      </c>
      <c r="E165" s="26" t="s">
        <v>6</v>
      </c>
      <c r="F165" s="12">
        <f t="shared" si="58"/>
        <v>2</v>
      </c>
      <c r="G165" s="12" t="s">
        <v>7</v>
      </c>
      <c r="H165" s="12">
        <f t="shared" si="80"/>
        <v>1</v>
      </c>
      <c r="I165" s="1" t="str">
        <f>VLOOKUP(A165,Sheet1!A:F,3,)</f>
        <v>South</v>
      </c>
      <c r="J165" s="12">
        <f t="shared" si="59"/>
        <v>2</v>
      </c>
      <c r="K165" s="28" t="str">
        <f>VLOOKUP(A165,Sheet1!A:F,6,)</f>
        <v>Telco</v>
      </c>
      <c r="L165">
        <f t="shared" si="60"/>
        <v>6</v>
      </c>
      <c r="M165" s="3">
        <f>VLOOKUP(A165,Sheet1!A:F,4,)</f>
        <v>40404</v>
      </c>
      <c r="N165" s="11">
        <f t="shared" si="61"/>
        <v>2010</v>
      </c>
      <c r="O165" s="11">
        <f t="shared" si="62"/>
        <v>8</v>
      </c>
      <c r="P165" s="11">
        <f t="shared" si="63"/>
        <v>7</v>
      </c>
      <c r="Q165" s="7">
        <f t="shared" si="64"/>
        <v>33</v>
      </c>
      <c r="R165" s="7">
        <f t="shared" si="65"/>
        <v>14</v>
      </c>
      <c r="S165" s="3"/>
      <c r="T165" s="7">
        <f t="shared" si="66"/>
        <v>0</v>
      </c>
      <c r="U165" s="1">
        <f>VLOOKUP(A165,Sheet1!A:F,5,)</f>
        <v>20000</v>
      </c>
      <c r="V165" s="7">
        <v>-44.77</v>
      </c>
      <c r="W165" s="7">
        <f t="shared" si="67"/>
        <v>44.77</v>
      </c>
      <c r="X165" s="7">
        <v>0</v>
      </c>
      <c r="Y165" s="9">
        <f t="shared" si="81"/>
        <v>0</v>
      </c>
      <c r="Z165" s="9">
        <f t="shared" si="82"/>
        <v>0</v>
      </c>
      <c r="AA165" s="10">
        <f t="shared" si="68"/>
        <v>-2.2385E-3</v>
      </c>
      <c r="AB165" s="10">
        <f t="shared" si="83"/>
        <v>2.2385E-3</v>
      </c>
      <c r="AC165" s="2">
        <v>0</v>
      </c>
      <c r="AD165" s="7">
        <f t="shared" si="69"/>
        <v>0</v>
      </c>
      <c r="AE165" s="7">
        <f t="shared" si="70"/>
        <v>1</v>
      </c>
      <c r="AF165" s="7">
        <f t="shared" si="84"/>
        <v>0</v>
      </c>
      <c r="AG165" s="7">
        <f t="shared" si="85"/>
        <v>1</v>
      </c>
      <c r="AH165" s="7">
        <v>-44.77</v>
      </c>
      <c r="AI165" s="7">
        <f t="shared" si="86"/>
        <v>44.77</v>
      </c>
      <c r="AJ165" s="7">
        <v>0</v>
      </c>
      <c r="AK165" s="7">
        <f t="shared" si="71"/>
        <v>0</v>
      </c>
      <c r="AL165" s="7">
        <f t="shared" si="72"/>
        <v>0</v>
      </c>
      <c r="AM165" s="7">
        <f t="shared" si="73"/>
        <v>0</v>
      </c>
      <c r="AN165" s="7">
        <v>0</v>
      </c>
      <c r="AO165" s="7">
        <f t="shared" si="74"/>
        <v>0</v>
      </c>
      <c r="AP165" s="7">
        <v>0</v>
      </c>
      <c r="AQ165" s="7">
        <f t="shared" si="75"/>
        <v>0</v>
      </c>
      <c r="AR165">
        <f t="shared" si="76"/>
        <v>0</v>
      </c>
      <c r="AS165" s="7">
        <v>0</v>
      </c>
      <c r="AT165" s="7">
        <f t="shared" si="77"/>
        <v>0</v>
      </c>
      <c r="AU165" s="7">
        <v>-44.77</v>
      </c>
      <c r="AV165" s="7">
        <f t="shared" si="78"/>
        <v>0</v>
      </c>
      <c r="AW165">
        <f t="shared" si="79"/>
        <v>1</v>
      </c>
    </row>
    <row r="166" spans="1:49" x14ac:dyDescent="0.25">
      <c r="A166" s="11">
        <v>4140362</v>
      </c>
      <c r="B166" s="28" t="s">
        <v>662</v>
      </c>
      <c r="C166" s="25" t="s">
        <v>663</v>
      </c>
      <c r="D166" s="26" t="s">
        <v>5</v>
      </c>
      <c r="E166" s="26" t="s">
        <v>345</v>
      </c>
      <c r="F166" s="12">
        <f t="shared" si="58"/>
        <v>1</v>
      </c>
      <c r="G166" s="12" t="s">
        <v>77</v>
      </c>
      <c r="H166" s="12">
        <f t="shared" si="80"/>
        <v>0</v>
      </c>
      <c r="I166" s="1" t="str">
        <f>VLOOKUP(A166,Sheet1!A:F,3,)</f>
        <v>West</v>
      </c>
      <c r="J166" s="12">
        <f t="shared" si="59"/>
        <v>4</v>
      </c>
      <c r="K166" s="28" t="str">
        <f>VLOOKUP(A166,Sheet1!A:F,6,)</f>
        <v>Telco</v>
      </c>
      <c r="L166">
        <f t="shared" si="60"/>
        <v>6</v>
      </c>
      <c r="M166" s="3">
        <f>VLOOKUP(A166,Sheet1!A:F,4,)</f>
        <v>42504</v>
      </c>
      <c r="N166" s="11">
        <f t="shared" si="61"/>
        <v>2016</v>
      </c>
      <c r="O166" s="11">
        <f t="shared" si="62"/>
        <v>5</v>
      </c>
      <c r="P166" s="11">
        <f t="shared" si="63"/>
        <v>7</v>
      </c>
      <c r="Q166" s="7">
        <f t="shared" si="64"/>
        <v>20</v>
      </c>
      <c r="R166" s="7">
        <f t="shared" si="65"/>
        <v>14</v>
      </c>
      <c r="S166" s="3"/>
      <c r="T166" s="7">
        <f t="shared" si="66"/>
        <v>0</v>
      </c>
      <c r="U166" s="1">
        <f>VLOOKUP(A166,Sheet1!A:F,5,)</f>
        <v>10000</v>
      </c>
      <c r="V166" s="7">
        <v>166.25</v>
      </c>
      <c r="W166" s="7">
        <f t="shared" si="67"/>
        <v>166.25</v>
      </c>
      <c r="X166" s="7">
        <v>0</v>
      </c>
      <c r="Y166" s="9">
        <f t="shared" si="81"/>
        <v>0</v>
      </c>
      <c r="Z166" s="9">
        <f t="shared" si="82"/>
        <v>0</v>
      </c>
      <c r="AA166" s="10">
        <f t="shared" si="68"/>
        <v>1.6625000000000001E-2</v>
      </c>
      <c r="AB166" s="10">
        <f t="shared" si="83"/>
        <v>1.6625000000000001E-2</v>
      </c>
      <c r="AC166" s="2">
        <v>0</v>
      </c>
      <c r="AD166" s="7">
        <f t="shared" si="69"/>
        <v>1</v>
      </c>
      <c r="AE166" s="7">
        <f t="shared" si="70"/>
        <v>1</v>
      </c>
      <c r="AF166" s="7">
        <f t="shared" si="84"/>
        <v>1</v>
      </c>
      <c r="AG166" s="7">
        <f t="shared" si="85"/>
        <v>1</v>
      </c>
      <c r="AH166" s="7">
        <v>166.25</v>
      </c>
      <c r="AI166" s="7">
        <f t="shared" si="86"/>
        <v>166.25</v>
      </c>
      <c r="AJ166" s="7">
        <v>0</v>
      </c>
      <c r="AK166" s="7">
        <f t="shared" si="71"/>
        <v>0</v>
      </c>
      <c r="AL166" s="7">
        <f t="shared" si="72"/>
        <v>0</v>
      </c>
      <c r="AM166" s="7">
        <f t="shared" si="73"/>
        <v>0</v>
      </c>
      <c r="AN166" s="7">
        <v>0</v>
      </c>
      <c r="AO166" s="7">
        <f t="shared" si="74"/>
        <v>0</v>
      </c>
      <c r="AP166" s="7">
        <v>0</v>
      </c>
      <c r="AQ166" s="7">
        <f t="shared" si="75"/>
        <v>0</v>
      </c>
      <c r="AR166">
        <f t="shared" si="76"/>
        <v>1</v>
      </c>
      <c r="AS166" s="7">
        <v>0</v>
      </c>
      <c r="AT166" s="7">
        <f t="shared" si="77"/>
        <v>0</v>
      </c>
      <c r="AU166" s="7">
        <v>166.25</v>
      </c>
      <c r="AV166" s="7">
        <f t="shared" si="78"/>
        <v>1</v>
      </c>
      <c r="AW166">
        <f t="shared" si="79"/>
        <v>1</v>
      </c>
    </row>
    <row r="167" spans="1:49" x14ac:dyDescent="0.25">
      <c r="A167" s="11">
        <v>4148996</v>
      </c>
      <c r="B167" s="28" t="s">
        <v>606</v>
      </c>
      <c r="C167" s="25" t="s">
        <v>607</v>
      </c>
      <c r="D167" s="26" t="s">
        <v>5</v>
      </c>
      <c r="E167" s="26" t="s">
        <v>345</v>
      </c>
      <c r="F167" s="12">
        <f t="shared" si="58"/>
        <v>1</v>
      </c>
      <c r="G167" s="12" t="s">
        <v>77</v>
      </c>
      <c r="H167" s="12">
        <f t="shared" si="80"/>
        <v>0</v>
      </c>
      <c r="I167" s="1" t="str">
        <f>VLOOKUP(A167,Sheet1!A:F,3,)</f>
        <v>West</v>
      </c>
      <c r="J167" s="12">
        <f t="shared" si="59"/>
        <v>4</v>
      </c>
      <c r="K167" s="28" t="str">
        <f>VLOOKUP(A167,Sheet1!A:F,6,)</f>
        <v>Manufacturing</v>
      </c>
      <c r="L167">
        <f t="shared" si="60"/>
        <v>5</v>
      </c>
      <c r="M167" s="3">
        <f>VLOOKUP(A167,Sheet1!A:F,4,)</f>
        <v>42344</v>
      </c>
      <c r="N167" s="11">
        <f t="shared" si="61"/>
        <v>2015</v>
      </c>
      <c r="O167" s="11">
        <f t="shared" si="62"/>
        <v>12</v>
      </c>
      <c r="P167" s="11">
        <f t="shared" si="63"/>
        <v>1</v>
      </c>
      <c r="Q167" s="7">
        <f t="shared" si="64"/>
        <v>50</v>
      </c>
      <c r="R167" s="7">
        <f t="shared" si="65"/>
        <v>6</v>
      </c>
      <c r="S167" s="3"/>
      <c r="T167" s="7">
        <f t="shared" si="66"/>
        <v>0</v>
      </c>
      <c r="U167" s="1">
        <f>VLOOKUP(A167,Sheet1!A:F,5,)</f>
        <v>5000</v>
      </c>
      <c r="V167" s="7">
        <v>210</v>
      </c>
      <c r="W167" s="7">
        <f t="shared" si="67"/>
        <v>210</v>
      </c>
      <c r="X167" s="7">
        <v>0</v>
      </c>
      <c r="Y167" s="9">
        <f t="shared" si="81"/>
        <v>0</v>
      </c>
      <c r="Z167" s="9">
        <f t="shared" si="82"/>
        <v>0</v>
      </c>
      <c r="AA167" s="10">
        <f t="shared" si="68"/>
        <v>4.2000000000000003E-2</v>
      </c>
      <c r="AB167" s="10">
        <f t="shared" si="83"/>
        <v>4.2000000000000003E-2</v>
      </c>
      <c r="AC167" s="2">
        <v>0</v>
      </c>
      <c r="AD167" s="7">
        <f t="shared" si="69"/>
        <v>1</v>
      </c>
      <c r="AE167" s="7">
        <f t="shared" si="70"/>
        <v>1</v>
      </c>
      <c r="AF167" s="7">
        <f t="shared" si="84"/>
        <v>1</v>
      </c>
      <c r="AG167" s="7">
        <f t="shared" si="85"/>
        <v>1</v>
      </c>
      <c r="AH167" s="7">
        <v>210</v>
      </c>
      <c r="AI167" s="7">
        <f t="shared" si="86"/>
        <v>210</v>
      </c>
      <c r="AJ167" s="7">
        <v>0</v>
      </c>
      <c r="AK167" s="7">
        <f t="shared" si="71"/>
        <v>0</v>
      </c>
      <c r="AL167" s="7">
        <f t="shared" si="72"/>
        <v>0</v>
      </c>
      <c r="AM167" s="7">
        <f t="shared" si="73"/>
        <v>0</v>
      </c>
      <c r="AN167" s="7">
        <v>0</v>
      </c>
      <c r="AO167" s="7">
        <f t="shared" si="74"/>
        <v>0</v>
      </c>
      <c r="AP167" s="7">
        <v>0</v>
      </c>
      <c r="AQ167" s="7">
        <f t="shared" si="75"/>
        <v>0</v>
      </c>
      <c r="AR167">
        <f t="shared" si="76"/>
        <v>1</v>
      </c>
      <c r="AS167" s="7">
        <v>0</v>
      </c>
      <c r="AT167" s="7">
        <f t="shared" si="77"/>
        <v>0</v>
      </c>
      <c r="AU167" s="7">
        <v>210</v>
      </c>
      <c r="AV167" s="7">
        <f t="shared" si="78"/>
        <v>1</v>
      </c>
      <c r="AW167">
        <f t="shared" si="79"/>
        <v>1</v>
      </c>
    </row>
    <row r="168" spans="1:49" x14ac:dyDescent="0.25">
      <c r="A168" s="11">
        <v>4158083</v>
      </c>
      <c r="B168" s="28">
        <v>1001535</v>
      </c>
      <c r="C168" s="25" t="s">
        <v>49</v>
      </c>
      <c r="D168" s="26" t="s">
        <v>9</v>
      </c>
      <c r="E168" s="26" t="s">
        <v>6</v>
      </c>
      <c r="F168" s="12">
        <f t="shared" si="58"/>
        <v>2</v>
      </c>
      <c r="G168" s="12" t="s">
        <v>7</v>
      </c>
      <c r="H168" s="12">
        <f t="shared" si="80"/>
        <v>1</v>
      </c>
      <c r="I168" s="1" t="str">
        <f>VLOOKUP(A168,Sheet1!A:F,3,)</f>
        <v>South</v>
      </c>
      <c r="J168" s="12">
        <f t="shared" si="59"/>
        <v>2</v>
      </c>
      <c r="K168" s="28" t="str">
        <f>VLOOKUP(A168,Sheet1!A:F,6,)</f>
        <v>Telco</v>
      </c>
      <c r="L168">
        <f t="shared" si="60"/>
        <v>6</v>
      </c>
      <c r="M168" s="3">
        <f>VLOOKUP(A168,Sheet1!A:F,4,)</f>
        <v>40264</v>
      </c>
      <c r="N168" s="11">
        <f t="shared" si="61"/>
        <v>2010</v>
      </c>
      <c r="O168" s="11">
        <f t="shared" si="62"/>
        <v>3</v>
      </c>
      <c r="P168" s="11">
        <f t="shared" si="63"/>
        <v>7</v>
      </c>
      <c r="Q168" s="7">
        <f t="shared" si="64"/>
        <v>13</v>
      </c>
      <c r="R168" s="7">
        <f t="shared" si="65"/>
        <v>27</v>
      </c>
      <c r="S168" s="3"/>
      <c r="T168" s="7">
        <f t="shared" si="66"/>
        <v>0</v>
      </c>
      <c r="U168" s="1">
        <f>VLOOKUP(A168,Sheet1!A:F,5,)</f>
        <v>5000</v>
      </c>
      <c r="V168" s="7">
        <v>-7.93</v>
      </c>
      <c r="W168" s="7">
        <f t="shared" si="67"/>
        <v>7.93</v>
      </c>
      <c r="X168" s="7">
        <v>0</v>
      </c>
      <c r="Y168" s="9">
        <f t="shared" si="81"/>
        <v>0</v>
      </c>
      <c r="Z168" s="9">
        <f t="shared" si="82"/>
        <v>0</v>
      </c>
      <c r="AA168" s="10">
        <f t="shared" si="68"/>
        <v>-1.586E-3</v>
      </c>
      <c r="AB168" s="10">
        <f t="shared" si="83"/>
        <v>1.586E-3</v>
      </c>
      <c r="AC168" s="2">
        <v>0</v>
      </c>
      <c r="AD168" s="7">
        <f t="shared" si="69"/>
        <v>0</v>
      </c>
      <c r="AE168" s="7">
        <f t="shared" si="70"/>
        <v>1</v>
      </c>
      <c r="AF168" s="7">
        <f t="shared" si="84"/>
        <v>0</v>
      </c>
      <c r="AG168" s="7">
        <f t="shared" si="85"/>
        <v>1</v>
      </c>
      <c r="AH168" s="7">
        <v>-7.93</v>
      </c>
      <c r="AI168" s="7">
        <f t="shared" si="86"/>
        <v>7.93</v>
      </c>
      <c r="AJ168" s="7">
        <v>0</v>
      </c>
      <c r="AK168" s="7">
        <f t="shared" si="71"/>
        <v>0</v>
      </c>
      <c r="AL168" s="7">
        <f t="shared" si="72"/>
        <v>0</v>
      </c>
      <c r="AM168" s="7">
        <f t="shared" si="73"/>
        <v>0</v>
      </c>
      <c r="AN168" s="7">
        <v>0</v>
      </c>
      <c r="AO168" s="7">
        <f t="shared" si="74"/>
        <v>0</v>
      </c>
      <c r="AP168" s="7">
        <v>0</v>
      </c>
      <c r="AQ168" s="7">
        <f t="shared" si="75"/>
        <v>0</v>
      </c>
      <c r="AR168">
        <f t="shared" si="76"/>
        <v>0</v>
      </c>
      <c r="AS168" s="7">
        <v>0</v>
      </c>
      <c r="AT168" s="7">
        <f t="shared" si="77"/>
        <v>0</v>
      </c>
      <c r="AU168" s="7">
        <v>-7.93</v>
      </c>
      <c r="AV168" s="7">
        <f t="shared" si="78"/>
        <v>0</v>
      </c>
      <c r="AW168">
        <f t="shared" si="79"/>
        <v>1</v>
      </c>
    </row>
    <row r="169" spans="1:49" x14ac:dyDescent="0.25">
      <c r="A169" s="11">
        <v>4176542</v>
      </c>
      <c r="B169" s="28" t="s">
        <v>520</v>
      </c>
      <c r="C169" s="25" t="s">
        <v>521</v>
      </c>
      <c r="D169" s="26" t="s">
        <v>5</v>
      </c>
      <c r="E169" s="26" t="s">
        <v>345</v>
      </c>
      <c r="F169" s="12">
        <f t="shared" si="58"/>
        <v>1</v>
      </c>
      <c r="G169" s="12" t="s">
        <v>77</v>
      </c>
      <c r="H169" s="12">
        <f t="shared" si="80"/>
        <v>0</v>
      </c>
      <c r="I169" s="1" t="str">
        <f>VLOOKUP(A169,Sheet1!A:F,3,)</f>
        <v>West</v>
      </c>
      <c r="J169" s="12">
        <f t="shared" si="59"/>
        <v>4</v>
      </c>
      <c r="K169" s="28" t="str">
        <f>VLOOKUP(A169,Sheet1!A:F,6,)</f>
        <v>Technology</v>
      </c>
      <c r="L169">
        <f t="shared" si="60"/>
        <v>1</v>
      </c>
      <c r="M169" s="3">
        <f>VLOOKUP(A169,Sheet1!A:F,4,)</f>
        <v>41824</v>
      </c>
      <c r="N169" s="11">
        <f t="shared" si="61"/>
        <v>2014</v>
      </c>
      <c r="O169" s="11">
        <f t="shared" si="62"/>
        <v>7</v>
      </c>
      <c r="P169" s="11">
        <f t="shared" si="63"/>
        <v>6</v>
      </c>
      <c r="Q169" s="7">
        <f t="shared" si="64"/>
        <v>27</v>
      </c>
      <c r="R169" s="7">
        <f t="shared" si="65"/>
        <v>4</v>
      </c>
      <c r="S169" s="3"/>
      <c r="T169" s="7">
        <f t="shared" si="66"/>
        <v>0</v>
      </c>
      <c r="U169" s="1">
        <f>VLOOKUP(A169,Sheet1!A:F,5,)</f>
        <v>5000</v>
      </c>
      <c r="V169" s="7">
        <v>865</v>
      </c>
      <c r="W169" s="7">
        <f t="shared" si="67"/>
        <v>865</v>
      </c>
      <c r="X169" s="7">
        <v>0</v>
      </c>
      <c r="Y169" s="9">
        <f t="shared" si="81"/>
        <v>0</v>
      </c>
      <c r="Z169" s="9">
        <f t="shared" si="82"/>
        <v>0</v>
      </c>
      <c r="AA169" s="10">
        <f t="shared" si="68"/>
        <v>0.17299999999999999</v>
      </c>
      <c r="AB169" s="10">
        <f t="shared" si="83"/>
        <v>0.17299999999999999</v>
      </c>
      <c r="AC169" s="2">
        <v>0</v>
      </c>
      <c r="AD169" s="7">
        <f t="shared" si="69"/>
        <v>1</v>
      </c>
      <c r="AE169" s="7">
        <f t="shared" si="70"/>
        <v>1</v>
      </c>
      <c r="AF169" s="7">
        <f t="shared" si="84"/>
        <v>1</v>
      </c>
      <c r="AG169" s="7">
        <f t="shared" si="85"/>
        <v>1</v>
      </c>
      <c r="AH169" s="7">
        <v>865</v>
      </c>
      <c r="AI169" s="7">
        <f t="shared" si="86"/>
        <v>865</v>
      </c>
      <c r="AJ169" s="7">
        <v>0</v>
      </c>
      <c r="AK169" s="7">
        <f t="shared" si="71"/>
        <v>0</v>
      </c>
      <c r="AL169" s="7">
        <f t="shared" si="72"/>
        <v>0</v>
      </c>
      <c r="AM169" s="7">
        <f t="shared" si="73"/>
        <v>0</v>
      </c>
      <c r="AN169" s="7">
        <v>0</v>
      </c>
      <c r="AO169" s="7">
        <f t="shared" si="74"/>
        <v>0</v>
      </c>
      <c r="AP169" s="7">
        <v>0</v>
      </c>
      <c r="AQ169" s="7">
        <f t="shared" si="75"/>
        <v>0</v>
      </c>
      <c r="AR169">
        <f t="shared" si="76"/>
        <v>1</v>
      </c>
      <c r="AS169" s="7">
        <v>0</v>
      </c>
      <c r="AT169" s="7">
        <f t="shared" si="77"/>
        <v>0</v>
      </c>
      <c r="AU169" s="7">
        <v>865</v>
      </c>
      <c r="AV169" s="7">
        <f t="shared" si="78"/>
        <v>1</v>
      </c>
      <c r="AW169">
        <f t="shared" si="79"/>
        <v>1</v>
      </c>
    </row>
    <row r="170" spans="1:49" x14ac:dyDescent="0.25">
      <c r="A170" s="11">
        <v>4198508</v>
      </c>
      <c r="B170" s="28" t="s">
        <v>177</v>
      </c>
      <c r="C170" s="25" t="s">
        <v>178</v>
      </c>
      <c r="D170" s="26" t="s">
        <v>5</v>
      </c>
      <c r="E170" s="26" t="s">
        <v>6</v>
      </c>
      <c r="F170" s="12">
        <f t="shared" si="58"/>
        <v>2</v>
      </c>
      <c r="G170" s="12" t="s">
        <v>77</v>
      </c>
      <c r="H170" s="12">
        <f t="shared" si="80"/>
        <v>0</v>
      </c>
      <c r="I170" s="1" t="str">
        <f>VLOOKUP(A170,Sheet1!A:F,3,)</f>
        <v>South</v>
      </c>
      <c r="J170" s="12">
        <f t="shared" si="59"/>
        <v>2</v>
      </c>
      <c r="K170" s="28" t="str">
        <f>VLOOKUP(A170,Sheet1!A:F,6,)</f>
        <v>Telco</v>
      </c>
      <c r="L170">
        <f t="shared" si="60"/>
        <v>6</v>
      </c>
      <c r="M170" s="3">
        <f>VLOOKUP(A170,Sheet1!A:F,4,)</f>
        <v>39424</v>
      </c>
      <c r="N170" s="11">
        <f t="shared" si="61"/>
        <v>2007</v>
      </c>
      <c r="O170" s="11">
        <f t="shared" si="62"/>
        <v>12</v>
      </c>
      <c r="P170" s="11">
        <f t="shared" si="63"/>
        <v>7</v>
      </c>
      <c r="Q170" s="7">
        <f t="shared" si="64"/>
        <v>49</v>
      </c>
      <c r="R170" s="7">
        <f t="shared" si="65"/>
        <v>8</v>
      </c>
      <c r="S170" s="3">
        <v>42787</v>
      </c>
      <c r="T170" s="7">
        <f t="shared" si="66"/>
        <v>1</v>
      </c>
      <c r="U170" s="1">
        <f>VLOOKUP(A170,Sheet1!A:F,5,)</f>
        <v>20000</v>
      </c>
      <c r="V170" s="7">
        <v>707.5</v>
      </c>
      <c r="W170" s="7">
        <f t="shared" si="67"/>
        <v>707.5</v>
      </c>
      <c r="X170" s="7">
        <v>175</v>
      </c>
      <c r="Y170" s="9">
        <f t="shared" si="81"/>
        <v>0</v>
      </c>
      <c r="Z170" s="9">
        <f t="shared" si="82"/>
        <v>0</v>
      </c>
      <c r="AA170" s="10">
        <f t="shared" si="68"/>
        <v>4.4124999999999998E-2</v>
      </c>
      <c r="AB170" s="10">
        <f t="shared" si="83"/>
        <v>4.4124999999999998E-2</v>
      </c>
      <c r="AC170" s="2">
        <v>378.75</v>
      </c>
      <c r="AD170" s="7">
        <f t="shared" si="69"/>
        <v>1</v>
      </c>
      <c r="AE170" s="7">
        <f t="shared" si="70"/>
        <v>1</v>
      </c>
      <c r="AF170" s="7">
        <f t="shared" si="84"/>
        <v>1</v>
      </c>
      <c r="AG170" s="7">
        <f t="shared" si="85"/>
        <v>1</v>
      </c>
      <c r="AH170" s="7">
        <v>882.5</v>
      </c>
      <c r="AI170" s="7">
        <f t="shared" si="86"/>
        <v>882.5</v>
      </c>
      <c r="AJ170" s="7">
        <v>210</v>
      </c>
      <c r="AK170" s="7">
        <f t="shared" si="71"/>
        <v>1</v>
      </c>
      <c r="AL170" s="7">
        <f t="shared" si="72"/>
        <v>210</v>
      </c>
      <c r="AM170" s="7">
        <f t="shared" si="73"/>
        <v>1</v>
      </c>
      <c r="AN170" s="7">
        <v>90</v>
      </c>
      <c r="AO170" s="7">
        <f t="shared" si="74"/>
        <v>1</v>
      </c>
      <c r="AP170" s="7">
        <v>210</v>
      </c>
      <c r="AQ170" s="7">
        <f t="shared" si="75"/>
        <v>1</v>
      </c>
      <c r="AR170">
        <f t="shared" si="76"/>
        <v>1</v>
      </c>
      <c r="AS170" s="7">
        <v>60</v>
      </c>
      <c r="AT170" s="7">
        <f t="shared" si="77"/>
        <v>1</v>
      </c>
      <c r="AU170" s="7">
        <v>137.5</v>
      </c>
      <c r="AV170" s="7">
        <f t="shared" si="78"/>
        <v>1</v>
      </c>
      <c r="AW170">
        <f t="shared" si="79"/>
        <v>1</v>
      </c>
    </row>
    <row r="171" spans="1:49" x14ac:dyDescent="0.25">
      <c r="A171" s="11">
        <v>4245242</v>
      </c>
      <c r="B171" s="28">
        <v>1000918</v>
      </c>
      <c r="C171" s="25" t="s">
        <v>24</v>
      </c>
      <c r="D171" s="26" t="s">
        <v>5</v>
      </c>
      <c r="E171" s="26" t="s">
        <v>6</v>
      </c>
      <c r="F171" s="12">
        <f t="shared" si="58"/>
        <v>2</v>
      </c>
      <c r="G171" s="12" t="s">
        <v>7</v>
      </c>
      <c r="H171" s="12">
        <f t="shared" si="80"/>
        <v>1</v>
      </c>
      <c r="I171" s="1" t="str">
        <f>VLOOKUP(A171,Sheet1!A:F,3,)</f>
        <v>South</v>
      </c>
      <c r="J171" s="12">
        <f t="shared" si="59"/>
        <v>2</v>
      </c>
      <c r="K171" s="28" t="str">
        <f>VLOOKUP(A171,Sheet1!A:F,6,)</f>
        <v>Services</v>
      </c>
      <c r="L171">
        <f t="shared" si="60"/>
        <v>4</v>
      </c>
      <c r="M171" s="3">
        <f>VLOOKUP(A171,Sheet1!A:F,4,)</f>
        <v>40884</v>
      </c>
      <c r="N171" s="11">
        <f t="shared" si="61"/>
        <v>2011</v>
      </c>
      <c r="O171" s="11">
        <f t="shared" si="62"/>
        <v>12</v>
      </c>
      <c r="P171" s="11">
        <f t="shared" si="63"/>
        <v>4</v>
      </c>
      <c r="Q171" s="7">
        <f t="shared" si="64"/>
        <v>50</v>
      </c>
      <c r="R171" s="7">
        <f t="shared" si="65"/>
        <v>7</v>
      </c>
      <c r="S171" s="3">
        <v>42900</v>
      </c>
      <c r="T171" s="7">
        <f t="shared" si="66"/>
        <v>1</v>
      </c>
      <c r="U171" s="1">
        <f>VLOOKUP(A171,Sheet1!A:F,5,)</f>
        <v>5000</v>
      </c>
      <c r="V171" s="7">
        <v>115</v>
      </c>
      <c r="W171" s="7">
        <f t="shared" si="67"/>
        <v>115</v>
      </c>
      <c r="X171" s="7">
        <v>0</v>
      </c>
      <c r="Y171" s="9">
        <f t="shared" si="81"/>
        <v>0</v>
      </c>
      <c r="Z171" s="9">
        <f t="shared" si="82"/>
        <v>0</v>
      </c>
      <c r="AA171" s="10">
        <f t="shared" si="68"/>
        <v>2.3E-2</v>
      </c>
      <c r="AB171" s="10">
        <f t="shared" si="83"/>
        <v>2.3E-2</v>
      </c>
      <c r="AC171" s="2">
        <v>177.38</v>
      </c>
      <c r="AD171" s="7">
        <f t="shared" si="69"/>
        <v>1</v>
      </c>
      <c r="AE171" s="7">
        <f t="shared" si="70"/>
        <v>1</v>
      </c>
      <c r="AF171" s="7">
        <f t="shared" si="84"/>
        <v>0</v>
      </c>
      <c r="AG171" s="7">
        <f t="shared" si="85"/>
        <v>0</v>
      </c>
      <c r="AH171" s="7">
        <v>115</v>
      </c>
      <c r="AI171" s="7">
        <f t="shared" si="86"/>
        <v>115</v>
      </c>
      <c r="AJ171" s="7">
        <v>57.5</v>
      </c>
      <c r="AK171" s="7">
        <f t="shared" si="71"/>
        <v>1</v>
      </c>
      <c r="AL171" s="7">
        <f t="shared" si="72"/>
        <v>57.5</v>
      </c>
      <c r="AM171" s="7">
        <f t="shared" si="73"/>
        <v>1</v>
      </c>
      <c r="AN171" s="7">
        <v>57.5</v>
      </c>
      <c r="AO171" s="7">
        <f t="shared" si="74"/>
        <v>1</v>
      </c>
      <c r="AP171" s="7">
        <v>0</v>
      </c>
      <c r="AQ171" s="7">
        <f t="shared" si="75"/>
        <v>0</v>
      </c>
      <c r="AR171">
        <f t="shared" si="76"/>
        <v>0</v>
      </c>
      <c r="AS171" s="7">
        <v>0</v>
      </c>
      <c r="AT171" s="7">
        <f t="shared" si="77"/>
        <v>0</v>
      </c>
      <c r="AU171" s="7">
        <v>0</v>
      </c>
      <c r="AV171" s="7">
        <f t="shared" si="78"/>
        <v>0</v>
      </c>
      <c r="AW171">
        <f t="shared" si="79"/>
        <v>0</v>
      </c>
    </row>
    <row r="172" spans="1:49" x14ac:dyDescent="0.25">
      <c r="A172" s="11">
        <v>4257875</v>
      </c>
      <c r="B172" s="28" t="s">
        <v>426</v>
      </c>
      <c r="C172" s="25" t="s">
        <v>427</v>
      </c>
      <c r="D172" s="26" t="s">
        <v>5</v>
      </c>
      <c r="E172" s="26" t="s">
        <v>345</v>
      </c>
      <c r="F172" s="12">
        <f t="shared" si="58"/>
        <v>1</v>
      </c>
      <c r="G172" s="12" t="s">
        <v>77</v>
      </c>
      <c r="H172" s="12">
        <f t="shared" si="80"/>
        <v>0</v>
      </c>
      <c r="I172" s="1" t="str">
        <f>VLOOKUP(A172,Sheet1!A:F,3,)</f>
        <v>East</v>
      </c>
      <c r="J172" s="12">
        <f t="shared" si="59"/>
        <v>3</v>
      </c>
      <c r="K172" s="28" t="str">
        <f>VLOOKUP(A172,Sheet1!A:F,6,)</f>
        <v>Retail</v>
      </c>
      <c r="L172">
        <f t="shared" si="60"/>
        <v>3</v>
      </c>
      <c r="M172" s="3">
        <f>VLOOKUP(A172,Sheet1!A:F,4,)</f>
        <v>35684</v>
      </c>
      <c r="N172" s="11">
        <f t="shared" si="61"/>
        <v>1997</v>
      </c>
      <c r="O172" s="11">
        <f t="shared" si="62"/>
        <v>9</v>
      </c>
      <c r="P172" s="11">
        <f t="shared" si="63"/>
        <v>5</v>
      </c>
      <c r="Q172" s="7">
        <f t="shared" si="64"/>
        <v>37</v>
      </c>
      <c r="R172" s="7">
        <f t="shared" si="65"/>
        <v>11</v>
      </c>
      <c r="S172" s="3">
        <v>42508</v>
      </c>
      <c r="T172" s="7">
        <f t="shared" si="66"/>
        <v>1</v>
      </c>
      <c r="U172" s="1">
        <f>VLOOKUP(A172,Sheet1!A:F,5,)</f>
        <v>5000</v>
      </c>
      <c r="V172" s="7">
        <v>9008.64</v>
      </c>
      <c r="W172" s="7">
        <f t="shared" si="67"/>
        <v>9008.64</v>
      </c>
      <c r="X172" s="7">
        <v>0</v>
      </c>
      <c r="Y172" s="9">
        <f t="shared" si="81"/>
        <v>1</v>
      </c>
      <c r="Z172" s="9">
        <f t="shared" si="82"/>
        <v>1</v>
      </c>
      <c r="AA172" s="10">
        <f t="shared" si="68"/>
        <v>1.8017279999999998</v>
      </c>
      <c r="AB172" s="10">
        <f t="shared" si="83"/>
        <v>1.8017279999999998</v>
      </c>
      <c r="AC172" s="2">
        <v>67.5</v>
      </c>
      <c r="AD172" s="7">
        <f t="shared" si="69"/>
        <v>1</v>
      </c>
      <c r="AE172" s="7">
        <f t="shared" si="70"/>
        <v>1</v>
      </c>
      <c r="AF172" s="7">
        <f t="shared" si="84"/>
        <v>1</v>
      </c>
      <c r="AG172" s="7">
        <f t="shared" si="85"/>
        <v>1</v>
      </c>
      <c r="AH172" s="7">
        <v>9008.64</v>
      </c>
      <c r="AI172" s="7">
        <f t="shared" si="86"/>
        <v>9008.64</v>
      </c>
      <c r="AJ172" s="7">
        <v>0</v>
      </c>
      <c r="AK172" s="7">
        <f t="shared" si="71"/>
        <v>0</v>
      </c>
      <c r="AL172" s="7">
        <f t="shared" si="72"/>
        <v>0</v>
      </c>
      <c r="AM172" s="7">
        <f t="shared" si="73"/>
        <v>0</v>
      </c>
      <c r="AN172" s="7">
        <v>0</v>
      </c>
      <c r="AO172" s="7">
        <f t="shared" si="74"/>
        <v>0</v>
      </c>
      <c r="AP172" s="7">
        <v>0</v>
      </c>
      <c r="AQ172" s="7">
        <f t="shared" si="75"/>
        <v>0</v>
      </c>
      <c r="AR172">
        <f t="shared" si="76"/>
        <v>1</v>
      </c>
      <c r="AS172" s="7">
        <v>0</v>
      </c>
      <c r="AT172" s="7">
        <f t="shared" si="77"/>
        <v>0</v>
      </c>
      <c r="AU172" s="7">
        <v>9008.64</v>
      </c>
      <c r="AV172" s="7">
        <f t="shared" si="78"/>
        <v>1</v>
      </c>
      <c r="AW172">
        <f t="shared" si="79"/>
        <v>1</v>
      </c>
    </row>
    <row r="173" spans="1:49" x14ac:dyDescent="0.25">
      <c r="A173" s="11">
        <v>4267638</v>
      </c>
      <c r="B173" s="28">
        <v>1001851</v>
      </c>
      <c r="C173" s="25" t="s">
        <v>69</v>
      </c>
      <c r="D173" s="26" t="s">
        <v>5</v>
      </c>
      <c r="E173" s="26" t="s">
        <v>6</v>
      </c>
      <c r="F173" s="12">
        <f t="shared" si="58"/>
        <v>2</v>
      </c>
      <c r="G173" s="12" t="s">
        <v>7</v>
      </c>
      <c r="H173" s="12">
        <f t="shared" si="80"/>
        <v>1</v>
      </c>
      <c r="I173" s="1" t="str">
        <f>VLOOKUP(A173,Sheet1!A:F,3,)</f>
        <v>South</v>
      </c>
      <c r="J173" s="12">
        <f t="shared" si="59"/>
        <v>2</v>
      </c>
      <c r="K173" s="28" t="str">
        <f>VLOOKUP(A173,Sheet1!A:F,6,)</f>
        <v>Logistics</v>
      </c>
      <c r="L173">
        <f t="shared" si="60"/>
        <v>2</v>
      </c>
      <c r="M173" s="3">
        <f>VLOOKUP(A173,Sheet1!A:F,4,)</f>
        <v>39104</v>
      </c>
      <c r="N173" s="11">
        <f t="shared" si="61"/>
        <v>2007</v>
      </c>
      <c r="O173" s="11">
        <f t="shared" si="62"/>
        <v>1</v>
      </c>
      <c r="P173" s="11">
        <f t="shared" si="63"/>
        <v>2</v>
      </c>
      <c r="Q173" s="7">
        <f t="shared" si="64"/>
        <v>4</v>
      </c>
      <c r="R173" s="7">
        <f t="shared" si="65"/>
        <v>22</v>
      </c>
      <c r="S173" s="3"/>
      <c r="T173" s="7">
        <f t="shared" si="66"/>
        <v>0</v>
      </c>
      <c r="U173" s="1">
        <f>VLOOKUP(A173,Sheet1!A:F,5,)</f>
        <v>5000</v>
      </c>
      <c r="V173" s="7">
        <v>1320.5</v>
      </c>
      <c r="W173" s="7">
        <f t="shared" si="67"/>
        <v>1320.5</v>
      </c>
      <c r="X173" s="7">
        <v>0</v>
      </c>
      <c r="Y173" s="9">
        <f t="shared" si="81"/>
        <v>0</v>
      </c>
      <c r="Z173" s="9">
        <f t="shared" si="82"/>
        <v>0</v>
      </c>
      <c r="AA173" s="10">
        <f t="shared" si="68"/>
        <v>0.2641</v>
      </c>
      <c r="AB173" s="10">
        <f t="shared" si="83"/>
        <v>0.2641</v>
      </c>
      <c r="AC173" s="2">
        <v>0</v>
      </c>
      <c r="AD173" s="7">
        <f t="shared" si="69"/>
        <v>1</v>
      </c>
      <c r="AE173" s="7">
        <f t="shared" si="70"/>
        <v>1</v>
      </c>
      <c r="AF173" s="7">
        <f t="shared" si="84"/>
        <v>1</v>
      </c>
      <c r="AG173" s="7">
        <f t="shared" si="85"/>
        <v>1</v>
      </c>
      <c r="AH173" s="7">
        <v>1320.5</v>
      </c>
      <c r="AI173" s="7">
        <f t="shared" si="86"/>
        <v>1320.5</v>
      </c>
      <c r="AJ173" s="7">
        <v>0</v>
      </c>
      <c r="AK173" s="7">
        <f t="shared" si="71"/>
        <v>0</v>
      </c>
      <c r="AL173" s="7">
        <f t="shared" si="72"/>
        <v>0</v>
      </c>
      <c r="AM173" s="7">
        <f t="shared" si="73"/>
        <v>0</v>
      </c>
      <c r="AN173" s="7">
        <v>0</v>
      </c>
      <c r="AO173" s="7">
        <f t="shared" si="74"/>
        <v>0</v>
      </c>
      <c r="AP173" s="7">
        <v>0</v>
      </c>
      <c r="AQ173" s="7">
        <f t="shared" si="75"/>
        <v>0</v>
      </c>
      <c r="AR173">
        <f t="shared" si="76"/>
        <v>1</v>
      </c>
      <c r="AS173" s="7">
        <v>0</v>
      </c>
      <c r="AT173" s="7">
        <f t="shared" si="77"/>
        <v>0</v>
      </c>
      <c r="AU173" s="7">
        <v>1320.5</v>
      </c>
      <c r="AV173" s="7">
        <f t="shared" si="78"/>
        <v>1</v>
      </c>
      <c r="AW173">
        <f t="shared" si="79"/>
        <v>1</v>
      </c>
    </row>
    <row r="174" spans="1:49" x14ac:dyDescent="0.25">
      <c r="A174" s="11">
        <v>4272913</v>
      </c>
      <c r="B174" s="28" t="s">
        <v>364</v>
      </c>
      <c r="C174" s="25" t="s">
        <v>365</v>
      </c>
      <c r="D174" s="26" t="s">
        <v>5</v>
      </c>
      <c r="E174" s="26" t="s">
        <v>345</v>
      </c>
      <c r="F174" s="12">
        <f t="shared" si="58"/>
        <v>1</v>
      </c>
      <c r="G174" s="12" t="s">
        <v>77</v>
      </c>
      <c r="H174" s="12">
        <f t="shared" si="80"/>
        <v>0</v>
      </c>
      <c r="I174" s="1" t="str">
        <f>VLOOKUP(A174,Sheet1!A:F,3,)</f>
        <v>East</v>
      </c>
      <c r="J174" s="12">
        <f t="shared" si="59"/>
        <v>3</v>
      </c>
      <c r="K174" s="28" t="str">
        <f>VLOOKUP(A174,Sheet1!A:F,6,)</f>
        <v>Telco</v>
      </c>
      <c r="L174">
        <f t="shared" si="60"/>
        <v>6</v>
      </c>
      <c r="M174" s="3">
        <f>VLOOKUP(A174,Sheet1!A:F,4,)</f>
        <v>36624</v>
      </c>
      <c r="N174" s="11">
        <f t="shared" si="61"/>
        <v>2000</v>
      </c>
      <c r="O174" s="11">
        <f t="shared" si="62"/>
        <v>4</v>
      </c>
      <c r="P174" s="11">
        <f t="shared" si="63"/>
        <v>7</v>
      </c>
      <c r="Q174" s="7">
        <f t="shared" si="64"/>
        <v>15</v>
      </c>
      <c r="R174" s="7">
        <f t="shared" si="65"/>
        <v>8</v>
      </c>
      <c r="S174" s="3">
        <v>42871</v>
      </c>
      <c r="T174" s="7">
        <f t="shared" si="66"/>
        <v>1</v>
      </c>
      <c r="U174" s="1">
        <f>VLOOKUP(A174,Sheet1!A:F,5,)</f>
        <v>5000</v>
      </c>
      <c r="V174" s="7">
        <v>24.25</v>
      </c>
      <c r="W174" s="7">
        <f t="shared" si="67"/>
        <v>24.25</v>
      </c>
      <c r="X174" s="7">
        <v>0</v>
      </c>
      <c r="Y174" s="9">
        <f t="shared" si="81"/>
        <v>0</v>
      </c>
      <c r="Z174" s="9">
        <f t="shared" si="82"/>
        <v>0</v>
      </c>
      <c r="AA174" s="10">
        <f t="shared" si="68"/>
        <v>4.8500000000000001E-3</v>
      </c>
      <c r="AB174" s="10">
        <f t="shared" si="83"/>
        <v>4.8500000000000001E-3</v>
      </c>
      <c r="AC174" s="2">
        <v>35</v>
      </c>
      <c r="AD174" s="7">
        <f t="shared" si="69"/>
        <v>1</v>
      </c>
      <c r="AE174" s="7">
        <f t="shared" si="70"/>
        <v>1</v>
      </c>
      <c r="AF174" s="7">
        <f t="shared" si="84"/>
        <v>0</v>
      </c>
      <c r="AG174" s="7">
        <f t="shared" si="85"/>
        <v>1</v>
      </c>
      <c r="AH174" s="7">
        <v>24.25</v>
      </c>
      <c r="AI174" s="7">
        <f t="shared" si="86"/>
        <v>24.25</v>
      </c>
      <c r="AJ174" s="7">
        <v>-35</v>
      </c>
      <c r="AK174" s="7">
        <f t="shared" si="71"/>
        <v>0</v>
      </c>
      <c r="AL174" s="7">
        <f t="shared" si="72"/>
        <v>35</v>
      </c>
      <c r="AM174" s="7">
        <f t="shared" si="73"/>
        <v>1</v>
      </c>
      <c r="AN174" s="7">
        <v>0</v>
      </c>
      <c r="AO174" s="7">
        <f t="shared" si="74"/>
        <v>0</v>
      </c>
      <c r="AP174" s="7">
        <v>200</v>
      </c>
      <c r="AQ174" s="7">
        <f t="shared" si="75"/>
        <v>1</v>
      </c>
      <c r="AR174">
        <f t="shared" si="76"/>
        <v>0</v>
      </c>
      <c r="AS174" s="7">
        <v>-140.75</v>
      </c>
      <c r="AT174" s="7">
        <f t="shared" si="77"/>
        <v>0</v>
      </c>
      <c r="AU174" s="7">
        <v>0</v>
      </c>
      <c r="AV174" s="7">
        <f t="shared" si="78"/>
        <v>0</v>
      </c>
      <c r="AW174">
        <f t="shared" si="79"/>
        <v>1</v>
      </c>
    </row>
    <row r="175" spans="1:49" x14ac:dyDescent="0.25">
      <c r="A175" s="11">
        <v>4279657</v>
      </c>
      <c r="B175" s="28" t="s">
        <v>434</v>
      </c>
      <c r="C175" s="25" t="s">
        <v>435</v>
      </c>
      <c r="D175" s="26" t="s">
        <v>19</v>
      </c>
      <c r="E175" s="26" t="s">
        <v>345</v>
      </c>
      <c r="F175" s="12">
        <f t="shared" si="58"/>
        <v>1</v>
      </c>
      <c r="G175" s="12" t="s">
        <v>77</v>
      </c>
      <c r="H175" s="12">
        <f t="shared" si="80"/>
        <v>0</v>
      </c>
      <c r="I175" s="1" t="str">
        <f>VLOOKUP(A175,Sheet1!A:F,3,)</f>
        <v>East</v>
      </c>
      <c r="J175" s="12">
        <f t="shared" si="59"/>
        <v>3</v>
      </c>
      <c r="K175" s="28" t="str">
        <f>VLOOKUP(A175,Sheet1!A:F,6,)</f>
        <v>Technology</v>
      </c>
      <c r="L175">
        <f t="shared" si="60"/>
        <v>1</v>
      </c>
      <c r="M175" s="3">
        <f>VLOOKUP(A175,Sheet1!A:F,4,)</f>
        <v>36784</v>
      </c>
      <c r="N175" s="11">
        <f t="shared" si="61"/>
        <v>2000</v>
      </c>
      <c r="O175" s="11">
        <f t="shared" si="62"/>
        <v>9</v>
      </c>
      <c r="P175" s="11">
        <f t="shared" si="63"/>
        <v>6</v>
      </c>
      <c r="Q175" s="7">
        <f t="shared" si="64"/>
        <v>38</v>
      </c>
      <c r="R175" s="7">
        <f t="shared" si="65"/>
        <v>15</v>
      </c>
      <c r="S175" s="3">
        <v>42647</v>
      </c>
      <c r="T175" s="7">
        <f t="shared" si="66"/>
        <v>1</v>
      </c>
      <c r="U175" s="1">
        <f>VLOOKUP(A175,Sheet1!A:F,5,)</f>
        <v>5000</v>
      </c>
      <c r="V175" s="7">
        <v>0</v>
      </c>
      <c r="W175" s="7">
        <f t="shared" si="67"/>
        <v>0</v>
      </c>
      <c r="X175" s="7">
        <v>0</v>
      </c>
      <c r="Y175" s="9">
        <f t="shared" si="81"/>
        <v>0</v>
      </c>
      <c r="Z175" s="9">
        <f t="shared" si="82"/>
        <v>0</v>
      </c>
      <c r="AA175" s="10">
        <f t="shared" si="68"/>
        <v>0</v>
      </c>
      <c r="AB175" s="10">
        <f t="shared" si="83"/>
        <v>0</v>
      </c>
      <c r="AC175" s="2">
        <v>175</v>
      </c>
      <c r="AD175" s="7">
        <f t="shared" si="69"/>
        <v>0</v>
      </c>
      <c r="AE175" s="7">
        <f t="shared" si="70"/>
        <v>0</v>
      </c>
      <c r="AF175" s="7">
        <f t="shared" si="84"/>
        <v>0</v>
      </c>
      <c r="AG175" s="7">
        <f t="shared" si="85"/>
        <v>0</v>
      </c>
      <c r="AH175" s="7">
        <v>0</v>
      </c>
      <c r="AI175" s="7">
        <f t="shared" si="86"/>
        <v>0</v>
      </c>
      <c r="AJ175" s="7">
        <v>0</v>
      </c>
      <c r="AK175" s="7">
        <f t="shared" si="71"/>
        <v>0</v>
      </c>
      <c r="AL175" s="7">
        <f t="shared" si="72"/>
        <v>0</v>
      </c>
      <c r="AM175" s="7">
        <f t="shared" si="73"/>
        <v>0</v>
      </c>
      <c r="AN175" s="7">
        <v>0</v>
      </c>
      <c r="AO175" s="7">
        <f t="shared" si="74"/>
        <v>0</v>
      </c>
      <c r="AP175" s="7">
        <v>0</v>
      </c>
      <c r="AQ175" s="7">
        <f t="shared" si="75"/>
        <v>0</v>
      </c>
      <c r="AR175">
        <f t="shared" si="76"/>
        <v>0</v>
      </c>
      <c r="AS175" s="7">
        <v>0</v>
      </c>
      <c r="AT175" s="7">
        <f t="shared" si="77"/>
        <v>0</v>
      </c>
      <c r="AU175" s="7">
        <v>0</v>
      </c>
      <c r="AV175" s="7">
        <f t="shared" si="78"/>
        <v>0</v>
      </c>
      <c r="AW175">
        <f t="shared" si="79"/>
        <v>0</v>
      </c>
    </row>
    <row r="176" spans="1:49" x14ac:dyDescent="0.25">
      <c r="A176" s="11">
        <v>4283675</v>
      </c>
      <c r="B176" s="28" t="s">
        <v>165</v>
      </c>
      <c r="C176" s="25" t="s">
        <v>166</v>
      </c>
      <c r="D176" s="26" t="s">
        <v>5</v>
      </c>
      <c r="E176" s="26" t="s">
        <v>6</v>
      </c>
      <c r="F176" s="12">
        <f t="shared" si="58"/>
        <v>2</v>
      </c>
      <c r="G176" s="12" t="s">
        <v>77</v>
      </c>
      <c r="H176" s="12">
        <f t="shared" si="80"/>
        <v>0</v>
      </c>
      <c r="I176" s="1" t="str">
        <f>VLOOKUP(A176,Sheet1!A:F,3,)</f>
        <v>South</v>
      </c>
      <c r="J176" s="12">
        <f t="shared" si="59"/>
        <v>2</v>
      </c>
      <c r="K176" s="28" t="str">
        <f>VLOOKUP(A176,Sheet1!A:F,6,)</f>
        <v>Telco</v>
      </c>
      <c r="L176">
        <f t="shared" si="60"/>
        <v>6</v>
      </c>
      <c r="M176" s="3">
        <f>VLOOKUP(A176,Sheet1!A:F,4,)</f>
        <v>40824</v>
      </c>
      <c r="N176" s="11">
        <f t="shared" si="61"/>
        <v>2011</v>
      </c>
      <c r="O176" s="11">
        <f t="shared" si="62"/>
        <v>10</v>
      </c>
      <c r="P176" s="11">
        <f t="shared" si="63"/>
        <v>7</v>
      </c>
      <c r="Q176" s="7">
        <f t="shared" si="64"/>
        <v>41</v>
      </c>
      <c r="R176" s="7">
        <f t="shared" si="65"/>
        <v>8</v>
      </c>
      <c r="S176" s="3">
        <v>42906</v>
      </c>
      <c r="T176" s="7">
        <f t="shared" si="66"/>
        <v>1</v>
      </c>
      <c r="U176" s="1">
        <f>VLOOKUP(A176,Sheet1!A:F,5,)</f>
        <v>5000</v>
      </c>
      <c r="V176" s="7">
        <v>469.5</v>
      </c>
      <c r="W176" s="7">
        <f t="shared" si="67"/>
        <v>469.5</v>
      </c>
      <c r="X176" s="7">
        <v>60</v>
      </c>
      <c r="Y176" s="9">
        <f t="shared" si="81"/>
        <v>0</v>
      </c>
      <c r="Z176" s="9">
        <f t="shared" si="82"/>
        <v>0</v>
      </c>
      <c r="AA176" s="10">
        <f t="shared" si="68"/>
        <v>0.10589999999999999</v>
      </c>
      <c r="AB176" s="10">
        <f t="shared" si="83"/>
        <v>0.10589999999999999</v>
      </c>
      <c r="AC176" s="2">
        <v>1485.4</v>
      </c>
      <c r="AD176" s="7">
        <f t="shared" si="69"/>
        <v>1</v>
      </c>
      <c r="AE176" s="7">
        <f t="shared" si="70"/>
        <v>1</v>
      </c>
      <c r="AF176" s="7">
        <f t="shared" si="84"/>
        <v>0</v>
      </c>
      <c r="AG176" s="7">
        <f t="shared" si="85"/>
        <v>0</v>
      </c>
      <c r="AH176" s="7">
        <v>529.5</v>
      </c>
      <c r="AI176" s="7">
        <f t="shared" si="86"/>
        <v>529.5</v>
      </c>
      <c r="AJ176" s="7">
        <v>469.5</v>
      </c>
      <c r="AK176" s="7">
        <f t="shared" si="71"/>
        <v>1</v>
      </c>
      <c r="AL176" s="7">
        <f t="shared" si="72"/>
        <v>469.5</v>
      </c>
      <c r="AM176" s="7">
        <f t="shared" si="73"/>
        <v>1</v>
      </c>
      <c r="AN176" s="7">
        <v>0</v>
      </c>
      <c r="AO176" s="7">
        <f t="shared" si="74"/>
        <v>0</v>
      </c>
      <c r="AP176" s="7">
        <v>0</v>
      </c>
      <c r="AQ176" s="7">
        <f t="shared" si="75"/>
        <v>0</v>
      </c>
      <c r="AR176">
        <f t="shared" si="76"/>
        <v>0</v>
      </c>
      <c r="AS176" s="7">
        <v>0</v>
      </c>
      <c r="AT176" s="7">
        <f t="shared" si="77"/>
        <v>0</v>
      </c>
      <c r="AU176" s="7">
        <v>0</v>
      </c>
      <c r="AV176" s="7">
        <f t="shared" si="78"/>
        <v>0</v>
      </c>
      <c r="AW176">
        <f t="shared" si="79"/>
        <v>0</v>
      </c>
    </row>
    <row r="177" spans="1:49" x14ac:dyDescent="0.25">
      <c r="A177" s="11">
        <v>4312025</v>
      </c>
      <c r="B177" s="28" t="s">
        <v>95</v>
      </c>
      <c r="C177" s="25" t="s">
        <v>96</v>
      </c>
      <c r="D177" s="26" t="s">
        <v>5</v>
      </c>
      <c r="E177" s="26" t="s">
        <v>6</v>
      </c>
      <c r="F177" s="12">
        <f t="shared" si="58"/>
        <v>2</v>
      </c>
      <c r="G177" s="12" t="s">
        <v>77</v>
      </c>
      <c r="H177" s="12">
        <f t="shared" si="80"/>
        <v>0</v>
      </c>
      <c r="I177" s="1" t="str">
        <f>VLOOKUP(A177,Sheet1!A:F,3,)</f>
        <v>South</v>
      </c>
      <c r="J177" s="12">
        <f t="shared" si="59"/>
        <v>2</v>
      </c>
      <c r="K177" s="28" t="str">
        <f>VLOOKUP(A177,Sheet1!A:F,6,)</f>
        <v>Finance</v>
      </c>
      <c r="L177">
        <f t="shared" si="60"/>
        <v>7</v>
      </c>
      <c r="M177" s="3">
        <f>VLOOKUP(A177,Sheet1!A:F,4,)</f>
        <v>39924</v>
      </c>
      <c r="N177" s="11">
        <f t="shared" si="61"/>
        <v>2009</v>
      </c>
      <c r="O177" s="11">
        <f t="shared" si="62"/>
        <v>4</v>
      </c>
      <c r="P177" s="11">
        <f t="shared" si="63"/>
        <v>3</v>
      </c>
      <c r="Q177" s="7">
        <f t="shared" si="64"/>
        <v>17</v>
      </c>
      <c r="R177" s="7">
        <f t="shared" si="65"/>
        <v>21</v>
      </c>
      <c r="S177" s="3">
        <v>42949</v>
      </c>
      <c r="T177" s="7">
        <f t="shared" si="66"/>
        <v>1</v>
      </c>
      <c r="U177" s="1">
        <f>VLOOKUP(A177,Sheet1!A:F,5,)</f>
        <v>5000</v>
      </c>
      <c r="V177" s="7">
        <v>346</v>
      </c>
      <c r="W177" s="7">
        <f t="shared" si="67"/>
        <v>346</v>
      </c>
      <c r="X177" s="7">
        <v>265.5</v>
      </c>
      <c r="Y177" s="9">
        <f t="shared" si="81"/>
        <v>0</v>
      </c>
      <c r="Z177" s="9">
        <f t="shared" si="82"/>
        <v>0</v>
      </c>
      <c r="AA177" s="10">
        <f t="shared" si="68"/>
        <v>0.12230000000000001</v>
      </c>
      <c r="AB177" s="10">
        <f t="shared" si="83"/>
        <v>0.12230000000000001</v>
      </c>
      <c r="AC177" s="2">
        <v>425</v>
      </c>
      <c r="AD177" s="7">
        <f t="shared" si="69"/>
        <v>1</v>
      </c>
      <c r="AE177" s="7">
        <f t="shared" si="70"/>
        <v>1</v>
      </c>
      <c r="AF177" s="7">
        <f t="shared" si="84"/>
        <v>0</v>
      </c>
      <c r="AG177" s="7">
        <f t="shared" si="85"/>
        <v>0</v>
      </c>
      <c r="AH177" s="7">
        <v>611.5</v>
      </c>
      <c r="AI177" s="7">
        <f t="shared" si="86"/>
        <v>611.5</v>
      </c>
      <c r="AJ177" s="7">
        <v>266</v>
      </c>
      <c r="AK177" s="7">
        <f t="shared" si="71"/>
        <v>1</v>
      </c>
      <c r="AL177" s="7">
        <f t="shared" si="72"/>
        <v>266</v>
      </c>
      <c r="AM177" s="7">
        <f t="shared" si="73"/>
        <v>1</v>
      </c>
      <c r="AN177" s="7">
        <v>80</v>
      </c>
      <c r="AO177" s="7">
        <f t="shared" si="74"/>
        <v>1</v>
      </c>
      <c r="AP177" s="7">
        <v>0</v>
      </c>
      <c r="AQ177" s="7">
        <f t="shared" si="75"/>
        <v>0</v>
      </c>
      <c r="AR177">
        <f t="shared" si="76"/>
        <v>0</v>
      </c>
      <c r="AS177" s="7">
        <v>0</v>
      </c>
      <c r="AT177" s="7">
        <f t="shared" si="77"/>
        <v>0</v>
      </c>
      <c r="AU177" s="7">
        <v>0</v>
      </c>
      <c r="AV177" s="7">
        <f t="shared" si="78"/>
        <v>0</v>
      </c>
      <c r="AW177">
        <f t="shared" si="79"/>
        <v>0</v>
      </c>
    </row>
    <row r="178" spans="1:49" x14ac:dyDescent="0.25">
      <c r="A178" s="11">
        <v>4313664</v>
      </c>
      <c r="B178" s="28">
        <v>1001317</v>
      </c>
      <c r="C178" s="25" t="s">
        <v>42</v>
      </c>
      <c r="D178" s="26" t="s">
        <v>5</v>
      </c>
      <c r="E178" s="26" t="s">
        <v>6</v>
      </c>
      <c r="F178" s="12">
        <f t="shared" si="58"/>
        <v>2</v>
      </c>
      <c r="G178" s="12" t="s">
        <v>7</v>
      </c>
      <c r="H178" s="12">
        <f t="shared" si="80"/>
        <v>1</v>
      </c>
      <c r="I178" s="1" t="str">
        <f>VLOOKUP(A178,Sheet1!A:F,3,)</f>
        <v>South</v>
      </c>
      <c r="J178" s="12">
        <f t="shared" si="59"/>
        <v>2</v>
      </c>
      <c r="K178" s="28" t="str">
        <f>VLOOKUP(A178,Sheet1!A:F,6,)</f>
        <v>Services</v>
      </c>
      <c r="L178">
        <f t="shared" si="60"/>
        <v>4</v>
      </c>
      <c r="M178" s="3">
        <f>VLOOKUP(A178,Sheet1!A:F,4,)</f>
        <v>39344</v>
      </c>
      <c r="N178" s="11">
        <f t="shared" si="61"/>
        <v>2007</v>
      </c>
      <c r="O178" s="11">
        <f t="shared" si="62"/>
        <v>9</v>
      </c>
      <c r="P178" s="11">
        <f t="shared" si="63"/>
        <v>4</v>
      </c>
      <c r="Q178" s="7">
        <f t="shared" si="64"/>
        <v>38</v>
      </c>
      <c r="R178" s="7">
        <f t="shared" si="65"/>
        <v>19</v>
      </c>
      <c r="S178" s="3">
        <v>42947</v>
      </c>
      <c r="T178" s="7">
        <f t="shared" si="66"/>
        <v>1</v>
      </c>
      <c r="U178" s="1">
        <f>VLOOKUP(A178,Sheet1!A:F,5,)</f>
        <v>20000</v>
      </c>
      <c r="V178" s="7">
        <v>1016.93</v>
      </c>
      <c r="W178" s="7">
        <f t="shared" si="67"/>
        <v>1016.93</v>
      </c>
      <c r="X178" s="7">
        <v>545.48</v>
      </c>
      <c r="Y178" s="9">
        <f t="shared" si="81"/>
        <v>0</v>
      </c>
      <c r="Z178" s="9">
        <f t="shared" si="82"/>
        <v>0</v>
      </c>
      <c r="AA178" s="10">
        <f t="shared" si="68"/>
        <v>7.8120500000000009E-2</v>
      </c>
      <c r="AB178" s="10">
        <f t="shared" si="83"/>
        <v>7.8120500000000009E-2</v>
      </c>
      <c r="AC178" s="2">
        <v>1451.28</v>
      </c>
      <c r="AD178" s="7">
        <f t="shared" si="69"/>
        <v>1</v>
      </c>
      <c r="AE178" s="7">
        <f t="shared" si="70"/>
        <v>1</v>
      </c>
      <c r="AF178" s="7">
        <f t="shared" si="84"/>
        <v>0</v>
      </c>
      <c r="AG178" s="7">
        <f t="shared" si="85"/>
        <v>0</v>
      </c>
      <c r="AH178" s="7">
        <v>1562.41</v>
      </c>
      <c r="AI178" s="7">
        <f t="shared" si="86"/>
        <v>1562.41</v>
      </c>
      <c r="AJ178" s="7">
        <v>1016.93</v>
      </c>
      <c r="AK178" s="7">
        <f t="shared" si="71"/>
        <v>1</v>
      </c>
      <c r="AL178" s="7">
        <f t="shared" si="72"/>
        <v>1016.93</v>
      </c>
      <c r="AM178" s="7">
        <f t="shared" si="73"/>
        <v>1</v>
      </c>
      <c r="AN178" s="7">
        <v>0</v>
      </c>
      <c r="AO178" s="7">
        <f t="shared" si="74"/>
        <v>0</v>
      </c>
      <c r="AP178" s="7">
        <v>0</v>
      </c>
      <c r="AQ178" s="7">
        <f t="shared" si="75"/>
        <v>0</v>
      </c>
      <c r="AR178">
        <f t="shared" si="76"/>
        <v>0</v>
      </c>
      <c r="AS178" s="7">
        <v>0</v>
      </c>
      <c r="AT178" s="7">
        <f t="shared" si="77"/>
        <v>0</v>
      </c>
      <c r="AU178" s="7">
        <v>0</v>
      </c>
      <c r="AV178" s="7">
        <f t="shared" si="78"/>
        <v>0</v>
      </c>
      <c r="AW178">
        <f t="shared" si="79"/>
        <v>0</v>
      </c>
    </row>
    <row r="179" spans="1:49" x14ac:dyDescent="0.25">
      <c r="A179" s="11">
        <v>4341206</v>
      </c>
      <c r="B179" s="28">
        <v>1001960</v>
      </c>
      <c r="C179" s="25" t="s">
        <v>75</v>
      </c>
      <c r="D179" s="26" t="s">
        <v>5</v>
      </c>
      <c r="E179" s="26" t="s">
        <v>6</v>
      </c>
      <c r="F179" s="12">
        <f t="shared" si="58"/>
        <v>2</v>
      </c>
      <c r="G179" s="12" t="s">
        <v>7</v>
      </c>
      <c r="H179" s="12">
        <f t="shared" si="80"/>
        <v>1</v>
      </c>
      <c r="I179" s="1" t="str">
        <f>VLOOKUP(A179,Sheet1!A:F,3,)</f>
        <v>South</v>
      </c>
      <c r="J179" s="12">
        <f t="shared" si="59"/>
        <v>2</v>
      </c>
      <c r="K179" s="28" t="str">
        <f>VLOOKUP(A179,Sheet1!A:F,6,)</f>
        <v>Manufacturing</v>
      </c>
      <c r="L179">
        <f t="shared" si="60"/>
        <v>5</v>
      </c>
      <c r="M179" s="3">
        <f>VLOOKUP(A179,Sheet1!A:F,4,)</f>
        <v>39964</v>
      </c>
      <c r="N179" s="11">
        <f t="shared" si="61"/>
        <v>2009</v>
      </c>
      <c r="O179" s="11">
        <f t="shared" si="62"/>
        <v>5</v>
      </c>
      <c r="P179" s="11">
        <f t="shared" si="63"/>
        <v>1</v>
      </c>
      <c r="Q179" s="7">
        <f t="shared" si="64"/>
        <v>23</v>
      </c>
      <c r="R179" s="7">
        <f t="shared" si="65"/>
        <v>31</v>
      </c>
      <c r="S179" s="3">
        <v>42782</v>
      </c>
      <c r="T179" s="7">
        <f t="shared" si="66"/>
        <v>1</v>
      </c>
      <c r="U179" s="1">
        <f>VLOOKUP(A179,Sheet1!A:F,5,)</f>
        <v>5000</v>
      </c>
      <c r="V179" s="7">
        <v>115</v>
      </c>
      <c r="W179" s="7">
        <f t="shared" si="67"/>
        <v>115</v>
      </c>
      <c r="X179" s="7">
        <v>0</v>
      </c>
      <c r="Y179" s="9">
        <f t="shared" si="81"/>
        <v>0</v>
      </c>
      <c r="Z179" s="9">
        <f t="shared" si="82"/>
        <v>0</v>
      </c>
      <c r="AA179" s="10">
        <f t="shared" si="68"/>
        <v>2.3E-2</v>
      </c>
      <c r="AB179" s="10">
        <f t="shared" si="83"/>
        <v>2.3E-2</v>
      </c>
      <c r="AC179" s="2">
        <v>111.7</v>
      </c>
      <c r="AD179" s="7">
        <f t="shared" si="69"/>
        <v>1</v>
      </c>
      <c r="AE179" s="7">
        <f t="shared" si="70"/>
        <v>1</v>
      </c>
      <c r="AF179" s="7">
        <f t="shared" si="84"/>
        <v>0</v>
      </c>
      <c r="AG179" s="7">
        <f t="shared" si="85"/>
        <v>0</v>
      </c>
      <c r="AH179" s="7">
        <v>115</v>
      </c>
      <c r="AI179" s="7">
        <f t="shared" si="86"/>
        <v>115</v>
      </c>
      <c r="AJ179" s="7">
        <v>115</v>
      </c>
      <c r="AK179" s="7">
        <f t="shared" si="71"/>
        <v>1</v>
      </c>
      <c r="AL179" s="7">
        <f t="shared" si="72"/>
        <v>115</v>
      </c>
      <c r="AM179" s="7">
        <f t="shared" si="73"/>
        <v>1</v>
      </c>
      <c r="AN179" s="7">
        <v>0</v>
      </c>
      <c r="AO179" s="7">
        <f t="shared" si="74"/>
        <v>0</v>
      </c>
      <c r="AP179" s="7">
        <v>0</v>
      </c>
      <c r="AQ179" s="7">
        <f t="shared" si="75"/>
        <v>0</v>
      </c>
      <c r="AR179">
        <f t="shared" si="76"/>
        <v>0</v>
      </c>
      <c r="AS179" s="7">
        <v>0</v>
      </c>
      <c r="AT179" s="7">
        <f t="shared" si="77"/>
        <v>0</v>
      </c>
      <c r="AU179" s="7">
        <v>0</v>
      </c>
      <c r="AV179" s="7">
        <f t="shared" si="78"/>
        <v>0</v>
      </c>
      <c r="AW179">
        <f t="shared" si="79"/>
        <v>0</v>
      </c>
    </row>
    <row r="180" spans="1:49" x14ac:dyDescent="0.25">
      <c r="A180" s="11">
        <v>4379828</v>
      </c>
      <c r="B180" s="28" t="s">
        <v>522</v>
      </c>
      <c r="C180" s="25" t="s">
        <v>523</v>
      </c>
      <c r="D180" s="26" t="s">
        <v>5</v>
      </c>
      <c r="E180" s="26" t="s">
        <v>345</v>
      </c>
      <c r="F180" s="12">
        <f t="shared" si="58"/>
        <v>1</v>
      </c>
      <c r="G180" s="12" t="s">
        <v>77</v>
      </c>
      <c r="H180" s="12">
        <f t="shared" si="80"/>
        <v>0</v>
      </c>
      <c r="I180" s="1" t="str">
        <f>VLOOKUP(A180,Sheet1!A:F,3,)</f>
        <v>West</v>
      </c>
      <c r="J180" s="12">
        <f t="shared" si="59"/>
        <v>4</v>
      </c>
      <c r="K180" s="28" t="str">
        <f>VLOOKUP(A180,Sheet1!A:F,6,)</f>
        <v>Retail</v>
      </c>
      <c r="L180">
        <f t="shared" si="60"/>
        <v>3</v>
      </c>
      <c r="M180" s="3">
        <f>VLOOKUP(A180,Sheet1!A:F,4,)</f>
        <v>41284</v>
      </c>
      <c r="N180" s="11">
        <f t="shared" si="61"/>
        <v>2013</v>
      </c>
      <c r="O180" s="11">
        <f t="shared" si="62"/>
        <v>1</v>
      </c>
      <c r="P180" s="11">
        <f t="shared" si="63"/>
        <v>5</v>
      </c>
      <c r="Q180" s="7">
        <f t="shared" si="64"/>
        <v>2</v>
      </c>
      <c r="R180" s="7">
        <f t="shared" si="65"/>
        <v>10</v>
      </c>
      <c r="S180" s="3">
        <v>42913</v>
      </c>
      <c r="T180" s="7">
        <f t="shared" si="66"/>
        <v>1</v>
      </c>
      <c r="U180" s="1">
        <f>VLOOKUP(A180,Sheet1!A:F,5,)</f>
        <v>5000</v>
      </c>
      <c r="V180" s="7">
        <v>2605.9499999999998</v>
      </c>
      <c r="W180" s="7">
        <f t="shared" si="67"/>
        <v>2605.9499999999998</v>
      </c>
      <c r="X180" s="7">
        <v>0</v>
      </c>
      <c r="Y180" s="9">
        <f t="shared" si="81"/>
        <v>0</v>
      </c>
      <c r="Z180" s="9">
        <f t="shared" si="82"/>
        <v>0</v>
      </c>
      <c r="AA180" s="10">
        <f t="shared" si="68"/>
        <v>0.52118999999999993</v>
      </c>
      <c r="AB180" s="10">
        <f t="shared" si="83"/>
        <v>0.52118999999999993</v>
      </c>
      <c r="AC180" s="2">
        <v>3248.69</v>
      </c>
      <c r="AD180" s="7">
        <f t="shared" si="69"/>
        <v>1</v>
      </c>
      <c r="AE180" s="7">
        <f t="shared" si="70"/>
        <v>1</v>
      </c>
      <c r="AF180" s="7">
        <f t="shared" si="84"/>
        <v>0</v>
      </c>
      <c r="AG180" s="7">
        <f t="shared" si="85"/>
        <v>1</v>
      </c>
      <c r="AH180" s="7">
        <v>2605.9499999999998</v>
      </c>
      <c r="AI180" s="7">
        <f t="shared" si="86"/>
        <v>2605.9499999999998</v>
      </c>
      <c r="AJ180" s="7">
        <v>0</v>
      </c>
      <c r="AK180" s="7">
        <f t="shared" si="71"/>
        <v>0</v>
      </c>
      <c r="AL180" s="7">
        <f t="shared" si="72"/>
        <v>0</v>
      </c>
      <c r="AM180" s="7">
        <f t="shared" si="73"/>
        <v>0</v>
      </c>
      <c r="AN180" s="7">
        <v>-839.8</v>
      </c>
      <c r="AO180" s="7">
        <f t="shared" si="74"/>
        <v>0</v>
      </c>
      <c r="AP180" s="7">
        <v>3445.75</v>
      </c>
      <c r="AQ180" s="7">
        <f t="shared" si="75"/>
        <v>1</v>
      </c>
      <c r="AR180">
        <f t="shared" si="76"/>
        <v>0</v>
      </c>
      <c r="AS180" s="7">
        <v>0</v>
      </c>
      <c r="AT180" s="7">
        <f t="shared" si="77"/>
        <v>0</v>
      </c>
      <c r="AU180" s="7">
        <v>0</v>
      </c>
      <c r="AV180" s="7">
        <f t="shared" si="78"/>
        <v>0</v>
      </c>
      <c r="AW180">
        <f t="shared" si="79"/>
        <v>1</v>
      </c>
    </row>
    <row r="181" spans="1:49" x14ac:dyDescent="0.25">
      <c r="A181" s="11">
        <v>4385386</v>
      </c>
      <c r="B181" s="28" t="s">
        <v>277</v>
      </c>
      <c r="C181" s="25" t="s">
        <v>278</v>
      </c>
      <c r="D181" s="26" t="s">
        <v>5</v>
      </c>
      <c r="E181" s="26" t="s">
        <v>224</v>
      </c>
      <c r="F181" s="12">
        <f t="shared" si="58"/>
        <v>3</v>
      </c>
      <c r="G181" s="12" t="s">
        <v>77</v>
      </c>
      <c r="H181" s="12">
        <f t="shared" si="80"/>
        <v>0</v>
      </c>
      <c r="I181" s="1" t="str">
        <f>VLOOKUP(A181,Sheet1!A:F,3,)</f>
        <v>North</v>
      </c>
      <c r="J181" s="12">
        <f t="shared" si="59"/>
        <v>1</v>
      </c>
      <c r="K181" s="28" t="str">
        <f>VLOOKUP(A181,Sheet1!A:F,6,)</f>
        <v>Manufacturing</v>
      </c>
      <c r="L181">
        <f t="shared" si="60"/>
        <v>5</v>
      </c>
      <c r="M181" s="3">
        <f>VLOOKUP(A181,Sheet1!A:F,4,)</f>
        <v>37724</v>
      </c>
      <c r="N181" s="11">
        <f t="shared" si="61"/>
        <v>2003</v>
      </c>
      <c r="O181" s="11">
        <f t="shared" si="62"/>
        <v>4</v>
      </c>
      <c r="P181" s="11">
        <f t="shared" si="63"/>
        <v>1</v>
      </c>
      <c r="Q181" s="7">
        <f t="shared" si="64"/>
        <v>16</v>
      </c>
      <c r="R181" s="7">
        <f t="shared" si="65"/>
        <v>13</v>
      </c>
      <c r="S181" s="3">
        <v>42902</v>
      </c>
      <c r="T181" s="7">
        <f t="shared" si="66"/>
        <v>1</v>
      </c>
      <c r="U181" s="1">
        <f>VLOOKUP(A181,Sheet1!A:F,5,)</f>
        <v>5000</v>
      </c>
      <c r="V181" s="7">
        <v>526</v>
      </c>
      <c r="W181" s="7">
        <f t="shared" si="67"/>
        <v>526</v>
      </c>
      <c r="X181" s="7">
        <v>45</v>
      </c>
      <c r="Y181" s="9">
        <f t="shared" si="81"/>
        <v>0</v>
      </c>
      <c r="Z181" s="9">
        <f t="shared" si="82"/>
        <v>0</v>
      </c>
      <c r="AA181" s="10">
        <f t="shared" si="68"/>
        <v>0.1142</v>
      </c>
      <c r="AB181" s="10">
        <f t="shared" si="83"/>
        <v>0.1142</v>
      </c>
      <c r="AC181" s="2">
        <v>172.25</v>
      </c>
      <c r="AD181" s="7">
        <f t="shared" si="69"/>
        <v>1</v>
      </c>
      <c r="AE181" s="7">
        <f t="shared" si="70"/>
        <v>1</v>
      </c>
      <c r="AF181" s="7">
        <f t="shared" si="84"/>
        <v>0</v>
      </c>
      <c r="AG181" s="7">
        <f t="shared" si="85"/>
        <v>1</v>
      </c>
      <c r="AH181" s="7">
        <v>571</v>
      </c>
      <c r="AI181" s="7">
        <f t="shared" si="86"/>
        <v>571</v>
      </c>
      <c r="AJ181" s="7">
        <v>50</v>
      </c>
      <c r="AK181" s="7">
        <f t="shared" si="71"/>
        <v>1</v>
      </c>
      <c r="AL181" s="7">
        <f t="shared" si="72"/>
        <v>50</v>
      </c>
      <c r="AM181" s="7">
        <f t="shared" si="73"/>
        <v>1</v>
      </c>
      <c r="AN181" s="7">
        <v>224</v>
      </c>
      <c r="AO181" s="7">
        <f t="shared" si="74"/>
        <v>1</v>
      </c>
      <c r="AP181" s="7">
        <v>252</v>
      </c>
      <c r="AQ181" s="7">
        <f t="shared" si="75"/>
        <v>1</v>
      </c>
      <c r="AR181">
        <f t="shared" si="76"/>
        <v>0</v>
      </c>
      <c r="AS181" s="7">
        <v>0</v>
      </c>
      <c r="AT181" s="7">
        <f t="shared" si="77"/>
        <v>0</v>
      </c>
      <c r="AU181" s="7">
        <v>0</v>
      </c>
      <c r="AV181" s="7">
        <f t="shared" si="78"/>
        <v>0</v>
      </c>
      <c r="AW181">
        <f t="shared" si="79"/>
        <v>1</v>
      </c>
    </row>
    <row r="182" spans="1:49" x14ac:dyDescent="0.25">
      <c r="A182" s="11">
        <v>4395469</v>
      </c>
      <c r="B182" s="28" t="s">
        <v>544</v>
      </c>
      <c r="C182" s="25" t="s">
        <v>545</v>
      </c>
      <c r="D182" s="26" t="s">
        <v>5</v>
      </c>
      <c r="E182" s="26" t="s">
        <v>345</v>
      </c>
      <c r="F182" s="12">
        <f t="shared" si="58"/>
        <v>1</v>
      </c>
      <c r="G182" s="12" t="s">
        <v>77</v>
      </c>
      <c r="H182" s="12">
        <f t="shared" si="80"/>
        <v>0</v>
      </c>
      <c r="I182" s="1" t="str">
        <f>VLOOKUP(A182,Sheet1!A:F,3,)</f>
        <v>West</v>
      </c>
      <c r="J182" s="12">
        <f t="shared" si="59"/>
        <v>4</v>
      </c>
      <c r="K182" s="28" t="str">
        <f>VLOOKUP(A182,Sheet1!A:F,6,)</f>
        <v>Manufacturing</v>
      </c>
      <c r="L182">
        <f t="shared" si="60"/>
        <v>5</v>
      </c>
      <c r="M182" s="3">
        <f>VLOOKUP(A182,Sheet1!A:F,4,)</f>
        <v>41644</v>
      </c>
      <c r="N182" s="11">
        <f t="shared" si="61"/>
        <v>2014</v>
      </c>
      <c r="O182" s="11">
        <f t="shared" si="62"/>
        <v>1</v>
      </c>
      <c r="P182" s="11">
        <f t="shared" si="63"/>
        <v>1</v>
      </c>
      <c r="Q182" s="7">
        <f t="shared" si="64"/>
        <v>2</v>
      </c>
      <c r="R182" s="7">
        <f t="shared" si="65"/>
        <v>5</v>
      </c>
      <c r="S182" s="3">
        <v>42934</v>
      </c>
      <c r="T182" s="7">
        <f t="shared" si="66"/>
        <v>1</v>
      </c>
      <c r="U182" s="1">
        <f>VLOOKUP(A182,Sheet1!A:F,5,)</f>
        <v>5000</v>
      </c>
      <c r="V182" s="7">
        <v>90</v>
      </c>
      <c r="W182" s="7">
        <f t="shared" si="67"/>
        <v>90</v>
      </c>
      <c r="X182" s="7">
        <v>0</v>
      </c>
      <c r="Y182" s="9">
        <f t="shared" si="81"/>
        <v>0</v>
      </c>
      <c r="Z182" s="9">
        <f t="shared" si="82"/>
        <v>0</v>
      </c>
      <c r="AA182" s="10">
        <f t="shared" si="68"/>
        <v>1.7999999999999999E-2</v>
      </c>
      <c r="AB182" s="10">
        <f t="shared" si="83"/>
        <v>1.7999999999999999E-2</v>
      </c>
      <c r="AC182" s="2">
        <v>1440</v>
      </c>
      <c r="AD182" s="7">
        <f t="shared" si="69"/>
        <v>1</v>
      </c>
      <c r="AE182" s="7">
        <f t="shared" si="70"/>
        <v>1</v>
      </c>
      <c r="AF182" s="7">
        <f t="shared" si="84"/>
        <v>0</v>
      </c>
      <c r="AG182" s="7">
        <f t="shared" si="85"/>
        <v>0</v>
      </c>
      <c r="AH182" s="7">
        <v>90</v>
      </c>
      <c r="AI182" s="7">
        <f t="shared" si="86"/>
        <v>90</v>
      </c>
      <c r="AJ182" s="7">
        <v>90</v>
      </c>
      <c r="AK182" s="7">
        <f t="shared" si="71"/>
        <v>1</v>
      </c>
      <c r="AL182" s="7">
        <f t="shared" si="72"/>
        <v>90</v>
      </c>
      <c r="AM182" s="7">
        <f t="shared" si="73"/>
        <v>1</v>
      </c>
      <c r="AN182" s="7">
        <v>0</v>
      </c>
      <c r="AO182" s="7">
        <f t="shared" si="74"/>
        <v>0</v>
      </c>
      <c r="AP182" s="7">
        <v>0</v>
      </c>
      <c r="AQ182" s="7">
        <f t="shared" si="75"/>
        <v>0</v>
      </c>
      <c r="AR182">
        <f t="shared" si="76"/>
        <v>0</v>
      </c>
      <c r="AS182" s="7">
        <v>0</v>
      </c>
      <c r="AT182" s="7">
        <f t="shared" si="77"/>
        <v>0</v>
      </c>
      <c r="AU182" s="7">
        <v>0</v>
      </c>
      <c r="AV182" s="7">
        <f t="shared" si="78"/>
        <v>0</v>
      </c>
      <c r="AW182">
        <f t="shared" si="79"/>
        <v>0</v>
      </c>
    </row>
    <row r="183" spans="1:49" x14ac:dyDescent="0.25">
      <c r="A183" s="11">
        <v>4413814</v>
      </c>
      <c r="B183" s="28" t="s">
        <v>325</v>
      </c>
      <c r="C183" s="25" t="s">
        <v>326</v>
      </c>
      <c r="D183" s="26" t="s">
        <v>19</v>
      </c>
      <c r="E183" s="26" t="s">
        <v>224</v>
      </c>
      <c r="F183" s="12">
        <f t="shared" si="58"/>
        <v>3</v>
      </c>
      <c r="G183" s="12" t="s">
        <v>77</v>
      </c>
      <c r="H183" s="12">
        <f t="shared" si="80"/>
        <v>0</v>
      </c>
      <c r="I183" s="1" t="str">
        <f>VLOOKUP(A183,Sheet1!A:F,3,)</f>
        <v>North</v>
      </c>
      <c r="J183" s="12">
        <f t="shared" si="59"/>
        <v>1</v>
      </c>
      <c r="K183" s="28" t="str">
        <f>VLOOKUP(A183,Sheet1!A:F,6,)</f>
        <v>Finance</v>
      </c>
      <c r="L183">
        <f t="shared" si="60"/>
        <v>7</v>
      </c>
      <c r="M183" s="3">
        <f>VLOOKUP(A183,Sheet1!A:F,4,)</f>
        <v>36984</v>
      </c>
      <c r="N183" s="11">
        <f t="shared" si="61"/>
        <v>2001</v>
      </c>
      <c r="O183" s="11">
        <f t="shared" si="62"/>
        <v>4</v>
      </c>
      <c r="P183" s="11">
        <f t="shared" si="63"/>
        <v>3</v>
      </c>
      <c r="Q183" s="7">
        <f t="shared" si="64"/>
        <v>14</v>
      </c>
      <c r="R183" s="7">
        <f t="shared" si="65"/>
        <v>3</v>
      </c>
      <c r="S183" s="3">
        <v>42942</v>
      </c>
      <c r="T183" s="7">
        <f t="shared" si="66"/>
        <v>1</v>
      </c>
      <c r="U183" s="1">
        <f>VLOOKUP(A183,Sheet1!A:F,5,)</f>
        <v>5000</v>
      </c>
      <c r="V183" s="7">
        <v>0</v>
      </c>
      <c r="W183" s="7">
        <f t="shared" si="67"/>
        <v>0</v>
      </c>
      <c r="X183" s="7">
        <v>520</v>
      </c>
      <c r="Y183" s="9">
        <f t="shared" si="81"/>
        <v>0</v>
      </c>
      <c r="Z183" s="9">
        <f t="shared" si="82"/>
        <v>0</v>
      </c>
      <c r="AA183" s="10">
        <f t="shared" si="68"/>
        <v>0.104</v>
      </c>
      <c r="AB183" s="10">
        <f t="shared" si="83"/>
        <v>0.104</v>
      </c>
      <c r="AC183" s="2">
        <v>6700</v>
      </c>
      <c r="AD183" s="7">
        <f t="shared" si="69"/>
        <v>1</v>
      </c>
      <c r="AE183" s="7">
        <f t="shared" si="70"/>
        <v>0</v>
      </c>
      <c r="AF183" s="7">
        <f t="shared" si="84"/>
        <v>0</v>
      </c>
      <c r="AG183" s="7">
        <f t="shared" si="85"/>
        <v>0</v>
      </c>
      <c r="AH183" s="7">
        <v>520</v>
      </c>
      <c r="AI183" s="7">
        <f t="shared" si="86"/>
        <v>520</v>
      </c>
      <c r="AJ183" s="7">
        <v>0</v>
      </c>
      <c r="AK183" s="7">
        <f t="shared" si="71"/>
        <v>0</v>
      </c>
      <c r="AL183" s="7">
        <f t="shared" si="72"/>
        <v>0</v>
      </c>
      <c r="AM183" s="7">
        <f t="shared" si="73"/>
        <v>0</v>
      </c>
      <c r="AN183" s="7">
        <v>0</v>
      </c>
      <c r="AO183" s="7">
        <f t="shared" si="74"/>
        <v>0</v>
      </c>
      <c r="AP183" s="7">
        <v>0</v>
      </c>
      <c r="AQ183" s="7">
        <f t="shared" si="75"/>
        <v>0</v>
      </c>
      <c r="AR183">
        <f t="shared" si="76"/>
        <v>0</v>
      </c>
      <c r="AS183" s="7">
        <v>0</v>
      </c>
      <c r="AT183" s="7">
        <f t="shared" si="77"/>
        <v>0</v>
      </c>
      <c r="AU183" s="7">
        <v>0</v>
      </c>
      <c r="AV183" s="7">
        <f t="shared" si="78"/>
        <v>0</v>
      </c>
      <c r="AW183">
        <f t="shared" si="79"/>
        <v>0</v>
      </c>
    </row>
    <row r="184" spans="1:49" x14ac:dyDescent="0.25">
      <c r="A184" s="11">
        <v>4430299</v>
      </c>
      <c r="B184" s="28" t="s">
        <v>113</v>
      </c>
      <c r="C184" s="25" t="s">
        <v>114</v>
      </c>
      <c r="D184" s="26" t="s">
        <v>5</v>
      </c>
      <c r="E184" s="26" t="s">
        <v>6</v>
      </c>
      <c r="F184" s="12">
        <f t="shared" si="58"/>
        <v>2</v>
      </c>
      <c r="G184" s="12" t="s">
        <v>77</v>
      </c>
      <c r="H184" s="12">
        <f t="shared" si="80"/>
        <v>0</v>
      </c>
      <c r="I184" s="1" t="str">
        <f>VLOOKUP(A184,Sheet1!A:F,3,)</f>
        <v>South</v>
      </c>
      <c r="J184" s="12">
        <f t="shared" si="59"/>
        <v>2</v>
      </c>
      <c r="K184" s="28" t="str">
        <f>VLOOKUP(A184,Sheet1!A:F,6,)</f>
        <v>Finance</v>
      </c>
      <c r="L184">
        <f t="shared" si="60"/>
        <v>7</v>
      </c>
      <c r="M184" s="3">
        <f>VLOOKUP(A184,Sheet1!A:F,4,)</f>
        <v>39644</v>
      </c>
      <c r="N184" s="11">
        <f t="shared" si="61"/>
        <v>2008</v>
      </c>
      <c r="O184" s="11">
        <f t="shared" si="62"/>
        <v>7</v>
      </c>
      <c r="P184" s="11">
        <f t="shared" si="63"/>
        <v>3</v>
      </c>
      <c r="Q184" s="7">
        <f t="shared" si="64"/>
        <v>29</v>
      </c>
      <c r="R184" s="7">
        <f t="shared" si="65"/>
        <v>15</v>
      </c>
      <c r="S184" s="3"/>
      <c r="T184" s="7">
        <f t="shared" si="66"/>
        <v>0</v>
      </c>
      <c r="U184" s="1">
        <f>VLOOKUP(A184,Sheet1!A:F,5,)</f>
        <v>5000</v>
      </c>
      <c r="V184" s="7">
        <v>195</v>
      </c>
      <c r="W184" s="7">
        <f t="shared" si="67"/>
        <v>195</v>
      </c>
      <c r="X184" s="7">
        <v>0</v>
      </c>
      <c r="Y184" s="9">
        <f t="shared" si="81"/>
        <v>0</v>
      </c>
      <c r="Z184" s="9">
        <f t="shared" si="82"/>
        <v>0</v>
      </c>
      <c r="AA184" s="10">
        <f t="shared" si="68"/>
        <v>3.9E-2</v>
      </c>
      <c r="AB184" s="10">
        <f t="shared" si="83"/>
        <v>3.9E-2</v>
      </c>
      <c r="AC184" s="2">
        <v>0</v>
      </c>
      <c r="AD184" s="7">
        <f t="shared" si="69"/>
        <v>1</v>
      </c>
      <c r="AE184" s="7">
        <f t="shared" si="70"/>
        <v>1</v>
      </c>
      <c r="AF184" s="7">
        <f t="shared" si="84"/>
        <v>1</v>
      </c>
      <c r="AG184" s="7">
        <f t="shared" si="85"/>
        <v>1</v>
      </c>
      <c r="AH184" s="7">
        <v>195</v>
      </c>
      <c r="AI184" s="7">
        <f t="shared" si="86"/>
        <v>195</v>
      </c>
      <c r="AJ184" s="7">
        <v>0</v>
      </c>
      <c r="AK184" s="7">
        <f t="shared" si="71"/>
        <v>0</v>
      </c>
      <c r="AL184" s="7">
        <f t="shared" si="72"/>
        <v>0</v>
      </c>
      <c r="AM184" s="7">
        <f t="shared" si="73"/>
        <v>0</v>
      </c>
      <c r="AN184" s="7">
        <v>0</v>
      </c>
      <c r="AO184" s="7">
        <f t="shared" si="74"/>
        <v>0</v>
      </c>
      <c r="AP184" s="7">
        <v>0</v>
      </c>
      <c r="AQ184" s="7">
        <f t="shared" si="75"/>
        <v>0</v>
      </c>
      <c r="AR184">
        <f t="shared" si="76"/>
        <v>1</v>
      </c>
      <c r="AS184" s="7">
        <v>0</v>
      </c>
      <c r="AT184" s="7">
        <f t="shared" si="77"/>
        <v>0</v>
      </c>
      <c r="AU184" s="7">
        <v>195</v>
      </c>
      <c r="AV184" s="7">
        <f t="shared" si="78"/>
        <v>1</v>
      </c>
      <c r="AW184">
        <f t="shared" si="79"/>
        <v>1</v>
      </c>
    </row>
    <row r="185" spans="1:49" x14ac:dyDescent="0.25">
      <c r="A185" s="11">
        <v>4446001</v>
      </c>
      <c r="B185" s="28" t="s">
        <v>214</v>
      </c>
      <c r="C185" s="25" t="s">
        <v>215</v>
      </c>
      <c r="D185" s="26" t="s">
        <v>5</v>
      </c>
      <c r="E185" s="26" t="s">
        <v>6</v>
      </c>
      <c r="F185" s="12">
        <f t="shared" si="58"/>
        <v>2</v>
      </c>
      <c r="G185" s="12" t="s">
        <v>77</v>
      </c>
      <c r="H185" s="12">
        <f t="shared" si="80"/>
        <v>0</v>
      </c>
      <c r="I185" s="1" t="str">
        <f>VLOOKUP(A185,Sheet1!A:F,3,)</f>
        <v>North</v>
      </c>
      <c r="J185" s="12">
        <f t="shared" si="59"/>
        <v>1</v>
      </c>
      <c r="K185" s="28" t="str">
        <f>VLOOKUP(A185,Sheet1!A:F,6,)</f>
        <v>Telco</v>
      </c>
      <c r="L185">
        <f t="shared" si="60"/>
        <v>6</v>
      </c>
      <c r="M185" s="3">
        <f>VLOOKUP(A185,Sheet1!A:F,4,)</f>
        <v>38164</v>
      </c>
      <c r="N185" s="11">
        <f t="shared" si="61"/>
        <v>2004</v>
      </c>
      <c r="O185" s="11">
        <f t="shared" si="62"/>
        <v>6</v>
      </c>
      <c r="P185" s="11">
        <f t="shared" si="63"/>
        <v>7</v>
      </c>
      <c r="Q185" s="7">
        <f t="shared" si="64"/>
        <v>26</v>
      </c>
      <c r="R185" s="7">
        <f t="shared" si="65"/>
        <v>26</v>
      </c>
      <c r="S185" s="3">
        <v>42591</v>
      </c>
      <c r="T185" s="7">
        <f t="shared" si="66"/>
        <v>1</v>
      </c>
      <c r="U185" s="1">
        <f>VLOOKUP(A185,Sheet1!A:F,5,)</f>
        <v>5000</v>
      </c>
      <c r="V185" s="7">
        <v>70</v>
      </c>
      <c r="W185" s="7">
        <f t="shared" si="67"/>
        <v>70</v>
      </c>
      <c r="X185" s="7">
        <v>0</v>
      </c>
      <c r="Y185" s="9">
        <f t="shared" si="81"/>
        <v>0</v>
      </c>
      <c r="Z185" s="9">
        <f t="shared" si="82"/>
        <v>0</v>
      </c>
      <c r="AA185" s="10">
        <f t="shared" si="68"/>
        <v>1.4E-2</v>
      </c>
      <c r="AB185" s="10">
        <f t="shared" si="83"/>
        <v>1.4E-2</v>
      </c>
      <c r="AC185" s="2">
        <v>1260.57</v>
      </c>
      <c r="AD185" s="7">
        <f t="shared" si="69"/>
        <v>1</v>
      </c>
      <c r="AE185" s="7">
        <f t="shared" si="70"/>
        <v>1</v>
      </c>
      <c r="AF185" s="7">
        <f t="shared" si="84"/>
        <v>1</v>
      </c>
      <c r="AG185" s="7">
        <f t="shared" si="85"/>
        <v>1</v>
      </c>
      <c r="AH185" s="7">
        <v>70</v>
      </c>
      <c r="AI185" s="7">
        <f t="shared" si="86"/>
        <v>70</v>
      </c>
      <c r="AJ185" s="7">
        <v>0</v>
      </c>
      <c r="AK185" s="7">
        <f t="shared" si="71"/>
        <v>0</v>
      </c>
      <c r="AL185" s="7">
        <f t="shared" si="72"/>
        <v>0</v>
      </c>
      <c r="AM185" s="7">
        <f t="shared" si="73"/>
        <v>0</v>
      </c>
      <c r="AN185" s="7">
        <v>0</v>
      </c>
      <c r="AO185" s="7">
        <f t="shared" si="74"/>
        <v>0</v>
      </c>
      <c r="AP185" s="7">
        <v>0</v>
      </c>
      <c r="AQ185" s="7">
        <f t="shared" si="75"/>
        <v>0</v>
      </c>
      <c r="AR185">
        <f t="shared" si="76"/>
        <v>1</v>
      </c>
      <c r="AS185" s="7">
        <v>0</v>
      </c>
      <c r="AT185" s="7">
        <f t="shared" si="77"/>
        <v>0</v>
      </c>
      <c r="AU185" s="7">
        <v>70</v>
      </c>
      <c r="AV185" s="7">
        <f t="shared" si="78"/>
        <v>1</v>
      </c>
      <c r="AW185">
        <f t="shared" si="79"/>
        <v>1</v>
      </c>
    </row>
    <row r="186" spans="1:49" x14ac:dyDescent="0.25">
      <c r="A186" s="11">
        <v>4548153</v>
      </c>
      <c r="B186" s="28" t="s">
        <v>622</v>
      </c>
      <c r="C186" s="25" t="s">
        <v>623</v>
      </c>
      <c r="D186" s="26" t="s">
        <v>5</v>
      </c>
      <c r="E186" s="26" t="s">
        <v>345</v>
      </c>
      <c r="F186" s="12">
        <f t="shared" si="58"/>
        <v>1</v>
      </c>
      <c r="G186" s="12" t="s">
        <v>77</v>
      </c>
      <c r="H186" s="12">
        <f t="shared" si="80"/>
        <v>0</v>
      </c>
      <c r="I186" s="1" t="str">
        <f>VLOOKUP(A186,Sheet1!A:F,3,)</f>
        <v>West</v>
      </c>
      <c r="J186" s="12">
        <f t="shared" si="59"/>
        <v>4</v>
      </c>
      <c r="K186" s="28" t="str">
        <f>VLOOKUP(A186,Sheet1!A:F,6,)</f>
        <v>Services</v>
      </c>
      <c r="L186">
        <f t="shared" si="60"/>
        <v>4</v>
      </c>
      <c r="M186" s="3">
        <f>VLOOKUP(A186,Sheet1!A:F,4,)</f>
        <v>42284</v>
      </c>
      <c r="N186" s="11">
        <f t="shared" si="61"/>
        <v>2015</v>
      </c>
      <c r="O186" s="11">
        <f t="shared" si="62"/>
        <v>10</v>
      </c>
      <c r="P186" s="11">
        <f t="shared" si="63"/>
        <v>4</v>
      </c>
      <c r="Q186" s="7">
        <f t="shared" si="64"/>
        <v>41</v>
      </c>
      <c r="R186" s="7">
        <f t="shared" si="65"/>
        <v>7</v>
      </c>
      <c r="S186" s="3">
        <v>42922</v>
      </c>
      <c r="T186" s="7">
        <f t="shared" si="66"/>
        <v>1</v>
      </c>
      <c r="U186" s="1">
        <f>VLOOKUP(A186,Sheet1!A:F,5,)</f>
        <v>5000</v>
      </c>
      <c r="V186" s="7">
        <v>974.5</v>
      </c>
      <c r="W186" s="7">
        <f t="shared" si="67"/>
        <v>974.5</v>
      </c>
      <c r="X186" s="7">
        <v>648.5</v>
      </c>
      <c r="Y186" s="9">
        <f t="shared" si="81"/>
        <v>0</v>
      </c>
      <c r="Z186" s="9">
        <f t="shared" si="82"/>
        <v>0</v>
      </c>
      <c r="AA186" s="10">
        <f t="shared" si="68"/>
        <v>0.3246</v>
      </c>
      <c r="AB186" s="10">
        <f t="shared" si="83"/>
        <v>0.3246</v>
      </c>
      <c r="AC186" s="2">
        <v>832.6</v>
      </c>
      <c r="AD186" s="7">
        <f t="shared" si="69"/>
        <v>1</v>
      </c>
      <c r="AE186" s="7">
        <f t="shared" si="70"/>
        <v>1</v>
      </c>
      <c r="AF186" s="7">
        <f t="shared" si="84"/>
        <v>0</v>
      </c>
      <c r="AG186" s="7">
        <f t="shared" si="85"/>
        <v>0</v>
      </c>
      <c r="AH186" s="7">
        <v>1623</v>
      </c>
      <c r="AI186" s="7">
        <f t="shared" si="86"/>
        <v>1623</v>
      </c>
      <c r="AJ186" s="7">
        <v>384.5</v>
      </c>
      <c r="AK186" s="7">
        <f t="shared" si="71"/>
        <v>1</v>
      </c>
      <c r="AL186" s="7">
        <f t="shared" si="72"/>
        <v>384.5</v>
      </c>
      <c r="AM186" s="7">
        <f t="shared" si="73"/>
        <v>1</v>
      </c>
      <c r="AN186" s="7">
        <v>590</v>
      </c>
      <c r="AO186" s="7">
        <f t="shared" si="74"/>
        <v>1</v>
      </c>
      <c r="AP186" s="7">
        <v>0</v>
      </c>
      <c r="AQ186" s="7">
        <f t="shared" si="75"/>
        <v>0</v>
      </c>
      <c r="AR186">
        <f t="shared" si="76"/>
        <v>0</v>
      </c>
      <c r="AS186" s="7">
        <v>0</v>
      </c>
      <c r="AT186" s="7">
        <f t="shared" si="77"/>
        <v>0</v>
      </c>
      <c r="AU186" s="7">
        <v>0</v>
      </c>
      <c r="AV186" s="7">
        <f t="shared" si="78"/>
        <v>0</v>
      </c>
      <c r="AW186">
        <f t="shared" si="79"/>
        <v>0</v>
      </c>
    </row>
    <row r="187" spans="1:49" x14ac:dyDescent="0.25">
      <c r="A187" s="11">
        <v>4675852</v>
      </c>
      <c r="B187" s="28">
        <v>1000962</v>
      </c>
      <c r="C187" s="25" t="s">
        <v>28</v>
      </c>
      <c r="D187" s="26" t="s">
        <v>5</v>
      </c>
      <c r="E187" s="26" t="s">
        <v>6</v>
      </c>
      <c r="F187" s="12">
        <f t="shared" si="58"/>
        <v>2</v>
      </c>
      <c r="G187" s="12" t="s">
        <v>7</v>
      </c>
      <c r="H187" s="12">
        <f t="shared" si="80"/>
        <v>1</v>
      </c>
      <c r="I187" s="1" t="str">
        <f>VLOOKUP(A187,Sheet1!A:F,3,)</f>
        <v>South</v>
      </c>
      <c r="J187" s="12">
        <f t="shared" si="59"/>
        <v>2</v>
      </c>
      <c r="K187" s="28" t="str">
        <f>VLOOKUP(A187,Sheet1!A:F,6,)</f>
        <v>Telco</v>
      </c>
      <c r="L187">
        <f t="shared" si="60"/>
        <v>6</v>
      </c>
      <c r="M187" s="3">
        <f>VLOOKUP(A187,Sheet1!A:F,4,)</f>
        <v>38584</v>
      </c>
      <c r="N187" s="11">
        <f t="shared" si="61"/>
        <v>2005</v>
      </c>
      <c r="O187" s="11">
        <f t="shared" si="62"/>
        <v>8</v>
      </c>
      <c r="P187" s="11">
        <f t="shared" si="63"/>
        <v>7</v>
      </c>
      <c r="Q187" s="7">
        <f t="shared" si="64"/>
        <v>34</v>
      </c>
      <c r="R187" s="7">
        <f t="shared" si="65"/>
        <v>20</v>
      </c>
      <c r="S187" s="3"/>
      <c r="T187" s="7">
        <f t="shared" si="66"/>
        <v>0</v>
      </c>
      <c r="U187" s="1">
        <f>VLOOKUP(A187,Sheet1!A:F,5,)</f>
        <v>5000</v>
      </c>
      <c r="V187" s="7">
        <v>7141.36</v>
      </c>
      <c r="W187" s="7">
        <f t="shared" si="67"/>
        <v>7141.36</v>
      </c>
      <c r="X187" s="7">
        <v>0</v>
      </c>
      <c r="Y187" s="9">
        <f t="shared" si="81"/>
        <v>1</v>
      </c>
      <c r="Z187" s="9">
        <f t="shared" si="82"/>
        <v>1</v>
      </c>
      <c r="AA187" s="10">
        <f t="shared" si="68"/>
        <v>1.428272</v>
      </c>
      <c r="AB187" s="10">
        <f t="shared" si="83"/>
        <v>1.428272</v>
      </c>
      <c r="AC187" s="2">
        <v>0</v>
      </c>
      <c r="AD187" s="7">
        <f t="shared" si="69"/>
        <v>1</v>
      </c>
      <c r="AE187" s="7">
        <f t="shared" si="70"/>
        <v>1</v>
      </c>
      <c r="AF187" s="7">
        <f t="shared" si="84"/>
        <v>1</v>
      </c>
      <c r="AG187" s="7">
        <f t="shared" si="85"/>
        <v>1</v>
      </c>
      <c r="AH187" s="7">
        <v>7141.36</v>
      </c>
      <c r="AI187" s="7">
        <f t="shared" si="86"/>
        <v>7141.36</v>
      </c>
      <c r="AJ187" s="7">
        <v>0</v>
      </c>
      <c r="AK187" s="7">
        <f t="shared" si="71"/>
        <v>0</v>
      </c>
      <c r="AL187" s="7">
        <f t="shared" si="72"/>
        <v>0</v>
      </c>
      <c r="AM187" s="7">
        <f t="shared" si="73"/>
        <v>0</v>
      </c>
      <c r="AN187" s="7">
        <v>0</v>
      </c>
      <c r="AO187" s="7">
        <f t="shared" si="74"/>
        <v>0</v>
      </c>
      <c r="AP187" s="7">
        <v>0</v>
      </c>
      <c r="AQ187" s="7">
        <f t="shared" si="75"/>
        <v>0</v>
      </c>
      <c r="AR187">
        <f t="shared" si="76"/>
        <v>1</v>
      </c>
      <c r="AS187" s="7">
        <v>0</v>
      </c>
      <c r="AT187" s="7">
        <f t="shared" si="77"/>
        <v>0</v>
      </c>
      <c r="AU187" s="7">
        <v>7141.36</v>
      </c>
      <c r="AV187" s="7">
        <f t="shared" si="78"/>
        <v>1</v>
      </c>
      <c r="AW187">
        <f t="shared" si="79"/>
        <v>1</v>
      </c>
    </row>
    <row r="188" spans="1:49" x14ac:dyDescent="0.25">
      <c r="A188" s="11">
        <v>4694576</v>
      </c>
      <c r="B188" s="28" t="s">
        <v>584</v>
      </c>
      <c r="C188" s="25" t="s">
        <v>585</v>
      </c>
      <c r="D188" s="26" t="s">
        <v>5</v>
      </c>
      <c r="E188" s="26" t="s">
        <v>345</v>
      </c>
      <c r="F188" s="12">
        <f t="shared" si="58"/>
        <v>1</v>
      </c>
      <c r="G188" s="12" t="s">
        <v>77</v>
      </c>
      <c r="H188" s="12">
        <f t="shared" si="80"/>
        <v>0</v>
      </c>
      <c r="I188" s="1" t="str">
        <f>VLOOKUP(A188,Sheet1!A:F,3,)</f>
        <v>West</v>
      </c>
      <c r="J188" s="12">
        <f t="shared" si="59"/>
        <v>4</v>
      </c>
      <c r="K188" s="28" t="str">
        <f>VLOOKUP(A188,Sheet1!A:F,6,)</f>
        <v>Finance</v>
      </c>
      <c r="L188">
        <f t="shared" si="60"/>
        <v>7</v>
      </c>
      <c r="M188" s="3">
        <f>VLOOKUP(A188,Sheet1!A:F,4,)</f>
        <v>42444</v>
      </c>
      <c r="N188" s="11">
        <f t="shared" si="61"/>
        <v>2016</v>
      </c>
      <c r="O188" s="11">
        <f t="shared" si="62"/>
        <v>3</v>
      </c>
      <c r="P188" s="11">
        <f t="shared" si="63"/>
        <v>3</v>
      </c>
      <c r="Q188" s="7">
        <f t="shared" si="64"/>
        <v>12</v>
      </c>
      <c r="R188" s="7">
        <f t="shared" si="65"/>
        <v>15</v>
      </c>
      <c r="S188" s="3"/>
      <c r="T188" s="7">
        <f t="shared" si="66"/>
        <v>0</v>
      </c>
      <c r="U188" s="1">
        <f>VLOOKUP(A188,Sheet1!A:F,5,)</f>
        <v>5000</v>
      </c>
      <c r="V188" s="7">
        <v>178</v>
      </c>
      <c r="W188" s="7">
        <f t="shared" si="67"/>
        <v>178</v>
      </c>
      <c r="X188" s="7">
        <v>0</v>
      </c>
      <c r="Y188" s="9">
        <f t="shared" si="81"/>
        <v>0</v>
      </c>
      <c r="Z188" s="9">
        <f t="shared" si="82"/>
        <v>0</v>
      </c>
      <c r="AA188" s="10">
        <f t="shared" si="68"/>
        <v>3.56E-2</v>
      </c>
      <c r="AB188" s="10">
        <f t="shared" si="83"/>
        <v>3.56E-2</v>
      </c>
      <c r="AC188" s="2">
        <v>0</v>
      </c>
      <c r="AD188" s="7">
        <f t="shared" si="69"/>
        <v>1</v>
      </c>
      <c r="AE188" s="7">
        <f t="shared" si="70"/>
        <v>1</v>
      </c>
      <c r="AF188" s="7">
        <f t="shared" si="84"/>
        <v>1</v>
      </c>
      <c r="AG188" s="7">
        <f t="shared" si="85"/>
        <v>1</v>
      </c>
      <c r="AH188" s="7">
        <v>178</v>
      </c>
      <c r="AI188" s="7">
        <f t="shared" si="86"/>
        <v>178</v>
      </c>
      <c r="AJ188" s="7">
        <v>0</v>
      </c>
      <c r="AK188" s="7">
        <f t="shared" si="71"/>
        <v>0</v>
      </c>
      <c r="AL188" s="7">
        <f t="shared" si="72"/>
        <v>0</v>
      </c>
      <c r="AM188" s="7">
        <f t="shared" si="73"/>
        <v>0</v>
      </c>
      <c r="AN188" s="7">
        <v>0</v>
      </c>
      <c r="AO188" s="7">
        <f t="shared" si="74"/>
        <v>0</v>
      </c>
      <c r="AP188" s="7">
        <v>0</v>
      </c>
      <c r="AQ188" s="7">
        <f t="shared" si="75"/>
        <v>0</v>
      </c>
      <c r="AR188">
        <f t="shared" si="76"/>
        <v>1</v>
      </c>
      <c r="AS188" s="7">
        <v>0</v>
      </c>
      <c r="AT188" s="7">
        <f t="shared" si="77"/>
        <v>0</v>
      </c>
      <c r="AU188" s="7">
        <v>178</v>
      </c>
      <c r="AV188" s="7">
        <f t="shared" si="78"/>
        <v>1</v>
      </c>
      <c r="AW188">
        <f t="shared" si="79"/>
        <v>1</v>
      </c>
    </row>
    <row r="189" spans="1:49" x14ac:dyDescent="0.25">
      <c r="A189" s="11">
        <v>4763627</v>
      </c>
      <c r="B189" s="28" t="s">
        <v>676</v>
      </c>
      <c r="C189" s="25" t="s">
        <v>677</v>
      </c>
      <c r="D189" s="26" t="s">
        <v>5</v>
      </c>
      <c r="E189" s="26" t="s">
        <v>345</v>
      </c>
      <c r="F189" s="12">
        <f t="shared" si="58"/>
        <v>1</v>
      </c>
      <c r="G189" s="12" t="s">
        <v>77</v>
      </c>
      <c r="H189" s="12">
        <f t="shared" si="80"/>
        <v>0</v>
      </c>
      <c r="I189" s="1" t="str">
        <f>VLOOKUP(A189,Sheet1!A:F,3,)</f>
        <v>West</v>
      </c>
      <c r="J189" s="12">
        <f t="shared" si="59"/>
        <v>4</v>
      </c>
      <c r="K189" s="28" t="str">
        <f>VLOOKUP(A189,Sheet1!A:F,6,)</f>
        <v>Logistics</v>
      </c>
      <c r="L189">
        <f t="shared" si="60"/>
        <v>2</v>
      </c>
      <c r="M189" s="3">
        <f>VLOOKUP(A189,Sheet1!A:F,4,)</f>
        <v>41624</v>
      </c>
      <c r="N189" s="11">
        <f t="shared" si="61"/>
        <v>2013</v>
      </c>
      <c r="O189" s="11">
        <f t="shared" si="62"/>
        <v>12</v>
      </c>
      <c r="P189" s="11">
        <f t="shared" si="63"/>
        <v>2</v>
      </c>
      <c r="Q189" s="7">
        <f t="shared" si="64"/>
        <v>51</v>
      </c>
      <c r="R189" s="7">
        <f t="shared" si="65"/>
        <v>16</v>
      </c>
      <c r="S189" s="3">
        <v>42926</v>
      </c>
      <c r="T189" s="7">
        <f t="shared" si="66"/>
        <v>1</v>
      </c>
      <c r="U189" s="1">
        <f>VLOOKUP(A189,Sheet1!A:F,5,)</f>
        <v>5000</v>
      </c>
      <c r="V189" s="7">
        <v>880.25</v>
      </c>
      <c r="W189" s="7">
        <f t="shared" si="67"/>
        <v>880.25</v>
      </c>
      <c r="X189" s="7">
        <v>-206.25</v>
      </c>
      <c r="Y189" s="9">
        <f t="shared" si="81"/>
        <v>0</v>
      </c>
      <c r="Z189" s="9">
        <f t="shared" si="82"/>
        <v>0</v>
      </c>
      <c r="AA189" s="10">
        <f t="shared" si="68"/>
        <v>0.1348</v>
      </c>
      <c r="AB189" s="10">
        <f t="shared" si="83"/>
        <v>0.1348</v>
      </c>
      <c r="AC189" s="2">
        <v>406</v>
      </c>
      <c r="AD189" s="7">
        <f t="shared" si="69"/>
        <v>1</v>
      </c>
      <c r="AE189" s="7">
        <f t="shared" si="70"/>
        <v>1</v>
      </c>
      <c r="AF189" s="7">
        <f t="shared" si="84"/>
        <v>0</v>
      </c>
      <c r="AG189" s="7">
        <f t="shared" si="85"/>
        <v>1</v>
      </c>
      <c r="AH189" s="7">
        <v>674</v>
      </c>
      <c r="AI189" s="7">
        <f t="shared" si="86"/>
        <v>674</v>
      </c>
      <c r="AJ189" s="7">
        <v>30</v>
      </c>
      <c r="AK189" s="7">
        <f t="shared" si="71"/>
        <v>1</v>
      </c>
      <c r="AL189" s="7">
        <f t="shared" si="72"/>
        <v>30</v>
      </c>
      <c r="AM189" s="7">
        <f t="shared" si="73"/>
        <v>1</v>
      </c>
      <c r="AN189" s="7">
        <v>-21.25</v>
      </c>
      <c r="AO189" s="7">
        <f t="shared" si="74"/>
        <v>0</v>
      </c>
      <c r="AP189" s="7">
        <v>871.5</v>
      </c>
      <c r="AQ189" s="7">
        <f t="shared" si="75"/>
        <v>1</v>
      </c>
      <c r="AR189">
        <f t="shared" si="76"/>
        <v>0</v>
      </c>
      <c r="AS189" s="7">
        <v>0</v>
      </c>
      <c r="AT189" s="7">
        <f t="shared" si="77"/>
        <v>0</v>
      </c>
      <c r="AU189" s="7">
        <v>0</v>
      </c>
      <c r="AV189" s="7">
        <f t="shared" si="78"/>
        <v>0</v>
      </c>
      <c r="AW189">
        <f t="shared" si="79"/>
        <v>1</v>
      </c>
    </row>
    <row r="190" spans="1:49" x14ac:dyDescent="0.25">
      <c r="A190" s="11">
        <v>4770123</v>
      </c>
      <c r="B190" s="28" t="s">
        <v>111</v>
      </c>
      <c r="C190" s="25" t="s">
        <v>112</v>
      </c>
      <c r="D190" s="26" t="s">
        <v>5</v>
      </c>
      <c r="E190" s="26" t="s">
        <v>6</v>
      </c>
      <c r="F190" s="12">
        <f t="shared" si="58"/>
        <v>2</v>
      </c>
      <c r="G190" s="12" t="s">
        <v>77</v>
      </c>
      <c r="H190" s="12">
        <f t="shared" si="80"/>
        <v>0</v>
      </c>
      <c r="I190" s="1" t="str">
        <f>VLOOKUP(A190,Sheet1!A:F,3,)</f>
        <v>South</v>
      </c>
      <c r="J190" s="12">
        <f t="shared" si="59"/>
        <v>2</v>
      </c>
      <c r="K190" s="28" t="str">
        <f>VLOOKUP(A190,Sheet1!A:F,6,)</f>
        <v>Technology</v>
      </c>
      <c r="L190">
        <f t="shared" si="60"/>
        <v>1</v>
      </c>
      <c r="M190" s="3">
        <f>VLOOKUP(A190,Sheet1!A:F,4,)</f>
        <v>39164</v>
      </c>
      <c r="N190" s="11">
        <f t="shared" si="61"/>
        <v>2007</v>
      </c>
      <c r="O190" s="11">
        <f t="shared" si="62"/>
        <v>3</v>
      </c>
      <c r="P190" s="11">
        <f t="shared" si="63"/>
        <v>6</v>
      </c>
      <c r="Q190" s="7">
        <f t="shared" si="64"/>
        <v>12</v>
      </c>
      <c r="R190" s="7">
        <f t="shared" si="65"/>
        <v>23</v>
      </c>
      <c r="S190" s="3">
        <v>42940</v>
      </c>
      <c r="T190" s="7">
        <f t="shared" si="66"/>
        <v>1</v>
      </c>
      <c r="U190" s="1">
        <f>VLOOKUP(A190,Sheet1!A:F,5,)</f>
        <v>10000</v>
      </c>
      <c r="V190" s="7">
        <v>1745.5</v>
      </c>
      <c r="W190" s="7">
        <f t="shared" si="67"/>
        <v>1745.5</v>
      </c>
      <c r="X190" s="7">
        <v>1252.5</v>
      </c>
      <c r="Y190" s="9">
        <f t="shared" si="81"/>
        <v>0</v>
      </c>
      <c r="Z190" s="9">
        <f t="shared" si="82"/>
        <v>0</v>
      </c>
      <c r="AA190" s="10">
        <f t="shared" si="68"/>
        <v>0.29980000000000001</v>
      </c>
      <c r="AB190" s="10">
        <f t="shared" si="83"/>
        <v>0.29980000000000001</v>
      </c>
      <c r="AC190" s="2">
        <v>2314.4</v>
      </c>
      <c r="AD190" s="7">
        <f t="shared" si="69"/>
        <v>1</v>
      </c>
      <c r="AE190" s="7">
        <f t="shared" si="70"/>
        <v>1</v>
      </c>
      <c r="AF190" s="7">
        <f t="shared" si="84"/>
        <v>0</v>
      </c>
      <c r="AG190" s="7">
        <f t="shared" si="85"/>
        <v>0</v>
      </c>
      <c r="AH190" s="7">
        <v>2998</v>
      </c>
      <c r="AI190" s="7">
        <f t="shared" si="86"/>
        <v>2998</v>
      </c>
      <c r="AJ190" s="7">
        <v>1745.5</v>
      </c>
      <c r="AK190" s="7">
        <f t="shared" si="71"/>
        <v>1</v>
      </c>
      <c r="AL190" s="7">
        <f t="shared" si="72"/>
        <v>1745.5</v>
      </c>
      <c r="AM190" s="7">
        <f t="shared" si="73"/>
        <v>1</v>
      </c>
      <c r="AN190" s="7">
        <v>0</v>
      </c>
      <c r="AO190" s="7">
        <f t="shared" si="74"/>
        <v>0</v>
      </c>
      <c r="AP190" s="7">
        <v>0</v>
      </c>
      <c r="AQ190" s="7">
        <f t="shared" si="75"/>
        <v>0</v>
      </c>
      <c r="AR190">
        <f t="shared" si="76"/>
        <v>0</v>
      </c>
      <c r="AS190" s="7">
        <v>0</v>
      </c>
      <c r="AT190" s="7">
        <f t="shared" si="77"/>
        <v>0</v>
      </c>
      <c r="AU190" s="7">
        <v>0</v>
      </c>
      <c r="AV190" s="7">
        <f t="shared" si="78"/>
        <v>0</v>
      </c>
      <c r="AW190">
        <f t="shared" si="79"/>
        <v>0</v>
      </c>
    </row>
    <row r="191" spans="1:49" x14ac:dyDescent="0.25">
      <c r="A191" s="11">
        <v>4771863</v>
      </c>
      <c r="B191" s="28" t="s">
        <v>684</v>
      </c>
      <c r="C191" s="25" t="s">
        <v>685</v>
      </c>
      <c r="D191" s="26" t="s">
        <v>9</v>
      </c>
      <c r="E191" s="26" t="s">
        <v>193</v>
      </c>
      <c r="F191" s="12">
        <f t="shared" si="58"/>
        <v>4</v>
      </c>
      <c r="G191" s="12" t="s">
        <v>77</v>
      </c>
      <c r="H191" s="12">
        <f t="shared" si="80"/>
        <v>0</v>
      </c>
      <c r="I191" s="1" t="str">
        <f>VLOOKUP(A191,Sheet1!A:F,3,)</f>
        <v>North</v>
      </c>
      <c r="J191" s="12">
        <f t="shared" si="59"/>
        <v>1</v>
      </c>
      <c r="K191" s="28" t="str">
        <f>VLOOKUP(A191,Sheet1!A:F,6,)</f>
        <v>Retail</v>
      </c>
      <c r="L191">
        <f t="shared" si="60"/>
        <v>3</v>
      </c>
      <c r="M191" s="3">
        <f>VLOOKUP(A191,Sheet1!A:F,4,)</f>
        <v>37084</v>
      </c>
      <c r="N191" s="11">
        <f t="shared" si="61"/>
        <v>2001</v>
      </c>
      <c r="O191" s="11">
        <f t="shared" si="62"/>
        <v>7</v>
      </c>
      <c r="P191" s="11">
        <f t="shared" si="63"/>
        <v>5</v>
      </c>
      <c r="Q191" s="7">
        <f t="shared" si="64"/>
        <v>28</v>
      </c>
      <c r="R191" s="7">
        <f t="shared" si="65"/>
        <v>12</v>
      </c>
      <c r="S191" s="3">
        <v>42919</v>
      </c>
      <c r="T191" s="7">
        <f t="shared" si="66"/>
        <v>1</v>
      </c>
      <c r="U191" s="1">
        <f>VLOOKUP(A191,Sheet1!A:F,5,)</f>
        <v>5000</v>
      </c>
      <c r="V191" s="7">
        <v>-1976.37</v>
      </c>
      <c r="W191" s="7">
        <f t="shared" si="67"/>
        <v>1976.37</v>
      </c>
      <c r="X191" s="7">
        <v>0</v>
      </c>
      <c r="Y191" s="9">
        <f t="shared" si="81"/>
        <v>0</v>
      </c>
      <c r="Z191" s="9">
        <f t="shared" si="82"/>
        <v>0</v>
      </c>
      <c r="AA191" s="10">
        <f t="shared" si="68"/>
        <v>-0.39527399999999996</v>
      </c>
      <c r="AB191" s="10">
        <f t="shared" si="83"/>
        <v>0.39527399999999996</v>
      </c>
      <c r="AC191" s="2">
        <v>1976.37</v>
      </c>
      <c r="AD191" s="7">
        <f t="shared" si="69"/>
        <v>0</v>
      </c>
      <c r="AE191" s="7">
        <f t="shared" si="70"/>
        <v>1</v>
      </c>
      <c r="AF191" s="7">
        <f t="shared" si="84"/>
        <v>0</v>
      </c>
      <c r="AG191" s="7">
        <f t="shared" si="85"/>
        <v>0</v>
      </c>
      <c r="AH191" s="7">
        <v>-1976.37</v>
      </c>
      <c r="AI191" s="7">
        <f t="shared" si="86"/>
        <v>1976.37</v>
      </c>
      <c r="AJ191" s="7">
        <v>0</v>
      </c>
      <c r="AK191" s="7">
        <f t="shared" si="71"/>
        <v>0</v>
      </c>
      <c r="AL191" s="7">
        <f t="shared" si="72"/>
        <v>0</v>
      </c>
      <c r="AM191" s="7">
        <f t="shared" si="73"/>
        <v>0</v>
      </c>
      <c r="AN191" s="7">
        <v>-1976.37</v>
      </c>
      <c r="AO191" s="7">
        <f t="shared" si="74"/>
        <v>0</v>
      </c>
      <c r="AP191" s="7">
        <v>0</v>
      </c>
      <c r="AQ191" s="7">
        <f t="shared" si="75"/>
        <v>0</v>
      </c>
      <c r="AR191">
        <f t="shared" si="76"/>
        <v>0</v>
      </c>
      <c r="AS191" s="7">
        <v>0</v>
      </c>
      <c r="AT191" s="7">
        <f t="shared" si="77"/>
        <v>0</v>
      </c>
      <c r="AU191" s="7">
        <v>0</v>
      </c>
      <c r="AV191" s="7">
        <f t="shared" si="78"/>
        <v>0</v>
      </c>
      <c r="AW191">
        <f t="shared" si="79"/>
        <v>0</v>
      </c>
    </row>
    <row r="192" spans="1:49" x14ac:dyDescent="0.25">
      <c r="A192" s="11">
        <v>4791057</v>
      </c>
      <c r="B192" s="28" t="s">
        <v>368</v>
      </c>
      <c r="C192" s="25" t="s">
        <v>369</v>
      </c>
      <c r="D192" s="26" t="s">
        <v>5</v>
      </c>
      <c r="E192" s="26" t="s">
        <v>345</v>
      </c>
      <c r="F192" s="12">
        <f t="shared" si="58"/>
        <v>1</v>
      </c>
      <c r="G192" s="12" t="s">
        <v>77</v>
      </c>
      <c r="H192" s="12">
        <f t="shared" si="80"/>
        <v>0</v>
      </c>
      <c r="I192" s="1" t="str">
        <f>VLOOKUP(A192,Sheet1!A:F,3,)</f>
        <v>East</v>
      </c>
      <c r="J192" s="12">
        <f t="shared" si="59"/>
        <v>3</v>
      </c>
      <c r="K192" s="28" t="str">
        <f>VLOOKUP(A192,Sheet1!A:F,6,)</f>
        <v>Logistics</v>
      </c>
      <c r="L192">
        <f t="shared" si="60"/>
        <v>2</v>
      </c>
      <c r="M192" s="3">
        <f>VLOOKUP(A192,Sheet1!A:F,4,)</f>
        <v>36444</v>
      </c>
      <c r="N192" s="11">
        <f t="shared" si="61"/>
        <v>1999</v>
      </c>
      <c r="O192" s="11">
        <f t="shared" si="62"/>
        <v>10</v>
      </c>
      <c r="P192" s="11">
        <f t="shared" si="63"/>
        <v>2</v>
      </c>
      <c r="Q192" s="7">
        <f t="shared" si="64"/>
        <v>42</v>
      </c>
      <c r="R192" s="7">
        <f t="shared" si="65"/>
        <v>11</v>
      </c>
      <c r="S192" s="3"/>
      <c r="T192" s="7">
        <f t="shared" si="66"/>
        <v>0</v>
      </c>
      <c r="U192" s="1">
        <f>VLOOKUP(A192,Sheet1!A:F,5,)</f>
        <v>5000</v>
      </c>
      <c r="V192" s="7">
        <v>127</v>
      </c>
      <c r="W192" s="7">
        <f t="shared" si="67"/>
        <v>127</v>
      </c>
      <c r="X192" s="7">
        <v>0</v>
      </c>
      <c r="Y192" s="9">
        <f t="shared" si="81"/>
        <v>0</v>
      </c>
      <c r="Z192" s="9">
        <f t="shared" si="82"/>
        <v>0</v>
      </c>
      <c r="AA192" s="10">
        <f t="shared" si="68"/>
        <v>2.5399999999999999E-2</v>
      </c>
      <c r="AB192" s="10">
        <f t="shared" si="83"/>
        <v>2.5399999999999999E-2</v>
      </c>
      <c r="AC192" s="2">
        <v>0</v>
      </c>
      <c r="AD192" s="7">
        <f t="shared" si="69"/>
        <v>1</v>
      </c>
      <c r="AE192" s="7">
        <f t="shared" si="70"/>
        <v>1</v>
      </c>
      <c r="AF192" s="7">
        <f t="shared" si="84"/>
        <v>1</v>
      </c>
      <c r="AG192" s="7">
        <f t="shared" si="85"/>
        <v>1</v>
      </c>
      <c r="AH192" s="7">
        <v>127</v>
      </c>
      <c r="AI192" s="7">
        <f t="shared" si="86"/>
        <v>127</v>
      </c>
      <c r="AJ192" s="7">
        <v>0</v>
      </c>
      <c r="AK192" s="7">
        <f t="shared" si="71"/>
        <v>0</v>
      </c>
      <c r="AL192" s="7">
        <f t="shared" si="72"/>
        <v>0</v>
      </c>
      <c r="AM192" s="7">
        <f t="shared" si="73"/>
        <v>0</v>
      </c>
      <c r="AN192" s="7">
        <v>0</v>
      </c>
      <c r="AO192" s="7">
        <f t="shared" si="74"/>
        <v>0</v>
      </c>
      <c r="AP192" s="7">
        <v>0</v>
      </c>
      <c r="AQ192" s="7">
        <f t="shared" si="75"/>
        <v>0</v>
      </c>
      <c r="AR192">
        <f t="shared" si="76"/>
        <v>1</v>
      </c>
      <c r="AS192" s="7">
        <v>0</v>
      </c>
      <c r="AT192" s="7">
        <f t="shared" si="77"/>
        <v>0</v>
      </c>
      <c r="AU192" s="7">
        <v>127</v>
      </c>
      <c r="AV192" s="7">
        <f t="shared" si="78"/>
        <v>1</v>
      </c>
      <c r="AW192">
        <f t="shared" si="79"/>
        <v>1</v>
      </c>
    </row>
    <row r="193" spans="1:49" x14ac:dyDescent="0.25">
      <c r="A193" s="11">
        <v>4804534</v>
      </c>
      <c r="B193" s="28" t="s">
        <v>506</v>
      </c>
      <c r="C193" s="25" t="s">
        <v>507</v>
      </c>
      <c r="D193" s="26" t="s">
        <v>5</v>
      </c>
      <c r="E193" s="26" t="s">
        <v>345</v>
      </c>
      <c r="F193" s="12">
        <f t="shared" si="58"/>
        <v>1</v>
      </c>
      <c r="G193" s="12" t="s">
        <v>77</v>
      </c>
      <c r="H193" s="12">
        <f t="shared" si="80"/>
        <v>0</v>
      </c>
      <c r="I193" s="1" t="str">
        <f>VLOOKUP(A193,Sheet1!A:F,3,)</f>
        <v>West</v>
      </c>
      <c r="J193" s="12">
        <f t="shared" si="59"/>
        <v>4</v>
      </c>
      <c r="K193" s="28" t="str">
        <f>VLOOKUP(A193,Sheet1!A:F,6,)</f>
        <v>Logistics</v>
      </c>
      <c r="L193">
        <f t="shared" si="60"/>
        <v>2</v>
      </c>
      <c r="M193" s="3">
        <f>VLOOKUP(A193,Sheet1!A:F,4,)</f>
        <v>41764</v>
      </c>
      <c r="N193" s="11">
        <f t="shared" si="61"/>
        <v>2014</v>
      </c>
      <c r="O193" s="11">
        <f t="shared" si="62"/>
        <v>5</v>
      </c>
      <c r="P193" s="11">
        <f t="shared" si="63"/>
        <v>2</v>
      </c>
      <c r="Q193" s="7">
        <f t="shared" si="64"/>
        <v>19</v>
      </c>
      <c r="R193" s="7">
        <f t="shared" si="65"/>
        <v>5</v>
      </c>
      <c r="S193" s="3"/>
      <c r="T193" s="7">
        <f t="shared" si="66"/>
        <v>0</v>
      </c>
      <c r="U193" s="1">
        <f>VLOOKUP(A193,Sheet1!A:F,5,)</f>
        <v>5000</v>
      </c>
      <c r="V193" s="7">
        <v>980</v>
      </c>
      <c r="W193" s="7">
        <f t="shared" si="67"/>
        <v>980</v>
      </c>
      <c r="X193" s="7">
        <v>0</v>
      </c>
      <c r="Y193" s="9">
        <f t="shared" si="81"/>
        <v>0</v>
      </c>
      <c r="Z193" s="9">
        <f t="shared" si="82"/>
        <v>0</v>
      </c>
      <c r="AA193" s="10">
        <f t="shared" si="68"/>
        <v>0.19600000000000001</v>
      </c>
      <c r="AB193" s="10">
        <f t="shared" si="83"/>
        <v>0.19600000000000001</v>
      </c>
      <c r="AC193" s="2">
        <v>0</v>
      </c>
      <c r="AD193" s="7">
        <f t="shared" si="69"/>
        <v>1</v>
      </c>
      <c r="AE193" s="7">
        <f t="shared" si="70"/>
        <v>1</v>
      </c>
      <c r="AF193" s="7">
        <f t="shared" si="84"/>
        <v>1</v>
      </c>
      <c r="AG193" s="7">
        <f t="shared" si="85"/>
        <v>1</v>
      </c>
      <c r="AH193" s="7">
        <v>980</v>
      </c>
      <c r="AI193" s="7">
        <f t="shared" si="86"/>
        <v>980</v>
      </c>
      <c r="AJ193" s="7">
        <v>0</v>
      </c>
      <c r="AK193" s="7">
        <f t="shared" si="71"/>
        <v>0</v>
      </c>
      <c r="AL193" s="7">
        <f t="shared" si="72"/>
        <v>0</v>
      </c>
      <c r="AM193" s="7">
        <f t="shared" si="73"/>
        <v>0</v>
      </c>
      <c r="AN193" s="7">
        <v>0</v>
      </c>
      <c r="AO193" s="7">
        <f t="shared" si="74"/>
        <v>0</v>
      </c>
      <c r="AP193" s="7">
        <v>0</v>
      </c>
      <c r="AQ193" s="7">
        <f t="shared" si="75"/>
        <v>0</v>
      </c>
      <c r="AR193">
        <f t="shared" si="76"/>
        <v>1</v>
      </c>
      <c r="AS193" s="7">
        <v>0</v>
      </c>
      <c r="AT193" s="7">
        <f t="shared" si="77"/>
        <v>0</v>
      </c>
      <c r="AU193" s="7">
        <v>980</v>
      </c>
      <c r="AV193" s="7">
        <f t="shared" si="78"/>
        <v>1</v>
      </c>
      <c r="AW193">
        <f t="shared" si="79"/>
        <v>1</v>
      </c>
    </row>
    <row r="194" spans="1:49" x14ac:dyDescent="0.25">
      <c r="A194" s="11">
        <v>4808092</v>
      </c>
      <c r="B194" s="28">
        <v>1001843</v>
      </c>
      <c r="C194" s="25" t="s">
        <v>68</v>
      </c>
      <c r="D194" s="26" t="s">
        <v>5</v>
      </c>
      <c r="E194" s="26" t="s">
        <v>6</v>
      </c>
      <c r="F194" s="12">
        <f t="shared" ref="F194:F257" si="87">IF(E194="San Juan",1,IF(E194="Alpharetta",2,IF(E194="Bronx",3,IF(E194="Laurel",4,0))))</f>
        <v>2</v>
      </c>
      <c r="G194" s="12" t="s">
        <v>7</v>
      </c>
      <c r="H194" s="12">
        <f t="shared" si="80"/>
        <v>1</v>
      </c>
      <c r="I194" s="1" t="str">
        <f>VLOOKUP(A194,Sheet1!A:F,3,)</f>
        <v>South</v>
      </c>
      <c r="J194" s="12">
        <f t="shared" ref="J194:J257" si="88">IF(I194="North",1,IF(I194="South",2,IF(I194="East",3,IF(I194="West",4,0))))</f>
        <v>2</v>
      </c>
      <c r="K194" s="28" t="str">
        <f>VLOOKUP(A194,Sheet1!A:F,6,)</f>
        <v>Services</v>
      </c>
      <c r="L194">
        <f t="shared" ref="L194:L257" si="89">IF(K194="Technology",1,IF(K194="Logistics",2,IF(K194="Retail",3,IF(K194="Services",4,IF(K194="Manufacturing",5,IF(K194="Telco",6,IF(K194="Finance",7,0)))))))</f>
        <v>4</v>
      </c>
      <c r="M194" s="3">
        <f>VLOOKUP(A194,Sheet1!A:F,4,)</f>
        <v>39484</v>
      </c>
      <c r="N194" s="11">
        <f t="shared" ref="N194:N257" si="90">YEAR(M194)</f>
        <v>2008</v>
      </c>
      <c r="O194" s="11">
        <f t="shared" ref="O194:O257" si="91">MONTH(M194)</f>
        <v>2</v>
      </c>
      <c r="P194" s="11">
        <f t="shared" ref="P194:P257" si="92">WEEKDAY(M194)</f>
        <v>4</v>
      </c>
      <c r="Q194" s="7">
        <f t="shared" ref="Q194:Q257" si="93">WEEKNUM(M194)</f>
        <v>6</v>
      </c>
      <c r="R194" s="7">
        <f t="shared" ref="R194:R257" si="94">DAY(M194)</f>
        <v>6</v>
      </c>
      <c r="S194" s="3"/>
      <c r="T194" s="7">
        <f t="shared" ref="T194:T257" si="95">IF(S194&gt;3,1,0)</f>
        <v>0</v>
      </c>
      <c r="U194" s="1">
        <f>VLOOKUP(A194,Sheet1!A:F,5,)</f>
        <v>5000</v>
      </c>
      <c r="V194" s="7">
        <v>393.33</v>
      </c>
      <c r="W194" s="7">
        <f t="shared" ref="W194:W257" si="96">ABS(V194)</f>
        <v>393.33</v>
      </c>
      <c r="X194" s="7">
        <v>0</v>
      </c>
      <c r="Y194" s="9">
        <f t="shared" si="81"/>
        <v>0</v>
      </c>
      <c r="Z194" s="9">
        <f t="shared" si="82"/>
        <v>0</v>
      </c>
      <c r="AA194" s="10">
        <f t="shared" ref="AA194:AA257" si="97">AH194/U194</f>
        <v>7.8666E-2</v>
      </c>
      <c r="AB194" s="10">
        <f t="shared" si="83"/>
        <v>7.8666E-2</v>
      </c>
      <c r="AC194" s="2">
        <v>0</v>
      </c>
      <c r="AD194" s="7">
        <f t="shared" ref="AD194:AD257" si="98">IF(AH194&gt;0,1,0)</f>
        <v>1</v>
      </c>
      <c r="AE194" s="7">
        <f t="shared" ref="AE194:AE257" si="99">IF(W194&gt;0,1,0)</f>
        <v>1</v>
      </c>
      <c r="AF194" s="7">
        <f t="shared" si="84"/>
        <v>1</v>
      </c>
      <c r="AG194" s="7">
        <f t="shared" si="85"/>
        <v>1</v>
      </c>
      <c r="AH194" s="7">
        <v>393.33</v>
      </c>
      <c r="AI194" s="7">
        <f t="shared" si="86"/>
        <v>393.33</v>
      </c>
      <c r="AJ194" s="7">
        <v>0</v>
      </c>
      <c r="AK194" s="7">
        <f t="shared" ref="AK194:AK257" si="100">IF(AJ194&gt;1,1,0)</f>
        <v>0</v>
      </c>
      <c r="AL194" s="7">
        <f t="shared" ref="AL194:AL257" si="101">ABS(AJ194)</f>
        <v>0</v>
      </c>
      <c r="AM194" s="7">
        <f t="shared" ref="AM194:AM257" si="102">IF(AL194&gt;1,1,0)</f>
        <v>0</v>
      </c>
      <c r="AN194" s="7">
        <v>0</v>
      </c>
      <c r="AO194" s="7">
        <f t="shared" ref="AO194:AO257" si="103">IF(AN194&gt;1,1,0)</f>
        <v>0</v>
      </c>
      <c r="AP194" s="7">
        <v>0</v>
      </c>
      <c r="AQ194" s="7">
        <f t="shared" ref="AQ194:AQ257" si="104">IF(AP194&gt;1,1,0)</f>
        <v>0</v>
      </c>
      <c r="AR194">
        <f t="shared" ref="AR194:AR257" si="105">IF((AQ194+AS194+AT194+AU194)&gt;1,1,0)</f>
        <v>1</v>
      </c>
      <c r="AS194" s="7">
        <v>0</v>
      </c>
      <c r="AT194" s="7">
        <f t="shared" ref="AT194:AT257" si="106">IF(AS194&gt;1,1,0)</f>
        <v>0</v>
      </c>
      <c r="AU194" s="7">
        <v>393.33</v>
      </c>
      <c r="AV194" s="7">
        <f t="shared" ref="AV194:AV257" si="107">IF(AU194&gt;1,1,0)</f>
        <v>1</v>
      </c>
      <c r="AW194">
        <f t="shared" ref="AW194:AW257" si="108">IF(AP194+AS194+AT194+ABS(AU194)&gt;1,1,0)</f>
        <v>1</v>
      </c>
    </row>
    <row r="195" spans="1:49" x14ac:dyDescent="0.25">
      <c r="A195" s="11">
        <v>4844042</v>
      </c>
      <c r="B195" s="28" t="s">
        <v>293</v>
      </c>
      <c r="C195" s="25" t="s">
        <v>294</v>
      </c>
      <c r="D195" s="26" t="s">
        <v>5</v>
      </c>
      <c r="E195" s="26" t="s">
        <v>224</v>
      </c>
      <c r="F195" s="12">
        <f t="shared" si="87"/>
        <v>3</v>
      </c>
      <c r="G195" s="12" t="s">
        <v>77</v>
      </c>
      <c r="H195" s="12">
        <f t="shared" ref="H195:H258" si="109">IF(G195="Legacy",1,IF(G195="Non Legacy",0,0))</f>
        <v>0</v>
      </c>
      <c r="I195" s="1" t="str">
        <f>VLOOKUP(A195,Sheet1!A:F,3,)</f>
        <v>North</v>
      </c>
      <c r="J195" s="12">
        <f t="shared" si="88"/>
        <v>1</v>
      </c>
      <c r="K195" s="28" t="str">
        <f>VLOOKUP(A195,Sheet1!A:F,6,)</f>
        <v>Logistics</v>
      </c>
      <c r="L195">
        <f t="shared" si="89"/>
        <v>2</v>
      </c>
      <c r="M195" s="3">
        <f>VLOOKUP(A195,Sheet1!A:F,4,)</f>
        <v>37424</v>
      </c>
      <c r="N195" s="11">
        <f t="shared" si="90"/>
        <v>2002</v>
      </c>
      <c r="O195" s="11">
        <f t="shared" si="91"/>
        <v>6</v>
      </c>
      <c r="P195" s="11">
        <f t="shared" si="92"/>
        <v>2</v>
      </c>
      <c r="Q195" s="7">
        <f t="shared" si="93"/>
        <v>25</v>
      </c>
      <c r="R195" s="7">
        <f t="shared" si="94"/>
        <v>17</v>
      </c>
      <c r="S195" s="3">
        <v>42949</v>
      </c>
      <c r="T195" s="7">
        <f t="shared" si="95"/>
        <v>1</v>
      </c>
      <c r="U195" s="1">
        <f>VLOOKUP(A195,Sheet1!A:F,5,)</f>
        <v>5000</v>
      </c>
      <c r="V195" s="7">
        <v>992.5</v>
      </c>
      <c r="W195" s="7">
        <f t="shared" si="96"/>
        <v>992.5</v>
      </c>
      <c r="X195" s="7">
        <v>105</v>
      </c>
      <c r="Y195" s="9">
        <f t="shared" ref="Y195:Y258" si="110">IF(AH195&gt;U195,1,0)</f>
        <v>0</v>
      </c>
      <c r="Z195" s="9">
        <f t="shared" ref="Z195:Z258" si="111">IF(AI195&gt;U195,1,0)</f>
        <v>0</v>
      </c>
      <c r="AA195" s="10">
        <f t="shared" si="97"/>
        <v>0.2195</v>
      </c>
      <c r="AB195" s="10">
        <f t="shared" ref="AB195:AB258" si="112">AI195/U195</f>
        <v>0.2195</v>
      </c>
      <c r="AC195" s="2">
        <v>1200</v>
      </c>
      <c r="AD195" s="7">
        <f t="shared" si="98"/>
        <v>1</v>
      </c>
      <c r="AE195" s="7">
        <f t="shared" si="99"/>
        <v>1</v>
      </c>
      <c r="AF195" s="7">
        <f t="shared" ref="AF195:AF258" si="113">AR195</f>
        <v>0</v>
      </c>
      <c r="AG195" s="7">
        <f t="shared" ref="AG195:AG258" si="114">AW195</f>
        <v>1</v>
      </c>
      <c r="AH195" s="7">
        <v>1097.5</v>
      </c>
      <c r="AI195" s="7">
        <f t="shared" ref="AI195:AI258" si="115">ABS(AH195)</f>
        <v>1097.5</v>
      </c>
      <c r="AJ195" s="7">
        <v>738.5</v>
      </c>
      <c r="AK195" s="7">
        <f t="shared" si="100"/>
        <v>1</v>
      </c>
      <c r="AL195" s="7">
        <f t="shared" si="101"/>
        <v>738.5</v>
      </c>
      <c r="AM195" s="7">
        <f t="shared" si="102"/>
        <v>1</v>
      </c>
      <c r="AN195" s="7">
        <v>245.5</v>
      </c>
      <c r="AO195" s="7">
        <f t="shared" si="103"/>
        <v>1</v>
      </c>
      <c r="AP195" s="7">
        <v>8.5</v>
      </c>
      <c r="AQ195" s="7">
        <f t="shared" si="104"/>
        <v>1</v>
      </c>
      <c r="AR195">
        <f t="shared" si="105"/>
        <v>0</v>
      </c>
      <c r="AS195" s="7">
        <v>0</v>
      </c>
      <c r="AT195" s="7">
        <f t="shared" si="106"/>
        <v>0</v>
      </c>
      <c r="AU195" s="7">
        <v>0</v>
      </c>
      <c r="AV195" s="7">
        <f t="shared" si="107"/>
        <v>0</v>
      </c>
      <c r="AW195">
        <f t="shared" si="108"/>
        <v>1</v>
      </c>
    </row>
    <row r="196" spans="1:49" x14ac:dyDescent="0.25">
      <c r="A196" s="11">
        <v>4922473</v>
      </c>
      <c r="B196" s="28" t="s">
        <v>474</v>
      </c>
      <c r="C196" s="25" t="s">
        <v>475</v>
      </c>
      <c r="D196" s="26" t="s">
        <v>5</v>
      </c>
      <c r="E196" s="26" t="s">
        <v>345</v>
      </c>
      <c r="F196" s="12">
        <f t="shared" si="87"/>
        <v>1</v>
      </c>
      <c r="G196" s="12" t="s">
        <v>77</v>
      </c>
      <c r="H196" s="12">
        <f t="shared" si="109"/>
        <v>0</v>
      </c>
      <c r="I196" s="1" t="str">
        <f>VLOOKUP(A196,Sheet1!A:F,3,)</f>
        <v>East</v>
      </c>
      <c r="J196" s="12">
        <f t="shared" si="88"/>
        <v>3</v>
      </c>
      <c r="K196" s="28" t="str">
        <f>VLOOKUP(A196,Sheet1!A:F,6,)</f>
        <v>Finance</v>
      </c>
      <c r="L196">
        <f t="shared" si="89"/>
        <v>7</v>
      </c>
      <c r="M196" s="3">
        <f>VLOOKUP(A196,Sheet1!A:F,4,)</f>
        <v>36004</v>
      </c>
      <c r="N196" s="11">
        <f t="shared" si="90"/>
        <v>1998</v>
      </c>
      <c r="O196" s="11">
        <f t="shared" si="91"/>
        <v>7</v>
      </c>
      <c r="P196" s="11">
        <f t="shared" si="92"/>
        <v>3</v>
      </c>
      <c r="Q196" s="7">
        <f t="shared" si="93"/>
        <v>31</v>
      </c>
      <c r="R196" s="7">
        <f t="shared" si="94"/>
        <v>28</v>
      </c>
      <c r="S196" s="3">
        <v>42936</v>
      </c>
      <c r="T196" s="7">
        <f t="shared" si="95"/>
        <v>1</v>
      </c>
      <c r="U196" s="1">
        <f>VLOOKUP(A196,Sheet1!A:F,5,)</f>
        <v>5000</v>
      </c>
      <c r="V196" s="7">
        <v>40</v>
      </c>
      <c r="W196" s="7">
        <f t="shared" si="96"/>
        <v>40</v>
      </c>
      <c r="X196" s="7">
        <v>80</v>
      </c>
      <c r="Y196" s="9">
        <f t="shared" si="110"/>
        <v>0</v>
      </c>
      <c r="Z196" s="9">
        <f t="shared" si="111"/>
        <v>0</v>
      </c>
      <c r="AA196" s="10">
        <f t="shared" si="97"/>
        <v>2.4E-2</v>
      </c>
      <c r="AB196" s="10">
        <f t="shared" si="112"/>
        <v>2.4E-2</v>
      </c>
      <c r="AC196" s="2">
        <v>405</v>
      </c>
      <c r="AD196" s="7">
        <f t="shared" si="98"/>
        <v>1</v>
      </c>
      <c r="AE196" s="7">
        <f t="shared" si="99"/>
        <v>1</v>
      </c>
      <c r="AF196" s="7">
        <f t="shared" si="113"/>
        <v>0</v>
      </c>
      <c r="AG196" s="7">
        <f t="shared" si="114"/>
        <v>0</v>
      </c>
      <c r="AH196" s="7">
        <v>120</v>
      </c>
      <c r="AI196" s="7">
        <f t="shared" si="115"/>
        <v>120</v>
      </c>
      <c r="AJ196" s="7">
        <v>40</v>
      </c>
      <c r="AK196" s="7">
        <f t="shared" si="100"/>
        <v>1</v>
      </c>
      <c r="AL196" s="7">
        <f t="shared" si="101"/>
        <v>40</v>
      </c>
      <c r="AM196" s="7">
        <f t="shared" si="102"/>
        <v>1</v>
      </c>
      <c r="AN196" s="7">
        <v>0</v>
      </c>
      <c r="AO196" s="7">
        <f t="shared" si="103"/>
        <v>0</v>
      </c>
      <c r="AP196" s="7">
        <v>0</v>
      </c>
      <c r="AQ196" s="7">
        <f t="shared" si="104"/>
        <v>0</v>
      </c>
      <c r="AR196">
        <f t="shared" si="105"/>
        <v>0</v>
      </c>
      <c r="AS196" s="7">
        <v>0</v>
      </c>
      <c r="AT196" s="7">
        <f t="shared" si="106"/>
        <v>0</v>
      </c>
      <c r="AU196" s="7">
        <v>0</v>
      </c>
      <c r="AV196" s="7">
        <f t="shared" si="107"/>
        <v>0</v>
      </c>
      <c r="AW196">
        <f t="shared" si="108"/>
        <v>0</v>
      </c>
    </row>
    <row r="197" spans="1:49" x14ac:dyDescent="0.25">
      <c r="A197" s="11">
        <v>4929065</v>
      </c>
      <c r="B197" s="28" t="s">
        <v>634</v>
      </c>
      <c r="C197" s="25" t="s">
        <v>635</v>
      </c>
      <c r="D197" s="26" t="s">
        <v>5</v>
      </c>
      <c r="E197" s="26" t="s">
        <v>345</v>
      </c>
      <c r="F197" s="12">
        <f t="shared" si="87"/>
        <v>1</v>
      </c>
      <c r="G197" s="12" t="s">
        <v>77</v>
      </c>
      <c r="H197" s="12">
        <f t="shared" si="109"/>
        <v>0</v>
      </c>
      <c r="I197" s="1" t="str">
        <f>VLOOKUP(A197,Sheet1!A:F,3,)</f>
        <v>West</v>
      </c>
      <c r="J197" s="12">
        <f t="shared" si="88"/>
        <v>4</v>
      </c>
      <c r="K197" s="28" t="str">
        <f>VLOOKUP(A197,Sheet1!A:F,6,)</f>
        <v>Telco</v>
      </c>
      <c r="L197">
        <f t="shared" si="89"/>
        <v>6</v>
      </c>
      <c r="M197" s="3">
        <f>VLOOKUP(A197,Sheet1!A:F,4,)</f>
        <v>42084</v>
      </c>
      <c r="N197" s="11">
        <f t="shared" si="90"/>
        <v>2015</v>
      </c>
      <c r="O197" s="11">
        <f t="shared" si="91"/>
        <v>3</v>
      </c>
      <c r="P197" s="11">
        <f t="shared" si="92"/>
        <v>7</v>
      </c>
      <c r="Q197" s="7">
        <f t="shared" si="93"/>
        <v>12</v>
      </c>
      <c r="R197" s="7">
        <f t="shared" si="94"/>
        <v>21</v>
      </c>
      <c r="S197" s="3">
        <v>42825</v>
      </c>
      <c r="T197" s="7">
        <f t="shared" si="95"/>
        <v>1</v>
      </c>
      <c r="U197" s="1">
        <f>VLOOKUP(A197,Sheet1!A:F,5,)</f>
        <v>20000</v>
      </c>
      <c r="V197" s="7">
        <v>370</v>
      </c>
      <c r="W197" s="7">
        <f t="shared" si="96"/>
        <v>370</v>
      </c>
      <c r="X197" s="7">
        <v>0</v>
      </c>
      <c r="Y197" s="9">
        <f t="shared" si="110"/>
        <v>0</v>
      </c>
      <c r="Z197" s="9">
        <f t="shared" si="111"/>
        <v>0</v>
      </c>
      <c r="AA197" s="10">
        <f t="shared" si="97"/>
        <v>1.8499999999999999E-2</v>
      </c>
      <c r="AB197" s="10">
        <f t="shared" si="112"/>
        <v>1.8499999999999999E-2</v>
      </c>
      <c r="AC197" s="2">
        <v>222</v>
      </c>
      <c r="AD197" s="7">
        <f t="shared" si="98"/>
        <v>1</v>
      </c>
      <c r="AE197" s="7">
        <f t="shared" si="99"/>
        <v>1</v>
      </c>
      <c r="AF197" s="7">
        <f t="shared" si="113"/>
        <v>1</v>
      </c>
      <c r="AG197" s="7">
        <f t="shared" si="114"/>
        <v>1</v>
      </c>
      <c r="AH197" s="7">
        <v>370</v>
      </c>
      <c r="AI197" s="7">
        <f t="shared" si="115"/>
        <v>370</v>
      </c>
      <c r="AJ197" s="7">
        <v>0</v>
      </c>
      <c r="AK197" s="7">
        <f t="shared" si="100"/>
        <v>0</v>
      </c>
      <c r="AL197" s="7">
        <f t="shared" si="101"/>
        <v>0</v>
      </c>
      <c r="AM197" s="7">
        <f t="shared" si="102"/>
        <v>0</v>
      </c>
      <c r="AN197" s="7">
        <v>0</v>
      </c>
      <c r="AO197" s="7">
        <f t="shared" si="103"/>
        <v>0</v>
      </c>
      <c r="AP197" s="7">
        <v>0</v>
      </c>
      <c r="AQ197" s="7">
        <f t="shared" si="104"/>
        <v>0</v>
      </c>
      <c r="AR197">
        <f t="shared" si="105"/>
        <v>1</v>
      </c>
      <c r="AS197" s="7">
        <v>0</v>
      </c>
      <c r="AT197" s="7">
        <f t="shared" si="106"/>
        <v>0</v>
      </c>
      <c r="AU197" s="7">
        <v>370</v>
      </c>
      <c r="AV197" s="7">
        <f t="shared" si="107"/>
        <v>1</v>
      </c>
      <c r="AW197">
        <f t="shared" si="108"/>
        <v>1</v>
      </c>
    </row>
    <row r="198" spans="1:49" x14ac:dyDescent="0.25">
      <c r="A198" s="11">
        <v>4968708</v>
      </c>
      <c r="B198" s="28" t="s">
        <v>265</v>
      </c>
      <c r="C198" s="25" t="s">
        <v>266</v>
      </c>
      <c r="D198" s="26" t="s">
        <v>5</v>
      </c>
      <c r="E198" s="26" t="s">
        <v>224</v>
      </c>
      <c r="F198" s="12">
        <f t="shared" si="87"/>
        <v>3</v>
      </c>
      <c r="G198" s="12" t="s">
        <v>77</v>
      </c>
      <c r="H198" s="12">
        <f t="shared" si="109"/>
        <v>0</v>
      </c>
      <c r="I198" s="1" t="str">
        <f>VLOOKUP(A198,Sheet1!A:F,3,)</f>
        <v>North</v>
      </c>
      <c r="J198" s="12">
        <f t="shared" si="88"/>
        <v>1</v>
      </c>
      <c r="K198" s="28" t="str">
        <f>VLOOKUP(A198,Sheet1!A:F,6,)</f>
        <v>Technology</v>
      </c>
      <c r="L198">
        <f t="shared" si="89"/>
        <v>1</v>
      </c>
      <c r="M198" s="3">
        <f>VLOOKUP(A198,Sheet1!A:F,4,)</f>
        <v>38184</v>
      </c>
      <c r="N198" s="11">
        <f t="shared" si="90"/>
        <v>2004</v>
      </c>
      <c r="O198" s="11">
        <f t="shared" si="91"/>
        <v>7</v>
      </c>
      <c r="P198" s="11">
        <f t="shared" si="92"/>
        <v>6</v>
      </c>
      <c r="Q198" s="7">
        <f t="shared" si="93"/>
        <v>29</v>
      </c>
      <c r="R198" s="7">
        <f t="shared" si="94"/>
        <v>16</v>
      </c>
      <c r="S198" s="3">
        <v>42754</v>
      </c>
      <c r="T198" s="7">
        <f t="shared" si="95"/>
        <v>1</v>
      </c>
      <c r="U198" s="1">
        <f>VLOOKUP(A198,Sheet1!A:F,5,)</f>
        <v>5000</v>
      </c>
      <c r="V198" s="7">
        <v>70</v>
      </c>
      <c r="W198" s="7">
        <f t="shared" si="96"/>
        <v>70</v>
      </c>
      <c r="X198" s="7">
        <v>0</v>
      </c>
      <c r="Y198" s="9">
        <f t="shared" si="110"/>
        <v>0</v>
      </c>
      <c r="Z198" s="9">
        <f t="shared" si="111"/>
        <v>0</v>
      </c>
      <c r="AA198" s="10">
        <f t="shared" si="97"/>
        <v>1.4E-2</v>
      </c>
      <c r="AB198" s="10">
        <f t="shared" si="112"/>
        <v>1.4E-2</v>
      </c>
      <c r="AC198" s="2">
        <v>217.5</v>
      </c>
      <c r="AD198" s="7">
        <f t="shared" si="98"/>
        <v>1</v>
      </c>
      <c r="AE198" s="7">
        <f t="shared" si="99"/>
        <v>1</v>
      </c>
      <c r="AF198" s="7">
        <f t="shared" si="113"/>
        <v>1</v>
      </c>
      <c r="AG198" s="7">
        <f t="shared" si="114"/>
        <v>1</v>
      </c>
      <c r="AH198" s="7">
        <v>70</v>
      </c>
      <c r="AI198" s="7">
        <f t="shared" si="115"/>
        <v>70</v>
      </c>
      <c r="AJ198" s="7">
        <v>0</v>
      </c>
      <c r="AK198" s="7">
        <f t="shared" si="100"/>
        <v>0</v>
      </c>
      <c r="AL198" s="7">
        <f t="shared" si="101"/>
        <v>0</v>
      </c>
      <c r="AM198" s="7">
        <f t="shared" si="102"/>
        <v>0</v>
      </c>
      <c r="AN198" s="7">
        <v>0</v>
      </c>
      <c r="AO198" s="7">
        <f t="shared" si="103"/>
        <v>0</v>
      </c>
      <c r="AP198" s="7">
        <v>0</v>
      </c>
      <c r="AQ198" s="7">
        <f t="shared" si="104"/>
        <v>0</v>
      </c>
      <c r="AR198">
        <f t="shared" si="105"/>
        <v>1</v>
      </c>
      <c r="AS198" s="7">
        <v>70</v>
      </c>
      <c r="AT198" s="7">
        <f t="shared" si="106"/>
        <v>1</v>
      </c>
      <c r="AU198" s="7">
        <v>0</v>
      </c>
      <c r="AV198" s="7">
        <f t="shared" si="107"/>
        <v>0</v>
      </c>
      <c r="AW198">
        <f t="shared" si="108"/>
        <v>1</v>
      </c>
    </row>
    <row r="199" spans="1:49" x14ac:dyDescent="0.25">
      <c r="A199" s="11">
        <v>4980241</v>
      </c>
      <c r="B199" s="28">
        <v>1001257</v>
      </c>
      <c r="C199" s="25" t="s">
        <v>40</v>
      </c>
      <c r="D199" s="26" t="s">
        <v>19</v>
      </c>
      <c r="E199" s="26" t="s">
        <v>6</v>
      </c>
      <c r="F199" s="12">
        <f t="shared" si="87"/>
        <v>2</v>
      </c>
      <c r="G199" s="12" t="s">
        <v>7</v>
      </c>
      <c r="H199" s="12">
        <f t="shared" si="109"/>
        <v>1</v>
      </c>
      <c r="I199" s="1" t="str">
        <f>VLOOKUP(A199,Sheet1!A:F,3,)</f>
        <v>South</v>
      </c>
      <c r="J199" s="12">
        <f t="shared" si="88"/>
        <v>2</v>
      </c>
      <c r="K199" s="28" t="str">
        <f>VLOOKUP(A199,Sheet1!A:F,6,)</f>
        <v>Retail</v>
      </c>
      <c r="L199">
        <f t="shared" si="89"/>
        <v>3</v>
      </c>
      <c r="M199" s="3">
        <f>VLOOKUP(A199,Sheet1!A:F,4,)</f>
        <v>40164</v>
      </c>
      <c r="N199" s="11">
        <f t="shared" si="90"/>
        <v>2009</v>
      </c>
      <c r="O199" s="11">
        <f t="shared" si="91"/>
        <v>12</v>
      </c>
      <c r="P199" s="11">
        <f t="shared" si="92"/>
        <v>5</v>
      </c>
      <c r="Q199" s="7">
        <f t="shared" si="93"/>
        <v>51</v>
      </c>
      <c r="R199" s="7">
        <f t="shared" si="94"/>
        <v>17</v>
      </c>
      <c r="S199" s="3"/>
      <c r="T199" s="7">
        <f t="shared" si="95"/>
        <v>0</v>
      </c>
      <c r="U199" s="1">
        <f>VLOOKUP(A199,Sheet1!A:F,5,)</f>
        <v>5000</v>
      </c>
      <c r="V199" s="7">
        <v>0</v>
      </c>
      <c r="W199" s="7">
        <f t="shared" si="96"/>
        <v>0</v>
      </c>
      <c r="X199" s="7">
        <v>0</v>
      </c>
      <c r="Y199" s="9">
        <f t="shared" si="110"/>
        <v>0</v>
      </c>
      <c r="Z199" s="9">
        <f t="shared" si="111"/>
        <v>0</v>
      </c>
      <c r="AA199" s="10">
        <f t="shared" si="97"/>
        <v>0</v>
      </c>
      <c r="AB199" s="10">
        <f t="shared" si="112"/>
        <v>0</v>
      </c>
      <c r="AC199" s="2">
        <v>0</v>
      </c>
      <c r="AD199" s="7">
        <f t="shared" si="98"/>
        <v>0</v>
      </c>
      <c r="AE199" s="7">
        <f t="shared" si="99"/>
        <v>0</v>
      </c>
      <c r="AF199" s="7">
        <f t="shared" si="113"/>
        <v>0</v>
      </c>
      <c r="AG199" s="7">
        <f t="shared" si="114"/>
        <v>0</v>
      </c>
      <c r="AH199" s="7">
        <v>0</v>
      </c>
      <c r="AI199" s="7">
        <f t="shared" si="115"/>
        <v>0</v>
      </c>
      <c r="AJ199" s="7">
        <v>0</v>
      </c>
      <c r="AK199" s="7">
        <f t="shared" si="100"/>
        <v>0</v>
      </c>
      <c r="AL199" s="7">
        <f t="shared" si="101"/>
        <v>0</v>
      </c>
      <c r="AM199" s="7">
        <f t="shared" si="102"/>
        <v>0</v>
      </c>
      <c r="AN199" s="7">
        <v>0</v>
      </c>
      <c r="AO199" s="7">
        <f t="shared" si="103"/>
        <v>0</v>
      </c>
      <c r="AP199" s="7">
        <v>0</v>
      </c>
      <c r="AQ199" s="7">
        <f t="shared" si="104"/>
        <v>0</v>
      </c>
      <c r="AR199">
        <f t="shared" si="105"/>
        <v>0</v>
      </c>
      <c r="AS199" s="7">
        <v>0</v>
      </c>
      <c r="AT199" s="7">
        <f t="shared" si="106"/>
        <v>0</v>
      </c>
      <c r="AU199" s="7">
        <v>0</v>
      </c>
      <c r="AV199" s="7">
        <f t="shared" si="107"/>
        <v>0</v>
      </c>
      <c r="AW199">
        <f t="shared" si="108"/>
        <v>0</v>
      </c>
    </row>
    <row r="200" spans="1:49" x14ac:dyDescent="0.25">
      <c r="A200" s="11">
        <v>5022917</v>
      </c>
      <c r="B200" s="28" t="s">
        <v>672</v>
      </c>
      <c r="C200" s="25" t="s">
        <v>673</v>
      </c>
      <c r="D200" s="26" t="s">
        <v>5</v>
      </c>
      <c r="E200" s="26" t="s">
        <v>345</v>
      </c>
      <c r="F200" s="12">
        <f t="shared" si="87"/>
        <v>1</v>
      </c>
      <c r="G200" s="12" t="s">
        <v>77</v>
      </c>
      <c r="H200" s="12">
        <f t="shared" si="109"/>
        <v>0</v>
      </c>
      <c r="I200" s="1" t="str">
        <f>VLOOKUP(A200,Sheet1!A:F,3,)</f>
        <v>West</v>
      </c>
      <c r="J200" s="12">
        <f t="shared" si="88"/>
        <v>4</v>
      </c>
      <c r="K200" s="28" t="str">
        <f>VLOOKUP(A200,Sheet1!A:F,6,)</f>
        <v>Finance</v>
      </c>
      <c r="L200">
        <f t="shared" si="89"/>
        <v>7</v>
      </c>
      <c r="M200" s="3">
        <f>VLOOKUP(A200,Sheet1!A:F,4,)</f>
        <v>41464</v>
      </c>
      <c r="N200" s="11">
        <f t="shared" si="90"/>
        <v>2013</v>
      </c>
      <c r="O200" s="11">
        <f t="shared" si="91"/>
        <v>7</v>
      </c>
      <c r="P200" s="11">
        <f t="shared" si="92"/>
        <v>3</v>
      </c>
      <c r="Q200" s="7">
        <f t="shared" si="93"/>
        <v>28</v>
      </c>
      <c r="R200" s="7">
        <f t="shared" si="94"/>
        <v>9</v>
      </c>
      <c r="S200" s="3">
        <v>42881</v>
      </c>
      <c r="T200" s="7">
        <f t="shared" si="95"/>
        <v>1</v>
      </c>
      <c r="U200" s="1">
        <f>VLOOKUP(A200,Sheet1!A:F,5,)</f>
        <v>5000</v>
      </c>
      <c r="V200" s="7">
        <v>2386.9899999999998</v>
      </c>
      <c r="W200" s="7">
        <f t="shared" si="96"/>
        <v>2386.9899999999998</v>
      </c>
      <c r="X200" s="7">
        <v>441</v>
      </c>
      <c r="Y200" s="9">
        <f t="shared" si="110"/>
        <v>0</v>
      </c>
      <c r="Z200" s="9">
        <f t="shared" si="111"/>
        <v>0</v>
      </c>
      <c r="AA200" s="10">
        <f t="shared" si="97"/>
        <v>0.56559799999999993</v>
      </c>
      <c r="AB200" s="10">
        <f t="shared" si="112"/>
        <v>0.56559799999999993</v>
      </c>
      <c r="AC200" s="2">
        <v>1267</v>
      </c>
      <c r="AD200" s="7">
        <f t="shared" si="98"/>
        <v>1</v>
      </c>
      <c r="AE200" s="7">
        <f t="shared" si="99"/>
        <v>1</v>
      </c>
      <c r="AF200" s="7">
        <f t="shared" si="113"/>
        <v>1</v>
      </c>
      <c r="AG200" s="7">
        <f t="shared" si="114"/>
        <v>1</v>
      </c>
      <c r="AH200" s="7">
        <v>2827.99</v>
      </c>
      <c r="AI200" s="7">
        <f t="shared" si="115"/>
        <v>2827.99</v>
      </c>
      <c r="AJ200" s="7">
        <v>487</v>
      </c>
      <c r="AK200" s="7">
        <f t="shared" si="100"/>
        <v>1</v>
      </c>
      <c r="AL200" s="7">
        <f t="shared" si="101"/>
        <v>487</v>
      </c>
      <c r="AM200" s="7">
        <f t="shared" si="102"/>
        <v>1</v>
      </c>
      <c r="AN200" s="7">
        <v>427</v>
      </c>
      <c r="AO200" s="7">
        <f t="shared" si="103"/>
        <v>1</v>
      </c>
      <c r="AP200" s="7">
        <v>763.5</v>
      </c>
      <c r="AQ200" s="7">
        <f t="shared" si="104"/>
        <v>1</v>
      </c>
      <c r="AR200">
        <f t="shared" si="105"/>
        <v>1</v>
      </c>
      <c r="AS200" s="7">
        <v>709.49</v>
      </c>
      <c r="AT200" s="7">
        <f t="shared" si="106"/>
        <v>1</v>
      </c>
      <c r="AU200" s="7">
        <v>0</v>
      </c>
      <c r="AV200" s="7">
        <f t="shared" si="107"/>
        <v>0</v>
      </c>
      <c r="AW200">
        <f t="shared" si="108"/>
        <v>1</v>
      </c>
    </row>
    <row r="201" spans="1:49" x14ac:dyDescent="0.25">
      <c r="A201" s="11">
        <v>5051302</v>
      </c>
      <c r="B201" s="28">
        <v>1000883</v>
      </c>
      <c r="C201" s="25" t="s">
        <v>22</v>
      </c>
      <c r="D201" s="26" t="s">
        <v>9</v>
      </c>
      <c r="E201" s="26" t="s">
        <v>6</v>
      </c>
      <c r="F201" s="12">
        <f t="shared" si="87"/>
        <v>2</v>
      </c>
      <c r="G201" s="12" t="s">
        <v>7</v>
      </c>
      <c r="H201" s="12">
        <f t="shared" si="109"/>
        <v>1</v>
      </c>
      <c r="I201" s="1" t="str">
        <f>VLOOKUP(A201,Sheet1!A:F,3,)</f>
        <v>South</v>
      </c>
      <c r="J201" s="12">
        <f t="shared" si="88"/>
        <v>2</v>
      </c>
      <c r="K201" s="28" t="str">
        <f>VLOOKUP(A201,Sheet1!A:F,6,)</f>
        <v>Manufacturing</v>
      </c>
      <c r="L201">
        <f t="shared" si="89"/>
        <v>5</v>
      </c>
      <c r="M201" s="3">
        <f>VLOOKUP(A201,Sheet1!A:F,4,)</f>
        <v>40384</v>
      </c>
      <c r="N201" s="11">
        <f t="shared" si="90"/>
        <v>2010</v>
      </c>
      <c r="O201" s="11">
        <f t="shared" si="91"/>
        <v>7</v>
      </c>
      <c r="P201" s="11">
        <f t="shared" si="92"/>
        <v>1</v>
      </c>
      <c r="Q201" s="7">
        <f t="shared" si="93"/>
        <v>31</v>
      </c>
      <c r="R201" s="7">
        <f t="shared" si="94"/>
        <v>25</v>
      </c>
      <c r="S201" s="3"/>
      <c r="T201" s="7">
        <f t="shared" si="95"/>
        <v>0</v>
      </c>
      <c r="U201" s="1">
        <f>VLOOKUP(A201,Sheet1!A:F,5,)</f>
        <v>5000</v>
      </c>
      <c r="V201" s="7">
        <v>-43.06</v>
      </c>
      <c r="W201" s="7">
        <f t="shared" si="96"/>
        <v>43.06</v>
      </c>
      <c r="X201" s="7">
        <v>0</v>
      </c>
      <c r="Y201" s="9">
        <f t="shared" si="110"/>
        <v>0</v>
      </c>
      <c r="Z201" s="9">
        <f t="shared" si="111"/>
        <v>0</v>
      </c>
      <c r="AA201" s="10">
        <f t="shared" si="97"/>
        <v>-8.6119999999999999E-3</v>
      </c>
      <c r="AB201" s="10">
        <f t="shared" si="112"/>
        <v>8.6119999999999999E-3</v>
      </c>
      <c r="AC201" s="2">
        <v>0</v>
      </c>
      <c r="AD201" s="7">
        <f t="shared" si="98"/>
        <v>0</v>
      </c>
      <c r="AE201" s="7">
        <f t="shared" si="99"/>
        <v>1</v>
      </c>
      <c r="AF201" s="7">
        <f t="shared" si="113"/>
        <v>0</v>
      </c>
      <c r="AG201" s="7">
        <f t="shared" si="114"/>
        <v>1</v>
      </c>
      <c r="AH201" s="7">
        <v>-43.06</v>
      </c>
      <c r="AI201" s="7">
        <f t="shared" si="115"/>
        <v>43.06</v>
      </c>
      <c r="AJ201" s="7">
        <v>0</v>
      </c>
      <c r="AK201" s="7">
        <f t="shared" si="100"/>
        <v>0</v>
      </c>
      <c r="AL201" s="7">
        <f t="shared" si="101"/>
        <v>0</v>
      </c>
      <c r="AM201" s="7">
        <f t="shared" si="102"/>
        <v>0</v>
      </c>
      <c r="AN201" s="7">
        <v>0</v>
      </c>
      <c r="AO201" s="7">
        <f t="shared" si="103"/>
        <v>0</v>
      </c>
      <c r="AP201" s="7">
        <v>0</v>
      </c>
      <c r="AQ201" s="7">
        <f t="shared" si="104"/>
        <v>0</v>
      </c>
      <c r="AR201">
        <f t="shared" si="105"/>
        <v>0</v>
      </c>
      <c r="AS201" s="7">
        <v>0</v>
      </c>
      <c r="AT201" s="7">
        <f t="shared" si="106"/>
        <v>0</v>
      </c>
      <c r="AU201" s="7">
        <v>-43.06</v>
      </c>
      <c r="AV201" s="7">
        <f t="shared" si="107"/>
        <v>0</v>
      </c>
      <c r="AW201">
        <f t="shared" si="108"/>
        <v>1</v>
      </c>
    </row>
    <row r="202" spans="1:49" x14ac:dyDescent="0.25">
      <c r="A202" s="11">
        <v>5054099</v>
      </c>
      <c r="B202" s="28" t="s">
        <v>202</v>
      </c>
      <c r="C202" s="25" t="s">
        <v>203</v>
      </c>
      <c r="D202" s="26" t="s">
        <v>5</v>
      </c>
      <c r="E202" s="26" t="s">
        <v>193</v>
      </c>
      <c r="F202" s="12">
        <f t="shared" si="87"/>
        <v>4</v>
      </c>
      <c r="G202" s="12" t="s">
        <v>77</v>
      </c>
      <c r="H202" s="12">
        <f t="shared" si="109"/>
        <v>0</v>
      </c>
      <c r="I202" s="1" t="str">
        <f>VLOOKUP(A202,Sheet1!A:F,3,)</f>
        <v>North</v>
      </c>
      <c r="J202" s="12">
        <f t="shared" si="88"/>
        <v>1</v>
      </c>
      <c r="K202" s="28" t="str">
        <f>VLOOKUP(A202,Sheet1!A:F,6,)</f>
        <v>Technology</v>
      </c>
      <c r="L202">
        <f t="shared" si="89"/>
        <v>1</v>
      </c>
      <c r="M202" s="3">
        <f>VLOOKUP(A202,Sheet1!A:F,4,)</f>
        <v>37064</v>
      </c>
      <c r="N202" s="11">
        <f t="shared" si="90"/>
        <v>2001</v>
      </c>
      <c r="O202" s="11">
        <f t="shared" si="91"/>
        <v>6</v>
      </c>
      <c r="P202" s="11">
        <f t="shared" si="92"/>
        <v>6</v>
      </c>
      <c r="Q202" s="7">
        <f t="shared" si="93"/>
        <v>25</v>
      </c>
      <c r="R202" s="7">
        <f t="shared" si="94"/>
        <v>22</v>
      </c>
      <c r="S202" s="3">
        <v>42754</v>
      </c>
      <c r="T202" s="7">
        <f t="shared" si="95"/>
        <v>1</v>
      </c>
      <c r="U202" s="1">
        <f>VLOOKUP(A202,Sheet1!A:F,5,)</f>
        <v>5000</v>
      </c>
      <c r="V202" s="7">
        <v>4609.74</v>
      </c>
      <c r="W202" s="7">
        <f t="shared" si="96"/>
        <v>4609.74</v>
      </c>
      <c r="X202" s="7">
        <v>0</v>
      </c>
      <c r="Y202" s="9">
        <f t="shared" si="110"/>
        <v>0</v>
      </c>
      <c r="Z202" s="9">
        <f t="shared" si="111"/>
        <v>0</v>
      </c>
      <c r="AA202" s="10">
        <f t="shared" si="97"/>
        <v>0.92194799999999999</v>
      </c>
      <c r="AB202" s="10">
        <f t="shared" si="112"/>
        <v>0.92194799999999999</v>
      </c>
      <c r="AC202" s="2">
        <v>362.5</v>
      </c>
      <c r="AD202" s="7">
        <f t="shared" si="98"/>
        <v>1</v>
      </c>
      <c r="AE202" s="7">
        <f t="shared" si="99"/>
        <v>1</v>
      </c>
      <c r="AF202" s="7">
        <f t="shared" si="113"/>
        <v>1</v>
      </c>
      <c r="AG202" s="7">
        <f t="shared" si="114"/>
        <v>1</v>
      </c>
      <c r="AH202" s="7">
        <v>4609.74</v>
      </c>
      <c r="AI202" s="7">
        <f t="shared" si="115"/>
        <v>4609.74</v>
      </c>
      <c r="AJ202" s="7">
        <v>0</v>
      </c>
      <c r="AK202" s="7">
        <f t="shared" si="100"/>
        <v>0</v>
      </c>
      <c r="AL202" s="7">
        <f t="shared" si="101"/>
        <v>0</v>
      </c>
      <c r="AM202" s="7">
        <f t="shared" si="102"/>
        <v>0</v>
      </c>
      <c r="AN202" s="7">
        <v>0</v>
      </c>
      <c r="AO202" s="7">
        <f t="shared" si="103"/>
        <v>0</v>
      </c>
      <c r="AP202" s="7">
        <v>0</v>
      </c>
      <c r="AQ202" s="7">
        <f t="shared" si="104"/>
        <v>0</v>
      </c>
      <c r="AR202">
        <f t="shared" si="105"/>
        <v>1</v>
      </c>
      <c r="AS202" s="7">
        <v>0</v>
      </c>
      <c r="AT202" s="7">
        <f t="shared" si="106"/>
        <v>0</v>
      </c>
      <c r="AU202" s="7">
        <v>4609.74</v>
      </c>
      <c r="AV202" s="7">
        <f t="shared" si="107"/>
        <v>1</v>
      </c>
      <c r="AW202">
        <f t="shared" si="108"/>
        <v>1</v>
      </c>
    </row>
    <row r="203" spans="1:49" x14ac:dyDescent="0.25">
      <c r="A203" s="11">
        <v>5086928</v>
      </c>
      <c r="B203" s="28" t="s">
        <v>666</v>
      </c>
      <c r="C203" s="25" t="s">
        <v>667</v>
      </c>
      <c r="D203" s="26" t="s">
        <v>5</v>
      </c>
      <c r="E203" s="26" t="s">
        <v>345</v>
      </c>
      <c r="F203" s="12">
        <f t="shared" si="87"/>
        <v>1</v>
      </c>
      <c r="G203" s="12" t="s">
        <v>77</v>
      </c>
      <c r="H203" s="12">
        <f t="shared" si="109"/>
        <v>0</v>
      </c>
      <c r="I203" s="1" t="str">
        <f>VLOOKUP(A203,Sheet1!A:F,3,)</f>
        <v>West</v>
      </c>
      <c r="J203" s="12">
        <f t="shared" si="88"/>
        <v>4</v>
      </c>
      <c r="K203" s="28" t="str">
        <f>VLOOKUP(A203,Sheet1!A:F,6,)</f>
        <v>Telco</v>
      </c>
      <c r="L203">
        <f t="shared" si="89"/>
        <v>6</v>
      </c>
      <c r="M203" s="3">
        <f>VLOOKUP(A203,Sheet1!A:F,4,)</f>
        <v>41104</v>
      </c>
      <c r="N203" s="11">
        <f t="shared" si="90"/>
        <v>2012</v>
      </c>
      <c r="O203" s="11">
        <f t="shared" si="91"/>
        <v>7</v>
      </c>
      <c r="P203" s="11">
        <f t="shared" si="92"/>
        <v>7</v>
      </c>
      <c r="Q203" s="7">
        <f t="shared" si="93"/>
        <v>28</v>
      </c>
      <c r="R203" s="7">
        <f t="shared" si="94"/>
        <v>14</v>
      </c>
      <c r="S203" s="3">
        <v>42822</v>
      </c>
      <c r="T203" s="7">
        <f t="shared" si="95"/>
        <v>1</v>
      </c>
      <c r="U203" s="1">
        <f>VLOOKUP(A203,Sheet1!A:F,5,)</f>
        <v>5000</v>
      </c>
      <c r="V203" s="7">
        <v>9283.27</v>
      </c>
      <c r="W203" s="7">
        <f t="shared" si="96"/>
        <v>9283.27</v>
      </c>
      <c r="X203" s="7">
        <v>0</v>
      </c>
      <c r="Y203" s="9">
        <f t="shared" si="110"/>
        <v>1</v>
      </c>
      <c r="Z203" s="9">
        <f t="shared" si="111"/>
        <v>1</v>
      </c>
      <c r="AA203" s="10">
        <f t="shared" si="97"/>
        <v>1.856654</v>
      </c>
      <c r="AB203" s="10">
        <f t="shared" si="112"/>
        <v>1.856654</v>
      </c>
      <c r="AC203" s="2">
        <v>350</v>
      </c>
      <c r="AD203" s="7">
        <f t="shared" si="98"/>
        <v>1</v>
      </c>
      <c r="AE203" s="7">
        <f t="shared" si="99"/>
        <v>1</v>
      </c>
      <c r="AF203" s="7">
        <f t="shared" si="113"/>
        <v>1</v>
      </c>
      <c r="AG203" s="7">
        <f t="shared" si="114"/>
        <v>1</v>
      </c>
      <c r="AH203" s="7">
        <v>9283.27</v>
      </c>
      <c r="AI203" s="7">
        <f t="shared" si="115"/>
        <v>9283.27</v>
      </c>
      <c r="AJ203" s="7">
        <v>0</v>
      </c>
      <c r="AK203" s="7">
        <f t="shared" si="100"/>
        <v>0</v>
      </c>
      <c r="AL203" s="7">
        <f t="shared" si="101"/>
        <v>0</v>
      </c>
      <c r="AM203" s="7">
        <f t="shared" si="102"/>
        <v>0</v>
      </c>
      <c r="AN203" s="7">
        <v>0</v>
      </c>
      <c r="AO203" s="7">
        <f t="shared" si="103"/>
        <v>0</v>
      </c>
      <c r="AP203" s="7">
        <v>98</v>
      </c>
      <c r="AQ203" s="7">
        <f t="shared" si="104"/>
        <v>1</v>
      </c>
      <c r="AR203">
        <f t="shared" si="105"/>
        <v>1</v>
      </c>
      <c r="AS203" s="7">
        <v>934.5</v>
      </c>
      <c r="AT203" s="7">
        <f t="shared" si="106"/>
        <v>1</v>
      </c>
      <c r="AU203" s="7">
        <v>8250.77</v>
      </c>
      <c r="AV203" s="7">
        <f t="shared" si="107"/>
        <v>1</v>
      </c>
      <c r="AW203">
        <f t="shared" si="108"/>
        <v>1</v>
      </c>
    </row>
    <row r="204" spans="1:49" x14ac:dyDescent="0.25">
      <c r="A204" s="11">
        <v>5141625</v>
      </c>
      <c r="B204" s="28" t="s">
        <v>125</v>
      </c>
      <c r="C204" s="25" t="s">
        <v>126</v>
      </c>
      <c r="D204" s="26" t="s">
        <v>19</v>
      </c>
      <c r="E204" s="26" t="s">
        <v>6</v>
      </c>
      <c r="F204" s="12">
        <f t="shared" si="87"/>
        <v>2</v>
      </c>
      <c r="G204" s="12" t="s">
        <v>77</v>
      </c>
      <c r="H204" s="12">
        <f t="shared" si="109"/>
        <v>0</v>
      </c>
      <c r="I204" s="1" t="str">
        <f>VLOOKUP(A204,Sheet1!A:F,3,)</f>
        <v>South</v>
      </c>
      <c r="J204" s="12">
        <f t="shared" si="88"/>
        <v>2</v>
      </c>
      <c r="K204" s="28" t="str">
        <f>VLOOKUP(A204,Sheet1!A:F,6,)</f>
        <v>Technology</v>
      </c>
      <c r="L204">
        <f t="shared" si="89"/>
        <v>1</v>
      </c>
      <c r="M204" s="3">
        <f>VLOOKUP(A204,Sheet1!A:F,4,)</f>
        <v>39864</v>
      </c>
      <c r="N204" s="11">
        <f t="shared" si="90"/>
        <v>2009</v>
      </c>
      <c r="O204" s="11">
        <f t="shared" si="91"/>
        <v>2</v>
      </c>
      <c r="P204" s="11">
        <f t="shared" si="92"/>
        <v>6</v>
      </c>
      <c r="Q204" s="7">
        <f t="shared" si="93"/>
        <v>8</v>
      </c>
      <c r="R204" s="7">
        <f t="shared" si="94"/>
        <v>20</v>
      </c>
      <c r="S204" s="3">
        <v>42962</v>
      </c>
      <c r="T204" s="7">
        <f t="shared" si="95"/>
        <v>1</v>
      </c>
      <c r="U204" s="1">
        <f>VLOOKUP(A204,Sheet1!A:F,5,)</f>
        <v>5000</v>
      </c>
      <c r="V204" s="7">
        <v>0</v>
      </c>
      <c r="W204" s="7">
        <f t="shared" si="96"/>
        <v>0</v>
      </c>
      <c r="X204" s="7">
        <v>274.5</v>
      </c>
      <c r="Y204" s="9">
        <f t="shared" si="110"/>
        <v>0</v>
      </c>
      <c r="Z204" s="9">
        <f t="shared" si="111"/>
        <v>0</v>
      </c>
      <c r="AA204" s="10">
        <f t="shared" si="97"/>
        <v>5.4899999999999997E-2</v>
      </c>
      <c r="AB204" s="10">
        <f t="shared" si="112"/>
        <v>5.4899999999999997E-2</v>
      </c>
      <c r="AC204" s="2">
        <v>710</v>
      </c>
      <c r="AD204" s="7">
        <f t="shared" si="98"/>
        <v>1</v>
      </c>
      <c r="AE204" s="7">
        <f t="shared" si="99"/>
        <v>0</v>
      </c>
      <c r="AF204" s="7">
        <f t="shared" si="113"/>
        <v>0</v>
      </c>
      <c r="AG204" s="7">
        <f t="shared" si="114"/>
        <v>0</v>
      </c>
      <c r="AH204" s="7">
        <v>274.5</v>
      </c>
      <c r="AI204" s="7">
        <f t="shared" si="115"/>
        <v>274.5</v>
      </c>
      <c r="AJ204" s="7">
        <v>0</v>
      </c>
      <c r="AK204" s="7">
        <f t="shared" si="100"/>
        <v>0</v>
      </c>
      <c r="AL204" s="7">
        <f t="shared" si="101"/>
        <v>0</v>
      </c>
      <c r="AM204" s="7">
        <f t="shared" si="102"/>
        <v>0</v>
      </c>
      <c r="AN204" s="7">
        <v>0</v>
      </c>
      <c r="AO204" s="7">
        <f t="shared" si="103"/>
        <v>0</v>
      </c>
      <c r="AP204" s="7">
        <v>0</v>
      </c>
      <c r="AQ204" s="7">
        <f t="shared" si="104"/>
        <v>0</v>
      </c>
      <c r="AR204">
        <f t="shared" si="105"/>
        <v>0</v>
      </c>
      <c r="AS204" s="7">
        <v>0</v>
      </c>
      <c r="AT204" s="7">
        <f t="shared" si="106"/>
        <v>0</v>
      </c>
      <c r="AU204" s="7">
        <v>0</v>
      </c>
      <c r="AV204" s="7">
        <f t="shared" si="107"/>
        <v>0</v>
      </c>
      <c r="AW204">
        <f t="shared" si="108"/>
        <v>0</v>
      </c>
    </row>
    <row r="205" spans="1:49" x14ac:dyDescent="0.25">
      <c r="A205" s="11">
        <v>5142768</v>
      </c>
      <c r="B205" s="28" t="s">
        <v>269</v>
      </c>
      <c r="C205" s="25" t="s">
        <v>270</v>
      </c>
      <c r="D205" s="26" t="s">
        <v>5</v>
      </c>
      <c r="E205" s="26" t="s">
        <v>224</v>
      </c>
      <c r="F205" s="12">
        <f t="shared" si="87"/>
        <v>3</v>
      </c>
      <c r="G205" s="12" t="s">
        <v>77</v>
      </c>
      <c r="H205" s="12">
        <f t="shared" si="109"/>
        <v>0</v>
      </c>
      <c r="I205" s="1" t="str">
        <f>VLOOKUP(A205,Sheet1!A:F,3,)</f>
        <v>North</v>
      </c>
      <c r="J205" s="12">
        <f t="shared" si="88"/>
        <v>1</v>
      </c>
      <c r="K205" s="28" t="str">
        <f>VLOOKUP(A205,Sheet1!A:F,6,)</f>
        <v>Finance</v>
      </c>
      <c r="L205">
        <f t="shared" si="89"/>
        <v>7</v>
      </c>
      <c r="M205" s="3">
        <f>VLOOKUP(A205,Sheet1!A:F,4,)</f>
        <v>38104</v>
      </c>
      <c r="N205" s="11">
        <f t="shared" si="90"/>
        <v>2004</v>
      </c>
      <c r="O205" s="11">
        <f t="shared" si="91"/>
        <v>4</v>
      </c>
      <c r="P205" s="11">
        <f t="shared" si="92"/>
        <v>3</v>
      </c>
      <c r="Q205" s="7">
        <f t="shared" si="93"/>
        <v>18</v>
      </c>
      <c r="R205" s="7">
        <f t="shared" si="94"/>
        <v>27</v>
      </c>
      <c r="S205" s="3"/>
      <c r="T205" s="7">
        <f t="shared" si="95"/>
        <v>0</v>
      </c>
      <c r="U205" s="1">
        <f>VLOOKUP(A205,Sheet1!A:F,5,)</f>
        <v>5000</v>
      </c>
      <c r="V205" s="7">
        <v>85</v>
      </c>
      <c r="W205" s="7">
        <f t="shared" si="96"/>
        <v>85</v>
      </c>
      <c r="X205" s="7">
        <v>-85</v>
      </c>
      <c r="Y205" s="9">
        <f t="shared" si="110"/>
        <v>0</v>
      </c>
      <c r="Z205" s="9">
        <f t="shared" si="111"/>
        <v>0</v>
      </c>
      <c r="AA205" s="10">
        <f t="shared" si="97"/>
        <v>0</v>
      </c>
      <c r="AB205" s="10">
        <f t="shared" si="112"/>
        <v>0</v>
      </c>
      <c r="AC205" s="2">
        <v>0</v>
      </c>
      <c r="AD205" s="7">
        <f t="shared" si="98"/>
        <v>0</v>
      </c>
      <c r="AE205" s="7">
        <f t="shared" si="99"/>
        <v>1</v>
      </c>
      <c r="AF205" s="7">
        <f t="shared" si="113"/>
        <v>1</v>
      </c>
      <c r="AG205" s="7">
        <f t="shared" si="114"/>
        <v>1</v>
      </c>
      <c r="AH205" s="7">
        <v>0</v>
      </c>
      <c r="AI205" s="7">
        <f t="shared" si="115"/>
        <v>0</v>
      </c>
      <c r="AJ205" s="7">
        <v>0</v>
      </c>
      <c r="AK205" s="7">
        <f t="shared" si="100"/>
        <v>0</v>
      </c>
      <c r="AL205" s="7">
        <f t="shared" si="101"/>
        <v>0</v>
      </c>
      <c r="AM205" s="7">
        <f t="shared" si="102"/>
        <v>0</v>
      </c>
      <c r="AN205" s="7">
        <v>0</v>
      </c>
      <c r="AO205" s="7">
        <f t="shared" si="103"/>
        <v>0</v>
      </c>
      <c r="AP205" s="7">
        <v>0</v>
      </c>
      <c r="AQ205" s="7">
        <f t="shared" si="104"/>
        <v>0</v>
      </c>
      <c r="AR205">
        <f t="shared" si="105"/>
        <v>1</v>
      </c>
      <c r="AS205" s="7">
        <v>0</v>
      </c>
      <c r="AT205" s="7">
        <f t="shared" si="106"/>
        <v>0</v>
      </c>
      <c r="AU205" s="7">
        <v>85</v>
      </c>
      <c r="AV205" s="7">
        <f t="shared" si="107"/>
        <v>1</v>
      </c>
      <c r="AW205">
        <f t="shared" si="108"/>
        <v>1</v>
      </c>
    </row>
    <row r="206" spans="1:49" x14ac:dyDescent="0.25">
      <c r="A206" s="11">
        <v>5213271</v>
      </c>
      <c r="B206" s="28" t="s">
        <v>109</v>
      </c>
      <c r="C206" s="25" t="s">
        <v>110</v>
      </c>
      <c r="D206" s="26" t="s">
        <v>5</v>
      </c>
      <c r="E206" s="26" t="s">
        <v>6</v>
      </c>
      <c r="F206" s="12">
        <f t="shared" si="87"/>
        <v>2</v>
      </c>
      <c r="G206" s="12" t="s">
        <v>77</v>
      </c>
      <c r="H206" s="12">
        <f t="shared" si="109"/>
        <v>0</v>
      </c>
      <c r="I206" s="1" t="str">
        <f>VLOOKUP(A206,Sheet1!A:F,3,)</f>
        <v>South</v>
      </c>
      <c r="J206" s="12">
        <f t="shared" si="88"/>
        <v>2</v>
      </c>
      <c r="K206" s="28" t="str">
        <f>VLOOKUP(A206,Sheet1!A:F,6,)</f>
        <v>Telco</v>
      </c>
      <c r="L206">
        <f t="shared" si="89"/>
        <v>6</v>
      </c>
      <c r="M206" s="3">
        <f>VLOOKUP(A206,Sheet1!A:F,4,)</f>
        <v>39284</v>
      </c>
      <c r="N206" s="11">
        <f t="shared" si="90"/>
        <v>2007</v>
      </c>
      <c r="O206" s="11">
        <f t="shared" si="91"/>
        <v>7</v>
      </c>
      <c r="P206" s="11">
        <f t="shared" si="92"/>
        <v>7</v>
      </c>
      <c r="Q206" s="7">
        <f t="shared" si="93"/>
        <v>29</v>
      </c>
      <c r="R206" s="7">
        <f t="shared" si="94"/>
        <v>21</v>
      </c>
      <c r="S206" s="3">
        <v>42944</v>
      </c>
      <c r="T206" s="7">
        <f t="shared" si="95"/>
        <v>1</v>
      </c>
      <c r="U206" s="1">
        <f>VLOOKUP(A206,Sheet1!A:F,5,)</f>
        <v>10000</v>
      </c>
      <c r="V206" s="7">
        <v>585.5</v>
      </c>
      <c r="W206" s="7">
        <f t="shared" si="96"/>
        <v>585.5</v>
      </c>
      <c r="X206" s="7">
        <v>400</v>
      </c>
      <c r="Y206" s="9">
        <f t="shared" si="110"/>
        <v>0</v>
      </c>
      <c r="Z206" s="9">
        <f t="shared" si="111"/>
        <v>0</v>
      </c>
      <c r="AA206" s="10">
        <f t="shared" si="97"/>
        <v>9.8549999999999999E-2</v>
      </c>
      <c r="AB206" s="10">
        <f t="shared" si="112"/>
        <v>9.8549999999999999E-2</v>
      </c>
      <c r="AC206" s="2">
        <v>1882.6</v>
      </c>
      <c r="AD206" s="7">
        <f t="shared" si="98"/>
        <v>1</v>
      </c>
      <c r="AE206" s="7">
        <f t="shared" si="99"/>
        <v>1</v>
      </c>
      <c r="AF206" s="7">
        <f t="shared" si="113"/>
        <v>0</v>
      </c>
      <c r="AG206" s="7">
        <f t="shared" si="114"/>
        <v>0</v>
      </c>
      <c r="AH206" s="7">
        <v>985.5</v>
      </c>
      <c r="AI206" s="7">
        <f t="shared" si="115"/>
        <v>985.5</v>
      </c>
      <c r="AJ206" s="7">
        <v>585.5</v>
      </c>
      <c r="AK206" s="7">
        <f t="shared" si="100"/>
        <v>1</v>
      </c>
      <c r="AL206" s="7">
        <f t="shared" si="101"/>
        <v>585.5</v>
      </c>
      <c r="AM206" s="7">
        <f t="shared" si="102"/>
        <v>1</v>
      </c>
      <c r="AN206" s="7">
        <v>0</v>
      </c>
      <c r="AO206" s="7">
        <f t="shared" si="103"/>
        <v>0</v>
      </c>
      <c r="AP206" s="7">
        <v>0</v>
      </c>
      <c r="AQ206" s="7">
        <f t="shared" si="104"/>
        <v>0</v>
      </c>
      <c r="AR206">
        <f t="shared" si="105"/>
        <v>0</v>
      </c>
      <c r="AS206" s="7">
        <v>0</v>
      </c>
      <c r="AT206" s="7">
        <f t="shared" si="106"/>
        <v>0</v>
      </c>
      <c r="AU206" s="7">
        <v>0</v>
      </c>
      <c r="AV206" s="7">
        <f t="shared" si="107"/>
        <v>0</v>
      </c>
      <c r="AW206">
        <f t="shared" si="108"/>
        <v>0</v>
      </c>
    </row>
    <row r="207" spans="1:49" x14ac:dyDescent="0.25">
      <c r="A207" s="11">
        <v>5261949</v>
      </c>
      <c r="B207" s="28" t="s">
        <v>281</v>
      </c>
      <c r="C207" s="25" t="s">
        <v>282</v>
      </c>
      <c r="D207" s="26" t="s">
        <v>19</v>
      </c>
      <c r="E207" s="26" t="s">
        <v>224</v>
      </c>
      <c r="F207" s="12">
        <f t="shared" si="87"/>
        <v>3</v>
      </c>
      <c r="G207" s="12" t="s">
        <v>77</v>
      </c>
      <c r="H207" s="12">
        <f t="shared" si="109"/>
        <v>0</v>
      </c>
      <c r="I207" s="1" t="str">
        <f>VLOOKUP(A207,Sheet1!A:F,3,)</f>
        <v>North</v>
      </c>
      <c r="J207" s="12">
        <f t="shared" si="88"/>
        <v>1</v>
      </c>
      <c r="K207" s="28" t="str">
        <f>VLOOKUP(A207,Sheet1!A:F,6,)</f>
        <v>Logistics</v>
      </c>
      <c r="L207">
        <f t="shared" si="89"/>
        <v>2</v>
      </c>
      <c r="M207" s="3">
        <f>VLOOKUP(A207,Sheet1!A:F,4,)</f>
        <v>38264</v>
      </c>
      <c r="N207" s="11">
        <f t="shared" si="90"/>
        <v>2004</v>
      </c>
      <c r="O207" s="11">
        <f t="shared" si="91"/>
        <v>10</v>
      </c>
      <c r="P207" s="11">
        <f t="shared" si="92"/>
        <v>2</v>
      </c>
      <c r="Q207" s="7">
        <f t="shared" si="93"/>
        <v>41</v>
      </c>
      <c r="R207" s="7">
        <f t="shared" si="94"/>
        <v>4</v>
      </c>
      <c r="S207" s="3"/>
      <c r="T207" s="7">
        <f t="shared" si="95"/>
        <v>0</v>
      </c>
      <c r="U207" s="1">
        <f>VLOOKUP(A207,Sheet1!A:F,5,)</f>
        <v>5000</v>
      </c>
      <c r="V207" s="7">
        <v>0</v>
      </c>
      <c r="W207" s="7">
        <f t="shared" si="96"/>
        <v>0</v>
      </c>
      <c r="X207" s="7">
        <v>0</v>
      </c>
      <c r="Y207" s="9">
        <f t="shared" si="110"/>
        <v>0</v>
      </c>
      <c r="Z207" s="9">
        <f t="shared" si="111"/>
        <v>0</v>
      </c>
      <c r="AA207" s="10">
        <f t="shared" si="97"/>
        <v>0</v>
      </c>
      <c r="AB207" s="10">
        <f t="shared" si="112"/>
        <v>0</v>
      </c>
      <c r="AC207" s="2">
        <v>0</v>
      </c>
      <c r="AD207" s="7">
        <f t="shared" si="98"/>
        <v>0</v>
      </c>
      <c r="AE207" s="7">
        <f t="shared" si="99"/>
        <v>0</v>
      </c>
      <c r="AF207" s="7">
        <f t="shared" si="113"/>
        <v>0</v>
      </c>
      <c r="AG207" s="7">
        <f t="shared" si="114"/>
        <v>0</v>
      </c>
      <c r="AH207" s="7">
        <v>0</v>
      </c>
      <c r="AI207" s="7">
        <f t="shared" si="115"/>
        <v>0</v>
      </c>
      <c r="AJ207" s="7">
        <v>0</v>
      </c>
      <c r="AK207" s="7">
        <f t="shared" si="100"/>
        <v>0</v>
      </c>
      <c r="AL207" s="7">
        <f t="shared" si="101"/>
        <v>0</v>
      </c>
      <c r="AM207" s="7">
        <f t="shared" si="102"/>
        <v>0</v>
      </c>
      <c r="AN207" s="7">
        <v>0</v>
      </c>
      <c r="AO207" s="7">
        <f t="shared" si="103"/>
        <v>0</v>
      </c>
      <c r="AP207" s="7">
        <v>0</v>
      </c>
      <c r="AQ207" s="7">
        <f t="shared" si="104"/>
        <v>0</v>
      </c>
      <c r="AR207">
        <f t="shared" si="105"/>
        <v>0</v>
      </c>
      <c r="AS207" s="7">
        <v>0</v>
      </c>
      <c r="AT207" s="7">
        <f t="shared" si="106"/>
        <v>0</v>
      </c>
      <c r="AU207" s="7">
        <v>0</v>
      </c>
      <c r="AV207" s="7">
        <f t="shared" si="107"/>
        <v>0</v>
      </c>
      <c r="AW207">
        <f t="shared" si="108"/>
        <v>0</v>
      </c>
    </row>
    <row r="208" spans="1:49" x14ac:dyDescent="0.25">
      <c r="A208" s="11">
        <v>5320487</v>
      </c>
      <c r="B208" s="28" t="s">
        <v>171</v>
      </c>
      <c r="C208" s="25" t="s">
        <v>172</v>
      </c>
      <c r="D208" s="26" t="s">
        <v>5</v>
      </c>
      <c r="E208" s="26" t="s">
        <v>6</v>
      </c>
      <c r="F208" s="12">
        <f t="shared" si="87"/>
        <v>2</v>
      </c>
      <c r="G208" s="12" t="s">
        <v>77</v>
      </c>
      <c r="H208" s="12">
        <f t="shared" si="109"/>
        <v>0</v>
      </c>
      <c r="I208" s="1" t="str">
        <f>VLOOKUP(A208,Sheet1!A:F,3,)</f>
        <v>South</v>
      </c>
      <c r="J208" s="12">
        <f t="shared" si="88"/>
        <v>2</v>
      </c>
      <c r="K208" s="28" t="str">
        <f>VLOOKUP(A208,Sheet1!A:F,6,)</f>
        <v>Telco</v>
      </c>
      <c r="L208">
        <f t="shared" si="89"/>
        <v>6</v>
      </c>
      <c r="M208" s="3">
        <f>VLOOKUP(A208,Sheet1!A:F,4,)</f>
        <v>38864</v>
      </c>
      <c r="N208" s="11">
        <f t="shared" si="90"/>
        <v>2006</v>
      </c>
      <c r="O208" s="11">
        <f t="shared" si="91"/>
        <v>5</v>
      </c>
      <c r="P208" s="11">
        <f t="shared" si="92"/>
        <v>7</v>
      </c>
      <c r="Q208" s="7">
        <f t="shared" si="93"/>
        <v>21</v>
      </c>
      <c r="R208" s="7">
        <f t="shared" si="94"/>
        <v>27</v>
      </c>
      <c r="S208" s="3">
        <v>42929</v>
      </c>
      <c r="T208" s="7">
        <f t="shared" si="95"/>
        <v>1</v>
      </c>
      <c r="U208" s="1">
        <f>VLOOKUP(A208,Sheet1!A:F,5,)</f>
        <v>5000</v>
      </c>
      <c r="V208" s="7">
        <v>1189</v>
      </c>
      <c r="W208" s="7">
        <f t="shared" si="96"/>
        <v>1189</v>
      </c>
      <c r="X208" s="7">
        <v>631.5</v>
      </c>
      <c r="Y208" s="9">
        <f t="shared" si="110"/>
        <v>0</v>
      </c>
      <c r="Z208" s="9">
        <f t="shared" si="111"/>
        <v>0</v>
      </c>
      <c r="AA208" s="10">
        <f t="shared" si="97"/>
        <v>0.36409999999999998</v>
      </c>
      <c r="AB208" s="10">
        <f t="shared" si="112"/>
        <v>0.36409999999999998</v>
      </c>
      <c r="AC208" s="2">
        <v>2731.05</v>
      </c>
      <c r="AD208" s="7">
        <f t="shared" si="98"/>
        <v>1</v>
      </c>
      <c r="AE208" s="7">
        <f t="shared" si="99"/>
        <v>1</v>
      </c>
      <c r="AF208" s="7">
        <f t="shared" si="113"/>
        <v>0</v>
      </c>
      <c r="AG208" s="7">
        <f t="shared" si="114"/>
        <v>0</v>
      </c>
      <c r="AH208" s="7">
        <v>1820.5</v>
      </c>
      <c r="AI208" s="7">
        <f t="shared" si="115"/>
        <v>1820.5</v>
      </c>
      <c r="AJ208" s="7">
        <v>291.5</v>
      </c>
      <c r="AK208" s="7">
        <f t="shared" si="100"/>
        <v>1</v>
      </c>
      <c r="AL208" s="7">
        <f t="shared" si="101"/>
        <v>291.5</v>
      </c>
      <c r="AM208" s="7">
        <f t="shared" si="102"/>
        <v>1</v>
      </c>
      <c r="AN208" s="7">
        <v>897.5</v>
      </c>
      <c r="AO208" s="7">
        <f t="shared" si="103"/>
        <v>1</v>
      </c>
      <c r="AP208" s="7">
        <v>0</v>
      </c>
      <c r="AQ208" s="7">
        <f t="shared" si="104"/>
        <v>0</v>
      </c>
      <c r="AR208">
        <f t="shared" si="105"/>
        <v>0</v>
      </c>
      <c r="AS208" s="7">
        <v>0</v>
      </c>
      <c r="AT208" s="7">
        <f t="shared" si="106"/>
        <v>0</v>
      </c>
      <c r="AU208" s="7">
        <v>0</v>
      </c>
      <c r="AV208" s="7">
        <f t="shared" si="107"/>
        <v>0</v>
      </c>
      <c r="AW208">
        <f t="shared" si="108"/>
        <v>0</v>
      </c>
    </row>
    <row r="209" spans="1:49" x14ac:dyDescent="0.25">
      <c r="A209" s="11">
        <v>5427648</v>
      </c>
      <c r="B209" s="28" t="s">
        <v>220</v>
      </c>
      <c r="C209" s="25" t="s">
        <v>221</v>
      </c>
      <c r="D209" s="26" t="s">
        <v>5</v>
      </c>
      <c r="E209" s="26" t="s">
        <v>6</v>
      </c>
      <c r="F209" s="12">
        <f t="shared" si="87"/>
        <v>2</v>
      </c>
      <c r="G209" s="12" t="s">
        <v>77</v>
      </c>
      <c r="H209" s="12">
        <f t="shared" si="109"/>
        <v>0</v>
      </c>
      <c r="I209" s="1" t="str">
        <f>VLOOKUP(A209,Sheet1!A:F,3,)</f>
        <v>North</v>
      </c>
      <c r="J209" s="12">
        <f t="shared" si="88"/>
        <v>1</v>
      </c>
      <c r="K209" s="28" t="str">
        <f>VLOOKUP(A209,Sheet1!A:F,6,)</f>
        <v>Services</v>
      </c>
      <c r="L209">
        <f t="shared" si="89"/>
        <v>4</v>
      </c>
      <c r="M209" s="3">
        <f>VLOOKUP(A209,Sheet1!A:F,4,)</f>
        <v>37384</v>
      </c>
      <c r="N209" s="11">
        <f t="shared" si="90"/>
        <v>2002</v>
      </c>
      <c r="O209" s="11">
        <f t="shared" si="91"/>
        <v>5</v>
      </c>
      <c r="P209" s="11">
        <f t="shared" si="92"/>
        <v>4</v>
      </c>
      <c r="Q209" s="7">
        <f t="shared" si="93"/>
        <v>19</v>
      </c>
      <c r="R209" s="7">
        <f t="shared" si="94"/>
        <v>8</v>
      </c>
      <c r="S209" s="3">
        <v>42579</v>
      </c>
      <c r="T209" s="7">
        <f t="shared" si="95"/>
        <v>1</v>
      </c>
      <c r="U209" s="1">
        <f>VLOOKUP(A209,Sheet1!A:F,5,)</f>
        <v>5000</v>
      </c>
      <c r="V209" s="7">
        <v>1603.75</v>
      </c>
      <c r="W209" s="7">
        <f t="shared" si="96"/>
        <v>1603.75</v>
      </c>
      <c r="X209" s="7">
        <v>0</v>
      </c>
      <c r="Y209" s="9">
        <f t="shared" si="110"/>
        <v>0</v>
      </c>
      <c r="Z209" s="9">
        <f t="shared" si="111"/>
        <v>0</v>
      </c>
      <c r="AA209" s="10">
        <f t="shared" si="97"/>
        <v>0.32074999999999998</v>
      </c>
      <c r="AB209" s="10">
        <f t="shared" si="112"/>
        <v>0.32074999999999998</v>
      </c>
      <c r="AC209" s="2">
        <v>317.5</v>
      </c>
      <c r="AD209" s="7">
        <f t="shared" si="98"/>
        <v>1</v>
      </c>
      <c r="AE209" s="7">
        <f t="shared" si="99"/>
        <v>1</v>
      </c>
      <c r="AF209" s="7">
        <f t="shared" si="113"/>
        <v>1</v>
      </c>
      <c r="AG209" s="7">
        <f t="shared" si="114"/>
        <v>1</v>
      </c>
      <c r="AH209" s="7">
        <v>1603.75</v>
      </c>
      <c r="AI209" s="7">
        <f t="shared" si="115"/>
        <v>1603.75</v>
      </c>
      <c r="AJ209" s="7">
        <v>0</v>
      </c>
      <c r="AK209" s="7">
        <f t="shared" si="100"/>
        <v>0</v>
      </c>
      <c r="AL209" s="7">
        <f t="shared" si="101"/>
        <v>0</v>
      </c>
      <c r="AM209" s="7">
        <f t="shared" si="102"/>
        <v>0</v>
      </c>
      <c r="AN209" s="7">
        <v>0</v>
      </c>
      <c r="AO209" s="7">
        <f t="shared" si="103"/>
        <v>0</v>
      </c>
      <c r="AP209" s="7">
        <v>0</v>
      </c>
      <c r="AQ209" s="7">
        <f t="shared" si="104"/>
        <v>0</v>
      </c>
      <c r="AR209">
        <f t="shared" si="105"/>
        <v>1</v>
      </c>
      <c r="AS209" s="7">
        <v>0</v>
      </c>
      <c r="AT209" s="7">
        <f t="shared" si="106"/>
        <v>0</v>
      </c>
      <c r="AU209" s="7">
        <v>1603.75</v>
      </c>
      <c r="AV209" s="7">
        <f t="shared" si="107"/>
        <v>1</v>
      </c>
      <c r="AW209">
        <f t="shared" si="108"/>
        <v>1</v>
      </c>
    </row>
    <row r="210" spans="1:49" x14ac:dyDescent="0.25">
      <c r="A210" s="11">
        <v>5446443</v>
      </c>
      <c r="B210" s="28" t="s">
        <v>179</v>
      </c>
      <c r="C210" s="25" t="s">
        <v>180</v>
      </c>
      <c r="D210" s="26" t="s">
        <v>5</v>
      </c>
      <c r="E210" s="26" t="s">
        <v>6</v>
      </c>
      <c r="F210" s="12">
        <f t="shared" si="87"/>
        <v>2</v>
      </c>
      <c r="G210" s="12" t="s">
        <v>77</v>
      </c>
      <c r="H210" s="12">
        <f t="shared" si="109"/>
        <v>0</v>
      </c>
      <c r="I210" s="1" t="str">
        <f>VLOOKUP(A210,Sheet1!A:F,3,)</f>
        <v>South</v>
      </c>
      <c r="J210" s="12">
        <f t="shared" si="88"/>
        <v>2</v>
      </c>
      <c r="K210" s="28" t="str">
        <f>VLOOKUP(A210,Sheet1!A:F,6,)</f>
        <v>Retail</v>
      </c>
      <c r="L210">
        <f t="shared" si="89"/>
        <v>3</v>
      </c>
      <c r="M210" s="3">
        <f>VLOOKUP(A210,Sheet1!A:F,4,)</f>
        <v>39044</v>
      </c>
      <c r="N210" s="11">
        <f t="shared" si="90"/>
        <v>2006</v>
      </c>
      <c r="O210" s="11">
        <f t="shared" si="91"/>
        <v>11</v>
      </c>
      <c r="P210" s="11">
        <f t="shared" si="92"/>
        <v>5</v>
      </c>
      <c r="Q210" s="7">
        <f t="shared" si="93"/>
        <v>47</v>
      </c>
      <c r="R210" s="7">
        <f t="shared" si="94"/>
        <v>23</v>
      </c>
      <c r="S210" s="3">
        <v>42578</v>
      </c>
      <c r="T210" s="7">
        <f t="shared" si="95"/>
        <v>1</v>
      </c>
      <c r="U210" s="1">
        <f>VLOOKUP(A210,Sheet1!A:F,5,)</f>
        <v>5000</v>
      </c>
      <c r="V210" s="7">
        <v>1426</v>
      </c>
      <c r="W210" s="7">
        <f t="shared" si="96"/>
        <v>1426</v>
      </c>
      <c r="X210" s="7">
        <v>0</v>
      </c>
      <c r="Y210" s="9">
        <f t="shared" si="110"/>
        <v>0</v>
      </c>
      <c r="Z210" s="9">
        <f t="shared" si="111"/>
        <v>0</v>
      </c>
      <c r="AA210" s="10">
        <f t="shared" si="97"/>
        <v>0.28520000000000001</v>
      </c>
      <c r="AB210" s="10">
        <f t="shared" si="112"/>
        <v>0.28520000000000001</v>
      </c>
      <c r="AC210" s="2">
        <v>285</v>
      </c>
      <c r="AD210" s="7">
        <f t="shared" si="98"/>
        <v>1</v>
      </c>
      <c r="AE210" s="7">
        <f t="shared" si="99"/>
        <v>1</v>
      </c>
      <c r="AF210" s="7">
        <f t="shared" si="113"/>
        <v>1</v>
      </c>
      <c r="AG210" s="7">
        <f t="shared" si="114"/>
        <v>1</v>
      </c>
      <c r="AH210" s="7">
        <v>1426</v>
      </c>
      <c r="AI210" s="7">
        <f t="shared" si="115"/>
        <v>1426</v>
      </c>
      <c r="AJ210" s="7">
        <v>0</v>
      </c>
      <c r="AK210" s="7">
        <f t="shared" si="100"/>
        <v>0</v>
      </c>
      <c r="AL210" s="7">
        <f t="shared" si="101"/>
        <v>0</v>
      </c>
      <c r="AM210" s="7">
        <f t="shared" si="102"/>
        <v>0</v>
      </c>
      <c r="AN210" s="7">
        <v>0</v>
      </c>
      <c r="AO210" s="7">
        <f t="shared" si="103"/>
        <v>0</v>
      </c>
      <c r="AP210" s="7">
        <v>0</v>
      </c>
      <c r="AQ210" s="7">
        <f t="shared" si="104"/>
        <v>0</v>
      </c>
      <c r="AR210">
        <f t="shared" si="105"/>
        <v>1</v>
      </c>
      <c r="AS210" s="7">
        <v>0</v>
      </c>
      <c r="AT210" s="7">
        <f t="shared" si="106"/>
        <v>0</v>
      </c>
      <c r="AU210" s="7">
        <v>1426</v>
      </c>
      <c r="AV210" s="7">
        <f t="shared" si="107"/>
        <v>1</v>
      </c>
      <c r="AW210">
        <f t="shared" si="108"/>
        <v>1</v>
      </c>
    </row>
    <row r="211" spans="1:49" x14ac:dyDescent="0.25">
      <c r="A211" s="11">
        <v>5457507</v>
      </c>
      <c r="B211" s="28" t="s">
        <v>372</v>
      </c>
      <c r="C211" s="25" t="s">
        <v>373</v>
      </c>
      <c r="D211" s="26" t="s">
        <v>5</v>
      </c>
      <c r="E211" s="26" t="s">
        <v>345</v>
      </c>
      <c r="F211" s="12">
        <f t="shared" si="87"/>
        <v>1</v>
      </c>
      <c r="G211" s="12" t="s">
        <v>77</v>
      </c>
      <c r="H211" s="12">
        <f t="shared" si="109"/>
        <v>0</v>
      </c>
      <c r="I211" s="1" t="str">
        <f>VLOOKUP(A211,Sheet1!A:F,3,)</f>
        <v>East</v>
      </c>
      <c r="J211" s="12">
        <f t="shared" si="88"/>
        <v>3</v>
      </c>
      <c r="K211" s="28" t="str">
        <f>VLOOKUP(A211,Sheet1!A:F,6,)</f>
        <v>Telco</v>
      </c>
      <c r="L211">
        <f t="shared" si="89"/>
        <v>6</v>
      </c>
      <c r="M211" s="3">
        <f>VLOOKUP(A211,Sheet1!A:F,4,)</f>
        <v>36204</v>
      </c>
      <c r="N211" s="11">
        <f t="shared" si="90"/>
        <v>1999</v>
      </c>
      <c r="O211" s="11">
        <f t="shared" si="91"/>
        <v>2</v>
      </c>
      <c r="P211" s="11">
        <f t="shared" si="92"/>
        <v>7</v>
      </c>
      <c r="Q211" s="7">
        <f t="shared" si="93"/>
        <v>7</v>
      </c>
      <c r="R211" s="7">
        <f t="shared" si="94"/>
        <v>13</v>
      </c>
      <c r="S211" s="3">
        <v>42948</v>
      </c>
      <c r="T211" s="7">
        <f t="shared" si="95"/>
        <v>1</v>
      </c>
      <c r="U211" s="1">
        <f>VLOOKUP(A211,Sheet1!A:F,5,)</f>
        <v>5000</v>
      </c>
      <c r="V211" s="7">
        <v>1167.0899999999999</v>
      </c>
      <c r="W211" s="7">
        <f t="shared" si="96"/>
        <v>1167.0899999999999</v>
      </c>
      <c r="X211" s="7">
        <v>356</v>
      </c>
      <c r="Y211" s="9">
        <f t="shared" si="110"/>
        <v>0</v>
      </c>
      <c r="Z211" s="9">
        <f t="shared" si="111"/>
        <v>0</v>
      </c>
      <c r="AA211" s="10">
        <f t="shared" si="97"/>
        <v>0.304618</v>
      </c>
      <c r="AB211" s="10">
        <f t="shared" si="112"/>
        <v>0.304618</v>
      </c>
      <c r="AC211" s="2">
        <v>207.5</v>
      </c>
      <c r="AD211" s="7">
        <f t="shared" si="98"/>
        <v>1</v>
      </c>
      <c r="AE211" s="7">
        <f t="shared" si="99"/>
        <v>1</v>
      </c>
      <c r="AF211" s="7">
        <f t="shared" si="113"/>
        <v>1</v>
      </c>
      <c r="AG211" s="7">
        <f t="shared" si="114"/>
        <v>1</v>
      </c>
      <c r="AH211" s="7">
        <v>1523.09</v>
      </c>
      <c r="AI211" s="7">
        <f t="shared" si="115"/>
        <v>1523.09</v>
      </c>
      <c r="AJ211" s="7">
        <v>570</v>
      </c>
      <c r="AK211" s="7">
        <f t="shared" si="100"/>
        <v>1</v>
      </c>
      <c r="AL211" s="7">
        <f t="shared" si="101"/>
        <v>570</v>
      </c>
      <c r="AM211" s="7">
        <f t="shared" si="102"/>
        <v>1</v>
      </c>
      <c r="AN211" s="7">
        <v>163.5</v>
      </c>
      <c r="AO211" s="7">
        <f t="shared" si="103"/>
        <v>1</v>
      </c>
      <c r="AP211" s="7">
        <v>297</v>
      </c>
      <c r="AQ211" s="7">
        <f t="shared" si="104"/>
        <v>1</v>
      </c>
      <c r="AR211">
        <f t="shared" si="105"/>
        <v>1</v>
      </c>
      <c r="AS211" s="7">
        <v>136.59</v>
      </c>
      <c r="AT211" s="7">
        <f t="shared" si="106"/>
        <v>1</v>
      </c>
      <c r="AU211" s="7">
        <v>0</v>
      </c>
      <c r="AV211" s="7">
        <f t="shared" si="107"/>
        <v>0</v>
      </c>
      <c r="AW211">
        <f t="shared" si="108"/>
        <v>1</v>
      </c>
    </row>
    <row r="212" spans="1:49" x14ac:dyDescent="0.25">
      <c r="A212" s="11">
        <v>5497952</v>
      </c>
      <c r="B212" s="28" t="s">
        <v>307</v>
      </c>
      <c r="C212" s="25" t="s">
        <v>308</v>
      </c>
      <c r="D212" s="26" t="s">
        <v>5</v>
      </c>
      <c r="E212" s="26" t="s">
        <v>224</v>
      </c>
      <c r="F212" s="12">
        <f t="shared" si="87"/>
        <v>3</v>
      </c>
      <c r="G212" s="12" t="s">
        <v>77</v>
      </c>
      <c r="H212" s="12">
        <f t="shared" si="109"/>
        <v>0</v>
      </c>
      <c r="I212" s="1" t="str">
        <f>VLOOKUP(A212,Sheet1!A:F,3,)</f>
        <v>North</v>
      </c>
      <c r="J212" s="12">
        <f t="shared" si="88"/>
        <v>1</v>
      </c>
      <c r="K212" s="28" t="str">
        <f>VLOOKUP(A212,Sheet1!A:F,6,)</f>
        <v>Manufacturing</v>
      </c>
      <c r="L212">
        <f t="shared" si="89"/>
        <v>5</v>
      </c>
      <c r="M212" s="3">
        <f>VLOOKUP(A212,Sheet1!A:F,4,)</f>
        <v>37164</v>
      </c>
      <c r="N212" s="11">
        <f t="shared" si="90"/>
        <v>2001</v>
      </c>
      <c r="O212" s="11">
        <f t="shared" si="91"/>
        <v>9</v>
      </c>
      <c r="P212" s="11">
        <f t="shared" si="92"/>
        <v>1</v>
      </c>
      <c r="Q212" s="7">
        <f t="shared" si="93"/>
        <v>40</v>
      </c>
      <c r="R212" s="7">
        <f t="shared" si="94"/>
        <v>30</v>
      </c>
      <c r="S212" s="3">
        <v>42947</v>
      </c>
      <c r="T212" s="7">
        <f t="shared" si="95"/>
        <v>1</v>
      </c>
      <c r="U212" s="1">
        <f>VLOOKUP(A212,Sheet1!A:F,5,)</f>
        <v>65000</v>
      </c>
      <c r="V212" s="7">
        <v>673.5</v>
      </c>
      <c r="W212" s="7">
        <f t="shared" si="96"/>
        <v>673.5</v>
      </c>
      <c r="X212" s="7">
        <v>393</v>
      </c>
      <c r="Y212" s="9">
        <f t="shared" si="110"/>
        <v>0</v>
      </c>
      <c r="Z212" s="9">
        <f t="shared" si="111"/>
        <v>0</v>
      </c>
      <c r="AA212" s="10">
        <f t="shared" si="97"/>
        <v>1.6407692307692307E-2</v>
      </c>
      <c r="AB212" s="10">
        <f t="shared" si="112"/>
        <v>1.6407692307692307E-2</v>
      </c>
      <c r="AC212" s="2">
        <v>3248.3</v>
      </c>
      <c r="AD212" s="7">
        <f t="shared" si="98"/>
        <v>1</v>
      </c>
      <c r="AE212" s="7">
        <f t="shared" si="99"/>
        <v>1</v>
      </c>
      <c r="AF212" s="7">
        <f t="shared" si="113"/>
        <v>0</v>
      </c>
      <c r="AG212" s="7">
        <f t="shared" si="114"/>
        <v>0</v>
      </c>
      <c r="AH212" s="7">
        <v>1066.5</v>
      </c>
      <c r="AI212" s="7">
        <f t="shared" si="115"/>
        <v>1066.5</v>
      </c>
      <c r="AJ212" s="7">
        <v>673.5</v>
      </c>
      <c r="AK212" s="7">
        <f t="shared" si="100"/>
        <v>1</v>
      </c>
      <c r="AL212" s="7">
        <f t="shared" si="101"/>
        <v>673.5</v>
      </c>
      <c r="AM212" s="7">
        <f t="shared" si="102"/>
        <v>1</v>
      </c>
      <c r="AN212" s="7">
        <v>0</v>
      </c>
      <c r="AO212" s="7">
        <f t="shared" si="103"/>
        <v>0</v>
      </c>
      <c r="AP212" s="7">
        <v>0</v>
      </c>
      <c r="AQ212" s="7">
        <f t="shared" si="104"/>
        <v>0</v>
      </c>
      <c r="AR212">
        <f t="shared" si="105"/>
        <v>0</v>
      </c>
      <c r="AS212" s="7">
        <v>0</v>
      </c>
      <c r="AT212" s="7">
        <f t="shared" si="106"/>
        <v>0</v>
      </c>
      <c r="AU212" s="7">
        <v>0</v>
      </c>
      <c r="AV212" s="7">
        <f t="shared" si="107"/>
        <v>0</v>
      </c>
      <c r="AW212">
        <f t="shared" si="108"/>
        <v>0</v>
      </c>
    </row>
    <row r="213" spans="1:49" x14ac:dyDescent="0.25">
      <c r="A213" s="11">
        <v>5514166</v>
      </c>
      <c r="B213" s="28" t="s">
        <v>650</v>
      </c>
      <c r="C213" s="25" t="s">
        <v>651</v>
      </c>
      <c r="D213" s="26" t="s">
        <v>5</v>
      </c>
      <c r="E213" s="26" t="s">
        <v>345</v>
      </c>
      <c r="F213" s="12">
        <f t="shared" si="87"/>
        <v>1</v>
      </c>
      <c r="G213" s="12" t="s">
        <v>77</v>
      </c>
      <c r="H213" s="12">
        <f t="shared" si="109"/>
        <v>0</v>
      </c>
      <c r="I213" s="1" t="str">
        <f>VLOOKUP(A213,Sheet1!A:F,3,)</f>
        <v>West</v>
      </c>
      <c r="J213" s="12">
        <f t="shared" si="88"/>
        <v>4</v>
      </c>
      <c r="K213" s="28" t="str">
        <f>VLOOKUP(A213,Sheet1!A:F,6,)</f>
        <v>Services</v>
      </c>
      <c r="L213">
        <f t="shared" si="89"/>
        <v>4</v>
      </c>
      <c r="M213" s="3">
        <f>VLOOKUP(A213,Sheet1!A:F,4,)</f>
        <v>41724</v>
      </c>
      <c r="N213" s="11">
        <f t="shared" si="90"/>
        <v>2014</v>
      </c>
      <c r="O213" s="11">
        <f t="shared" si="91"/>
        <v>3</v>
      </c>
      <c r="P213" s="11">
        <f t="shared" si="92"/>
        <v>4</v>
      </c>
      <c r="Q213" s="7">
        <f t="shared" si="93"/>
        <v>13</v>
      </c>
      <c r="R213" s="7">
        <f t="shared" si="94"/>
        <v>26</v>
      </c>
      <c r="S213" s="3">
        <v>42417</v>
      </c>
      <c r="T213" s="7">
        <f t="shared" si="95"/>
        <v>1</v>
      </c>
      <c r="U213" s="1">
        <f>VLOOKUP(A213,Sheet1!A:F,5,)</f>
        <v>5000</v>
      </c>
      <c r="V213" s="7">
        <v>1115</v>
      </c>
      <c r="W213" s="7">
        <f t="shared" si="96"/>
        <v>1115</v>
      </c>
      <c r="X213" s="7">
        <v>0</v>
      </c>
      <c r="Y213" s="9">
        <f t="shared" si="110"/>
        <v>0</v>
      </c>
      <c r="Z213" s="9">
        <f t="shared" si="111"/>
        <v>0</v>
      </c>
      <c r="AA213" s="10">
        <f t="shared" si="97"/>
        <v>0.223</v>
      </c>
      <c r="AB213" s="10">
        <f t="shared" si="112"/>
        <v>0.223</v>
      </c>
      <c r="AC213" s="2">
        <v>100</v>
      </c>
      <c r="AD213" s="7">
        <f t="shared" si="98"/>
        <v>1</v>
      </c>
      <c r="AE213" s="7">
        <f t="shared" si="99"/>
        <v>1</v>
      </c>
      <c r="AF213" s="7">
        <f t="shared" si="113"/>
        <v>1</v>
      </c>
      <c r="AG213" s="7">
        <f t="shared" si="114"/>
        <v>1</v>
      </c>
      <c r="AH213" s="7">
        <v>1115</v>
      </c>
      <c r="AI213" s="7">
        <f t="shared" si="115"/>
        <v>1115</v>
      </c>
      <c r="AJ213" s="7">
        <v>0</v>
      </c>
      <c r="AK213" s="7">
        <f t="shared" si="100"/>
        <v>0</v>
      </c>
      <c r="AL213" s="7">
        <f t="shared" si="101"/>
        <v>0</v>
      </c>
      <c r="AM213" s="7">
        <f t="shared" si="102"/>
        <v>0</v>
      </c>
      <c r="AN213" s="7">
        <v>0</v>
      </c>
      <c r="AO213" s="7">
        <f t="shared" si="103"/>
        <v>0</v>
      </c>
      <c r="AP213" s="7">
        <v>0</v>
      </c>
      <c r="AQ213" s="7">
        <f t="shared" si="104"/>
        <v>0</v>
      </c>
      <c r="AR213">
        <f t="shared" si="105"/>
        <v>1</v>
      </c>
      <c r="AS213" s="7">
        <v>0</v>
      </c>
      <c r="AT213" s="7">
        <f t="shared" si="106"/>
        <v>0</v>
      </c>
      <c r="AU213" s="7">
        <v>1115</v>
      </c>
      <c r="AV213" s="7">
        <f t="shared" si="107"/>
        <v>1</v>
      </c>
      <c r="AW213">
        <f t="shared" si="108"/>
        <v>1</v>
      </c>
    </row>
    <row r="214" spans="1:49" x14ac:dyDescent="0.25">
      <c r="A214" s="11">
        <v>5556065</v>
      </c>
      <c r="B214" s="28" t="s">
        <v>510</v>
      </c>
      <c r="C214" s="25" t="s">
        <v>511</v>
      </c>
      <c r="D214" s="26" t="s">
        <v>5</v>
      </c>
      <c r="E214" s="26" t="s">
        <v>345</v>
      </c>
      <c r="F214" s="12">
        <f t="shared" si="87"/>
        <v>1</v>
      </c>
      <c r="G214" s="12" t="s">
        <v>77</v>
      </c>
      <c r="H214" s="12">
        <f t="shared" si="109"/>
        <v>0</v>
      </c>
      <c r="I214" s="1" t="str">
        <f>VLOOKUP(A214,Sheet1!A:F,3,)</f>
        <v>West</v>
      </c>
      <c r="J214" s="12">
        <f t="shared" si="88"/>
        <v>4</v>
      </c>
      <c r="K214" s="28" t="str">
        <f>VLOOKUP(A214,Sheet1!A:F,6,)</f>
        <v>Retail</v>
      </c>
      <c r="L214">
        <f t="shared" si="89"/>
        <v>3</v>
      </c>
      <c r="M214" s="3">
        <f>VLOOKUP(A214,Sheet1!A:F,4,)</f>
        <v>41144</v>
      </c>
      <c r="N214" s="11">
        <f t="shared" si="90"/>
        <v>2012</v>
      </c>
      <c r="O214" s="11">
        <f t="shared" si="91"/>
        <v>8</v>
      </c>
      <c r="P214" s="11">
        <f t="shared" si="92"/>
        <v>5</v>
      </c>
      <c r="Q214" s="7">
        <f t="shared" si="93"/>
        <v>34</v>
      </c>
      <c r="R214" s="7">
        <f t="shared" si="94"/>
        <v>23</v>
      </c>
      <c r="S214" s="3">
        <v>42926</v>
      </c>
      <c r="T214" s="7">
        <f t="shared" si="95"/>
        <v>1</v>
      </c>
      <c r="U214" s="1">
        <f>VLOOKUP(A214,Sheet1!A:F,5,)</f>
        <v>5000</v>
      </c>
      <c r="V214" s="7">
        <v>5118.5</v>
      </c>
      <c r="W214" s="7">
        <f t="shared" si="96"/>
        <v>5118.5</v>
      </c>
      <c r="X214" s="7">
        <v>0</v>
      </c>
      <c r="Y214" s="9">
        <f t="shared" si="110"/>
        <v>1</v>
      </c>
      <c r="Z214" s="9">
        <f t="shared" si="111"/>
        <v>1</v>
      </c>
      <c r="AA214" s="10">
        <f t="shared" si="97"/>
        <v>1.0237000000000001</v>
      </c>
      <c r="AB214" s="10">
        <f t="shared" si="112"/>
        <v>1.0237000000000001</v>
      </c>
      <c r="AC214" s="2">
        <v>500</v>
      </c>
      <c r="AD214" s="7">
        <f t="shared" si="98"/>
        <v>1</v>
      </c>
      <c r="AE214" s="7">
        <f t="shared" si="99"/>
        <v>1</v>
      </c>
      <c r="AF214" s="7">
        <f t="shared" si="113"/>
        <v>1</v>
      </c>
      <c r="AG214" s="7">
        <f t="shared" si="114"/>
        <v>1</v>
      </c>
      <c r="AH214" s="7">
        <v>5118.5</v>
      </c>
      <c r="AI214" s="7">
        <f t="shared" si="115"/>
        <v>5118.5</v>
      </c>
      <c r="AJ214" s="7">
        <v>0</v>
      </c>
      <c r="AK214" s="7">
        <f t="shared" si="100"/>
        <v>0</v>
      </c>
      <c r="AL214" s="7">
        <f t="shared" si="101"/>
        <v>0</v>
      </c>
      <c r="AM214" s="7">
        <f t="shared" si="102"/>
        <v>0</v>
      </c>
      <c r="AN214" s="7">
        <v>-5.5</v>
      </c>
      <c r="AO214" s="7">
        <f t="shared" si="103"/>
        <v>0</v>
      </c>
      <c r="AP214" s="7">
        <v>0</v>
      </c>
      <c r="AQ214" s="7">
        <f t="shared" si="104"/>
        <v>0</v>
      </c>
      <c r="AR214">
        <f t="shared" si="105"/>
        <v>1</v>
      </c>
      <c r="AS214" s="7">
        <v>0</v>
      </c>
      <c r="AT214" s="7">
        <f t="shared" si="106"/>
        <v>0</v>
      </c>
      <c r="AU214" s="7">
        <v>5124</v>
      </c>
      <c r="AV214" s="7">
        <f t="shared" si="107"/>
        <v>1</v>
      </c>
      <c r="AW214">
        <f t="shared" si="108"/>
        <v>1</v>
      </c>
    </row>
    <row r="215" spans="1:49" x14ac:dyDescent="0.25">
      <c r="A215" s="11">
        <v>5556675</v>
      </c>
      <c r="B215" s="28">
        <v>1001614</v>
      </c>
      <c r="C215" s="25" t="s">
        <v>52</v>
      </c>
      <c r="D215" s="26" t="s">
        <v>9</v>
      </c>
      <c r="E215" s="26" t="s">
        <v>6</v>
      </c>
      <c r="F215" s="12">
        <f t="shared" si="87"/>
        <v>2</v>
      </c>
      <c r="G215" s="12" t="s">
        <v>7</v>
      </c>
      <c r="H215" s="12">
        <f t="shared" si="109"/>
        <v>1</v>
      </c>
      <c r="I215" s="1" t="str">
        <f>VLOOKUP(A215,Sheet1!A:F,3,)</f>
        <v>South</v>
      </c>
      <c r="J215" s="12">
        <f t="shared" si="88"/>
        <v>2</v>
      </c>
      <c r="K215" s="28" t="str">
        <f>VLOOKUP(A215,Sheet1!A:F,6,)</f>
        <v>Retail</v>
      </c>
      <c r="L215">
        <f t="shared" si="89"/>
        <v>3</v>
      </c>
      <c r="M215" s="3">
        <f>VLOOKUP(A215,Sheet1!A:F,4,)</f>
        <v>40864</v>
      </c>
      <c r="N215" s="11">
        <f t="shared" si="90"/>
        <v>2011</v>
      </c>
      <c r="O215" s="11">
        <f t="shared" si="91"/>
        <v>11</v>
      </c>
      <c r="P215" s="11">
        <f t="shared" si="92"/>
        <v>5</v>
      </c>
      <c r="Q215" s="7">
        <f t="shared" si="93"/>
        <v>47</v>
      </c>
      <c r="R215" s="7">
        <f t="shared" si="94"/>
        <v>17</v>
      </c>
      <c r="S215" s="3"/>
      <c r="T215" s="7">
        <f t="shared" si="95"/>
        <v>0</v>
      </c>
      <c r="U215" s="1">
        <f>VLOOKUP(A215,Sheet1!A:F,5,)</f>
        <v>5000</v>
      </c>
      <c r="V215" s="7">
        <v>-6079.58</v>
      </c>
      <c r="W215" s="7">
        <f t="shared" si="96"/>
        <v>6079.58</v>
      </c>
      <c r="X215" s="7">
        <v>0</v>
      </c>
      <c r="Y215" s="9">
        <f t="shared" si="110"/>
        <v>0</v>
      </c>
      <c r="Z215" s="9">
        <f t="shared" si="111"/>
        <v>1</v>
      </c>
      <c r="AA215" s="10">
        <f t="shared" si="97"/>
        <v>-1.215916</v>
      </c>
      <c r="AB215" s="10">
        <f t="shared" si="112"/>
        <v>1.215916</v>
      </c>
      <c r="AC215" s="2">
        <v>0</v>
      </c>
      <c r="AD215" s="7">
        <f t="shared" si="98"/>
        <v>0</v>
      </c>
      <c r="AE215" s="7">
        <f t="shared" si="99"/>
        <v>1</v>
      </c>
      <c r="AF215" s="7">
        <f t="shared" si="113"/>
        <v>0</v>
      </c>
      <c r="AG215" s="7">
        <f t="shared" si="114"/>
        <v>1</v>
      </c>
      <c r="AH215" s="7">
        <v>-6079.58</v>
      </c>
      <c r="AI215" s="7">
        <f t="shared" si="115"/>
        <v>6079.58</v>
      </c>
      <c r="AJ215" s="7">
        <v>0</v>
      </c>
      <c r="AK215" s="7">
        <f t="shared" si="100"/>
        <v>0</v>
      </c>
      <c r="AL215" s="7">
        <f t="shared" si="101"/>
        <v>0</v>
      </c>
      <c r="AM215" s="7">
        <f t="shared" si="102"/>
        <v>0</v>
      </c>
      <c r="AN215" s="7">
        <v>0</v>
      </c>
      <c r="AO215" s="7">
        <f t="shared" si="103"/>
        <v>0</v>
      </c>
      <c r="AP215" s="7">
        <v>0</v>
      </c>
      <c r="AQ215" s="7">
        <f t="shared" si="104"/>
        <v>0</v>
      </c>
      <c r="AR215">
        <f t="shared" si="105"/>
        <v>0</v>
      </c>
      <c r="AS215" s="7">
        <v>0</v>
      </c>
      <c r="AT215" s="7">
        <f t="shared" si="106"/>
        <v>0</v>
      </c>
      <c r="AU215" s="7">
        <v>-6079.58</v>
      </c>
      <c r="AV215" s="7">
        <f t="shared" si="107"/>
        <v>0</v>
      </c>
      <c r="AW215">
        <f t="shared" si="108"/>
        <v>1</v>
      </c>
    </row>
    <row r="216" spans="1:49" x14ac:dyDescent="0.25">
      <c r="A216" s="11">
        <v>5564036</v>
      </c>
      <c r="B216" s="28">
        <v>1001082</v>
      </c>
      <c r="C216" s="25" t="s">
        <v>37</v>
      </c>
      <c r="D216" s="26" t="s">
        <v>9</v>
      </c>
      <c r="E216" s="26" t="s">
        <v>6</v>
      </c>
      <c r="F216" s="12">
        <f t="shared" si="87"/>
        <v>2</v>
      </c>
      <c r="G216" s="12" t="s">
        <v>7</v>
      </c>
      <c r="H216" s="12">
        <f t="shared" si="109"/>
        <v>1</v>
      </c>
      <c r="I216" s="1" t="str">
        <f>VLOOKUP(A216,Sheet1!A:F,3,)</f>
        <v>South</v>
      </c>
      <c r="J216" s="12">
        <f t="shared" si="88"/>
        <v>2</v>
      </c>
      <c r="K216" s="28" t="str">
        <f>VLOOKUP(A216,Sheet1!A:F,6,)</f>
        <v>Services</v>
      </c>
      <c r="L216">
        <f t="shared" si="89"/>
        <v>4</v>
      </c>
      <c r="M216" s="3">
        <f>VLOOKUP(A216,Sheet1!A:F,4,)</f>
        <v>40744</v>
      </c>
      <c r="N216" s="11">
        <f t="shared" si="90"/>
        <v>2011</v>
      </c>
      <c r="O216" s="11">
        <f t="shared" si="91"/>
        <v>7</v>
      </c>
      <c r="P216" s="11">
        <f t="shared" si="92"/>
        <v>4</v>
      </c>
      <c r="Q216" s="7">
        <f t="shared" si="93"/>
        <v>30</v>
      </c>
      <c r="R216" s="7">
        <f t="shared" si="94"/>
        <v>20</v>
      </c>
      <c r="S216" s="3"/>
      <c r="T216" s="7">
        <f t="shared" si="95"/>
        <v>0</v>
      </c>
      <c r="U216" s="1">
        <f>VLOOKUP(A216,Sheet1!A:F,5,)</f>
        <v>5000</v>
      </c>
      <c r="V216" s="7">
        <v>-2000</v>
      </c>
      <c r="W216" s="7">
        <f t="shared" si="96"/>
        <v>2000</v>
      </c>
      <c r="X216" s="7">
        <v>0</v>
      </c>
      <c r="Y216" s="9">
        <f t="shared" si="110"/>
        <v>0</v>
      </c>
      <c r="Z216" s="9">
        <f t="shared" si="111"/>
        <v>0</v>
      </c>
      <c r="AA216" s="10">
        <f t="shared" si="97"/>
        <v>-0.4</v>
      </c>
      <c r="AB216" s="10">
        <f t="shared" si="112"/>
        <v>0.4</v>
      </c>
      <c r="AC216" s="2">
        <v>0</v>
      </c>
      <c r="AD216" s="7">
        <f t="shared" si="98"/>
        <v>0</v>
      </c>
      <c r="AE216" s="7">
        <f t="shared" si="99"/>
        <v>1</v>
      </c>
      <c r="AF216" s="7">
        <f t="shared" si="113"/>
        <v>0</v>
      </c>
      <c r="AG216" s="7">
        <f t="shared" si="114"/>
        <v>0</v>
      </c>
      <c r="AH216" s="7">
        <v>-2000</v>
      </c>
      <c r="AI216" s="7">
        <f t="shared" si="115"/>
        <v>2000</v>
      </c>
      <c r="AJ216" s="7">
        <v>0</v>
      </c>
      <c r="AK216" s="7">
        <f t="shared" si="100"/>
        <v>0</v>
      </c>
      <c r="AL216" s="7">
        <f t="shared" si="101"/>
        <v>0</v>
      </c>
      <c r="AM216" s="7">
        <f t="shared" si="102"/>
        <v>0</v>
      </c>
      <c r="AN216" s="7">
        <v>-2000</v>
      </c>
      <c r="AO216" s="7">
        <f t="shared" si="103"/>
        <v>0</v>
      </c>
      <c r="AP216" s="7">
        <v>0</v>
      </c>
      <c r="AQ216" s="7">
        <f t="shared" si="104"/>
        <v>0</v>
      </c>
      <c r="AR216">
        <f t="shared" si="105"/>
        <v>0</v>
      </c>
      <c r="AS216" s="7">
        <v>0</v>
      </c>
      <c r="AT216" s="7">
        <f t="shared" si="106"/>
        <v>0</v>
      </c>
      <c r="AU216" s="7">
        <v>0</v>
      </c>
      <c r="AV216" s="7">
        <f t="shared" si="107"/>
        <v>0</v>
      </c>
      <c r="AW216">
        <f t="shared" si="108"/>
        <v>0</v>
      </c>
    </row>
    <row r="217" spans="1:49" x14ac:dyDescent="0.25">
      <c r="A217" s="11">
        <v>5617734</v>
      </c>
      <c r="B217" s="28" t="s">
        <v>512</v>
      </c>
      <c r="C217" s="25" t="s">
        <v>513</v>
      </c>
      <c r="D217" s="26" t="s">
        <v>5</v>
      </c>
      <c r="E217" s="26" t="s">
        <v>345</v>
      </c>
      <c r="F217" s="12">
        <f t="shared" si="87"/>
        <v>1</v>
      </c>
      <c r="G217" s="12" t="s">
        <v>77</v>
      </c>
      <c r="H217" s="12">
        <f t="shared" si="109"/>
        <v>0</v>
      </c>
      <c r="I217" s="1" t="str">
        <f>VLOOKUP(A217,Sheet1!A:F,3,)</f>
        <v>West</v>
      </c>
      <c r="J217" s="12">
        <f t="shared" si="88"/>
        <v>4</v>
      </c>
      <c r="K217" s="28" t="str">
        <f>VLOOKUP(A217,Sheet1!A:F,6,)</f>
        <v>Technology</v>
      </c>
      <c r="L217">
        <f t="shared" si="89"/>
        <v>1</v>
      </c>
      <c r="M217" s="3">
        <f>VLOOKUP(A217,Sheet1!A:F,4,)</f>
        <v>42104</v>
      </c>
      <c r="N217" s="11">
        <f t="shared" si="90"/>
        <v>2015</v>
      </c>
      <c r="O217" s="11">
        <f t="shared" si="91"/>
        <v>4</v>
      </c>
      <c r="P217" s="11">
        <f t="shared" si="92"/>
        <v>6</v>
      </c>
      <c r="Q217" s="7">
        <f t="shared" si="93"/>
        <v>15</v>
      </c>
      <c r="R217" s="7">
        <f t="shared" si="94"/>
        <v>10</v>
      </c>
      <c r="S217" s="3">
        <v>42950</v>
      </c>
      <c r="T217" s="7">
        <f t="shared" si="95"/>
        <v>1</v>
      </c>
      <c r="U217" s="1">
        <f>VLOOKUP(A217,Sheet1!A:F,5,)</f>
        <v>5000</v>
      </c>
      <c r="V217" s="7">
        <v>1913.5</v>
      </c>
      <c r="W217" s="7">
        <f t="shared" si="96"/>
        <v>1913.5</v>
      </c>
      <c r="X217" s="7">
        <v>527.5</v>
      </c>
      <c r="Y217" s="9">
        <f t="shared" si="110"/>
        <v>0</v>
      </c>
      <c r="Z217" s="9">
        <f t="shared" si="111"/>
        <v>0</v>
      </c>
      <c r="AA217" s="10">
        <f t="shared" si="97"/>
        <v>0.48820000000000002</v>
      </c>
      <c r="AB217" s="10">
        <f t="shared" si="112"/>
        <v>0.48820000000000002</v>
      </c>
      <c r="AC217" s="2">
        <v>491.05</v>
      </c>
      <c r="AD217" s="7">
        <f t="shared" si="98"/>
        <v>1</v>
      </c>
      <c r="AE217" s="7">
        <f t="shared" si="99"/>
        <v>1</v>
      </c>
      <c r="AF217" s="7">
        <f t="shared" si="113"/>
        <v>0</v>
      </c>
      <c r="AG217" s="7">
        <f t="shared" si="114"/>
        <v>0</v>
      </c>
      <c r="AH217" s="7">
        <v>2441</v>
      </c>
      <c r="AI217" s="7">
        <f t="shared" si="115"/>
        <v>2441</v>
      </c>
      <c r="AJ217" s="7">
        <v>1723.5</v>
      </c>
      <c r="AK217" s="7">
        <f t="shared" si="100"/>
        <v>1</v>
      </c>
      <c r="AL217" s="7">
        <f t="shared" si="101"/>
        <v>1723.5</v>
      </c>
      <c r="AM217" s="7">
        <f t="shared" si="102"/>
        <v>1</v>
      </c>
      <c r="AN217" s="7">
        <v>190</v>
      </c>
      <c r="AO217" s="7">
        <f t="shared" si="103"/>
        <v>1</v>
      </c>
      <c r="AP217" s="7">
        <v>0</v>
      </c>
      <c r="AQ217" s="7">
        <f t="shared" si="104"/>
        <v>0</v>
      </c>
      <c r="AR217">
        <f t="shared" si="105"/>
        <v>0</v>
      </c>
      <c r="AS217" s="7">
        <v>0</v>
      </c>
      <c r="AT217" s="7">
        <f t="shared" si="106"/>
        <v>0</v>
      </c>
      <c r="AU217" s="7">
        <v>0</v>
      </c>
      <c r="AV217" s="7">
        <f t="shared" si="107"/>
        <v>0</v>
      </c>
      <c r="AW217">
        <f t="shared" si="108"/>
        <v>0</v>
      </c>
    </row>
    <row r="218" spans="1:49" x14ac:dyDescent="0.25">
      <c r="A218" s="11">
        <v>5626206</v>
      </c>
      <c r="B218" s="28">
        <v>1001800</v>
      </c>
      <c r="C218" s="25" t="s">
        <v>65</v>
      </c>
      <c r="D218" s="26" t="s">
        <v>9</v>
      </c>
      <c r="E218" s="26" t="s">
        <v>6</v>
      </c>
      <c r="F218" s="12">
        <f t="shared" si="87"/>
        <v>2</v>
      </c>
      <c r="G218" s="12" t="s">
        <v>7</v>
      </c>
      <c r="H218" s="12">
        <f t="shared" si="109"/>
        <v>1</v>
      </c>
      <c r="I218" s="1" t="str">
        <f>VLOOKUP(A218,Sheet1!A:F,3,)</f>
        <v>South</v>
      </c>
      <c r="J218" s="12">
        <f t="shared" si="88"/>
        <v>2</v>
      </c>
      <c r="K218" s="28" t="str">
        <f>VLOOKUP(A218,Sheet1!A:F,6,)</f>
        <v>Logistics</v>
      </c>
      <c r="L218">
        <f t="shared" si="89"/>
        <v>2</v>
      </c>
      <c r="M218" s="3">
        <f>VLOOKUP(A218,Sheet1!A:F,4,)</f>
        <v>40644</v>
      </c>
      <c r="N218" s="11">
        <f t="shared" si="90"/>
        <v>2011</v>
      </c>
      <c r="O218" s="11">
        <f t="shared" si="91"/>
        <v>4</v>
      </c>
      <c r="P218" s="11">
        <f t="shared" si="92"/>
        <v>2</v>
      </c>
      <c r="Q218" s="7">
        <f t="shared" si="93"/>
        <v>16</v>
      </c>
      <c r="R218" s="7">
        <f t="shared" si="94"/>
        <v>11</v>
      </c>
      <c r="S218" s="3"/>
      <c r="T218" s="7">
        <f t="shared" si="95"/>
        <v>0</v>
      </c>
      <c r="U218" s="1">
        <f>VLOOKUP(A218,Sheet1!A:F,5,)</f>
        <v>5000</v>
      </c>
      <c r="V218" s="7">
        <v>-797.71</v>
      </c>
      <c r="W218" s="7">
        <f t="shared" si="96"/>
        <v>797.71</v>
      </c>
      <c r="X218" s="7">
        <v>0</v>
      </c>
      <c r="Y218" s="9">
        <f t="shared" si="110"/>
        <v>0</v>
      </c>
      <c r="Z218" s="9">
        <f t="shared" si="111"/>
        <v>0</v>
      </c>
      <c r="AA218" s="10">
        <f t="shared" si="97"/>
        <v>-0.15954200000000002</v>
      </c>
      <c r="AB218" s="10">
        <f t="shared" si="112"/>
        <v>0.15954200000000002</v>
      </c>
      <c r="AC218" s="2">
        <v>0</v>
      </c>
      <c r="AD218" s="7">
        <f t="shared" si="98"/>
        <v>0</v>
      </c>
      <c r="AE218" s="7">
        <f t="shared" si="99"/>
        <v>1</v>
      </c>
      <c r="AF218" s="7">
        <f t="shared" si="113"/>
        <v>0</v>
      </c>
      <c r="AG218" s="7">
        <f t="shared" si="114"/>
        <v>1</v>
      </c>
      <c r="AH218" s="7">
        <v>-797.71</v>
      </c>
      <c r="AI218" s="7">
        <f t="shared" si="115"/>
        <v>797.71</v>
      </c>
      <c r="AJ218" s="7">
        <v>0</v>
      </c>
      <c r="AK218" s="7">
        <f t="shared" si="100"/>
        <v>0</v>
      </c>
      <c r="AL218" s="7">
        <f t="shared" si="101"/>
        <v>0</v>
      </c>
      <c r="AM218" s="7">
        <f t="shared" si="102"/>
        <v>0</v>
      </c>
      <c r="AN218" s="7">
        <v>0</v>
      </c>
      <c r="AO218" s="7">
        <f t="shared" si="103"/>
        <v>0</v>
      </c>
      <c r="AP218" s="7">
        <v>0</v>
      </c>
      <c r="AQ218" s="7">
        <f t="shared" si="104"/>
        <v>0</v>
      </c>
      <c r="AR218">
        <f t="shared" si="105"/>
        <v>0</v>
      </c>
      <c r="AS218" s="7">
        <v>0</v>
      </c>
      <c r="AT218" s="7">
        <f t="shared" si="106"/>
        <v>0</v>
      </c>
      <c r="AU218" s="7">
        <v>-797.71</v>
      </c>
      <c r="AV218" s="7">
        <f t="shared" si="107"/>
        <v>0</v>
      </c>
      <c r="AW218">
        <f t="shared" si="108"/>
        <v>1</v>
      </c>
    </row>
    <row r="219" spans="1:49" x14ac:dyDescent="0.25">
      <c r="A219" s="11">
        <v>5649642</v>
      </c>
      <c r="B219" s="28" t="s">
        <v>384</v>
      </c>
      <c r="C219" s="25" t="s">
        <v>385</v>
      </c>
      <c r="D219" s="26" t="s">
        <v>5</v>
      </c>
      <c r="E219" s="26" t="s">
        <v>345</v>
      </c>
      <c r="F219" s="12">
        <f t="shared" si="87"/>
        <v>1</v>
      </c>
      <c r="G219" s="12" t="s">
        <v>77</v>
      </c>
      <c r="H219" s="12">
        <f t="shared" si="109"/>
        <v>0</v>
      </c>
      <c r="I219" s="1" t="str">
        <f>VLOOKUP(A219,Sheet1!A:F,3,)</f>
        <v>East</v>
      </c>
      <c r="J219" s="12">
        <f t="shared" si="88"/>
        <v>3</v>
      </c>
      <c r="K219" s="28" t="str">
        <f>VLOOKUP(A219,Sheet1!A:F,6,)</f>
        <v>Telco</v>
      </c>
      <c r="L219">
        <f t="shared" si="89"/>
        <v>6</v>
      </c>
      <c r="M219" s="3">
        <f>VLOOKUP(A219,Sheet1!A:F,4,)</f>
        <v>36064</v>
      </c>
      <c r="N219" s="11">
        <f t="shared" si="90"/>
        <v>1998</v>
      </c>
      <c r="O219" s="11">
        <f t="shared" si="91"/>
        <v>9</v>
      </c>
      <c r="P219" s="11">
        <f t="shared" si="92"/>
        <v>7</v>
      </c>
      <c r="Q219" s="7">
        <f t="shared" si="93"/>
        <v>39</v>
      </c>
      <c r="R219" s="7">
        <f t="shared" si="94"/>
        <v>26</v>
      </c>
      <c r="S219" s="3">
        <v>42569</v>
      </c>
      <c r="T219" s="7">
        <f t="shared" si="95"/>
        <v>1</v>
      </c>
      <c r="U219" s="1">
        <f>VLOOKUP(A219,Sheet1!A:F,5,)</f>
        <v>5000</v>
      </c>
      <c r="V219" s="7">
        <v>1243.25</v>
      </c>
      <c r="W219" s="7">
        <f t="shared" si="96"/>
        <v>1243.25</v>
      </c>
      <c r="X219" s="7">
        <v>0</v>
      </c>
      <c r="Y219" s="9">
        <f t="shared" si="110"/>
        <v>0</v>
      </c>
      <c r="Z219" s="9">
        <f t="shared" si="111"/>
        <v>0</v>
      </c>
      <c r="AA219" s="10">
        <f t="shared" si="97"/>
        <v>0.24865000000000001</v>
      </c>
      <c r="AB219" s="10">
        <f t="shared" si="112"/>
        <v>0.24865000000000001</v>
      </c>
      <c r="AC219" s="2">
        <v>300</v>
      </c>
      <c r="AD219" s="7">
        <f t="shared" si="98"/>
        <v>1</v>
      </c>
      <c r="AE219" s="7">
        <f t="shared" si="99"/>
        <v>1</v>
      </c>
      <c r="AF219" s="7">
        <f t="shared" si="113"/>
        <v>1</v>
      </c>
      <c r="AG219" s="7">
        <f t="shared" si="114"/>
        <v>1</v>
      </c>
      <c r="AH219" s="7">
        <v>1243.25</v>
      </c>
      <c r="AI219" s="7">
        <f t="shared" si="115"/>
        <v>1243.25</v>
      </c>
      <c r="AJ219" s="7">
        <v>0</v>
      </c>
      <c r="AK219" s="7">
        <f t="shared" si="100"/>
        <v>0</v>
      </c>
      <c r="AL219" s="7">
        <f t="shared" si="101"/>
        <v>0</v>
      </c>
      <c r="AM219" s="7">
        <f t="shared" si="102"/>
        <v>0</v>
      </c>
      <c r="AN219" s="7">
        <v>0</v>
      </c>
      <c r="AO219" s="7">
        <f t="shared" si="103"/>
        <v>0</v>
      </c>
      <c r="AP219" s="7">
        <v>0</v>
      </c>
      <c r="AQ219" s="7">
        <f t="shared" si="104"/>
        <v>0</v>
      </c>
      <c r="AR219">
        <f t="shared" si="105"/>
        <v>1</v>
      </c>
      <c r="AS219" s="7">
        <v>0</v>
      </c>
      <c r="AT219" s="7">
        <f t="shared" si="106"/>
        <v>0</v>
      </c>
      <c r="AU219" s="7">
        <v>1243.25</v>
      </c>
      <c r="AV219" s="7">
        <f t="shared" si="107"/>
        <v>1</v>
      </c>
      <c r="AW219">
        <f t="shared" si="108"/>
        <v>1</v>
      </c>
    </row>
    <row r="220" spans="1:49" x14ac:dyDescent="0.25">
      <c r="A220" s="11">
        <v>5686026</v>
      </c>
      <c r="B220" s="28">
        <v>1000638</v>
      </c>
      <c r="C220" s="25" t="s">
        <v>13</v>
      </c>
      <c r="D220" s="26" t="s">
        <v>5</v>
      </c>
      <c r="E220" s="26" t="s">
        <v>6</v>
      </c>
      <c r="F220" s="12">
        <f t="shared" si="87"/>
        <v>2</v>
      </c>
      <c r="G220" s="12" t="s">
        <v>7</v>
      </c>
      <c r="H220" s="12">
        <f t="shared" si="109"/>
        <v>1</v>
      </c>
      <c r="I220" s="1" t="str">
        <f>VLOOKUP(A220,Sheet1!A:F,3,)</f>
        <v>South</v>
      </c>
      <c r="J220" s="12">
        <f t="shared" si="88"/>
        <v>2</v>
      </c>
      <c r="K220" s="28" t="str">
        <f>VLOOKUP(A220,Sheet1!A:F,6,)</f>
        <v>Retail</v>
      </c>
      <c r="L220">
        <f t="shared" si="89"/>
        <v>3</v>
      </c>
      <c r="M220" s="3">
        <f>VLOOKUP(A220,Sheet1!A:F,4,)</f>
        <v>39324</v>
      </c>
      <c r="N220" s="11">
        <f t="shared" si="90"/>
        <v>2007</v>
      </c>
      <c r="O220" s="11">
        <f t="shared" si="91"/>
        <v>8</v>
      </c>
      <c r="P220" s="11">
        <f t="shared" si="92"/>
        <v>5</v>
      </c>
      <c r="Q220" s="7">
        <f t="shared" si="93"/>
        <v>35</v>
      </c>
      <c r="R220" s="7">
        <f t="shared" si="94"/>
        <v>30</v>
      </c>
      <c r="S220" s="3"/>
      <c r="T220" s="7">
        <f t="shared" si="95"/>
        <v>0</v>
      </c>
      <c r="U220" s="1">
        <f>VLOOKUP(A220,Sheet1!A:F,5,)</f>
        <v>5000</v>
      </c>
      <c r="V220" s="7">
        <v>668.43</v>
      </c>
      <c r="W220" s="7">
        <f t="shared" si="96"/>
        <v>668.43</v>
      </c>
      <c r="X220" s="7">
        <v>0</v>
      </c>
      <c r="Y220" s="9">
        <f t="shared" si="110"/>
        <v>0</v>
      </c>
      <c r="Z220" s="9">
        <f t="shared" si="111"/>
        <v>0</v>
      </c>
      <c r="AA220" s="10">
        <f t="shared" si="97"/>
        <v>0.133686</v>
      </c>
      <c r="AB220" s="10">
        <f t="shared" si="112"/>
        <v>0.133686</v>
      </c>
      <c r="AC220" s="2">
        <v>0</v>
      </c>
      <c r="AD220" s="7">
        <f t="shared" si="98"/>
        <v>1</v>
      </c>
      <c r="AE220" s="7">
        <f t="shared" si="99"/>
        <v>1</v>
      </c>
      <c r="AF220" s="7">
        <f t="shared" si="113"/>
        <v>1</v>
      </c>
      <c r="AG220" s="7">
        <f t="shared" si="114"/>
        <v>1</v>
      </c>
      <c r="AH220" s="7">
        <v>668.43</v>
      </c>
      <c r="AI220" s="7">
        <f t="shared" si="115"/>
        <v>668.43</v>
      </c>
      <c r="AJ220" s="7">
        <v>0</v>
      </c>
      <c r="AK220" s="7">
        <f t="shared" si="100"/>
        <v>0</v>
      </c>
      <c r="AL220" s="7">
        <f t="shared" si="101"/>
        <v>0</v>
      </c>
      <c r="AM220" s="7">
        <f t="shared" si="102"/>
        <v>0</v>
      </c>
      <c r="AN220" s="7">
        <v>0</v>
      </c>
      <c r="AO220" s="7">
        <f t="shared" si="103"/>
        <v>0</v>
      </c>
      <c r="AP220" s="7">
        <v>0</v>
      </c>
      <c r="AQ220" s="7">
        <f t="shared" si="104"/>
        <v>0</v>
      </c>
      <c r="AR220">
        <f t="shared" si="105"/>
        <v>1</v>
      </c>
      <c r="AS220" s="7">
        <v>0</v>
      </c>
      <c r="AT220" s="7">
        <f t="shared" si="106"/>
        <v>0</v>
      </c>
      <c r="AU220" s="7">
        <v>668.43</v>
      </c>
      <c r="AV220" s="7">
        <f t="shared" si="107"/>
        <v>1</v>
      </c>
      <c r="AW220">
        <f t="shared" si="108"/>
        <v>1</v>
      </c>
    </row>
    <row r="221" spans="1:49" x14ac:dyDescent="0.25">
      <c r="A221" s="11">
        <v>5692001</v>
      </c>
      <c r="B221" s="28" t="s">
        <v>480</v>
      </c>
      <c r="C221" s="25" t="s">
        <v>481</v>
      </c>
      <c r="D221" s="26" t="s">
        <v>19</v>
      </c>
      <c r="E221" s="26" t="s">
        <v>345</v>
      </c>
      <c r="F221" s="12">
        <f t="shared" si="87"/>
        <v>1</v>
      </c>
      <c r="G221" s="12" t="s">
        <v>77</v>
      </c>
      <c r="H221" s="12">
        <f t="shared" si="109"/>
        <v>0</v>
      </c>
      <c r="I221" s="1" t="str">
        <f>VLOOKUP(A221,Sheet1!A:F,3,)</f>
        <v>East</v>
      </c>
      <c r="J221" s="12">
        <f t="shared" si="88"/>
        <v>3</v>
      </c>
      <c r="K221" s="28" t="str">
        <f>VLOOKUP(A221,Sheet1!A:F,6,)</f>
        <v>Services</v>
      </c>
      <c r="L221">
        <f t="shared" si="89"/>
        <v>4</v>
      </c>
      <c r="M221" s="3">
        <f>VLOOKUP(A221,Sheet1!A:F,4,)</f>
        <v>36964</v>
      </c>
      <c r="N221" s="11">
        <f t="shared" si="90"/>
        <v>2001</v>
      </c>
      <c r="O221" s="11">
        <f t="shared" si="91"/>
        <v>3</v>
      </c>
      <c r="P221" s="11">
        <f t="shared" si="92"/>
        <v>4</v>
      </c>
      <c r="Q221" s="7">
        <f t="shared" si="93"/>
        <v>11</v>
      </c>
      <c r="R221" s="7">
        <f t="shared" si="94"/>
        <v>14</v>
      </c>
      <c r="S221" s="3">
        <v>42961</v>
      </c>
      <c r="T221" s="7">
        <f t="shared" si="95"/>
        <v>1</v>
      </c>
      <c r="U221" s="1">
        <f>VLOOKUP(A221,Sheet1!A:F,5,)</f>
        <v>5000</v>
      </c>
      <c r="V221" s="7">
        <v>0</v>
      </c>
      <c r="W221" s="7">
        <f t="shared" si="96"/>
        <v>0</v>
      </c>
      <c r="X221" s="7">
        <v>0</v>
      </c>
      <c r="Y221" s="9">
        <f t="shared" si="110"/>
        <v>0</v>
      </c>
      <c r="Z221" s="9">
        <f t="shared" si="111"/>
        <v>0</v>
      </c>
      <c r="AA221" s="10">
        <f t="shared" si="97"/>
        <v>0</v>
      </c>
      <c r="AB221" s="10">
        <f t="shared" si="112"/>
        <v>0</v>
      </c>
      <c r="AC221" s="2">
        <v>180</v>
      </c>
      <c r="AD221" s="7">
        <f t="shared" si="98"/>
        <v>0</v>
      </c>
      <c r="AE221" s="7">
        <f t="shared" si="99"/>
        <v>0</v>
      </c>
      <c r="AF221" s="7">
        <f t="shared" si="113"/>
        <v>0</v>
      </c>
      <c r="AG221" s="7">
        <f t="shared" si="114"/>
        <v>0</v>
      </c>
      <c r="AH221" s="7">
        <v>0</v>
      </c>
      <c r="AI221" s="7">
        <f t="shared" si="115"/>
        <v>0</v>
      </c>
      <c r="AJ221" s="7">
        <v>0</v>
      </c>
      <c r="AK221" s="7">
        <f t="shared" si="100"/>
        <v>0</v>
      </c>
      <c r="AL221" s="7">
        <f t="shared" si="101"/>
        <v>0</v>
      </c>
      <c r="AM221" s="7">
        <f t="shared" si="102"/>
        <v>0</v>
      </c>
      <c r="AN221" s="7">
        <v>0</v>
      </c>
      <c r="AO221" s="7">
        <f t="shared" si="103"/>
        <v>0</v>
      </c>
      <c r="AP221" s="7">
        <v>0</v>
      </c>
      <c r="AQ221" s="7">
        <f t="shared" si="104"/>
        <v>0</v>
      </c>
      <c r="AR221">
        <f t="shared" si="105"/>
        <v>0</v>
      </c>
      <c r="AS221" s="7">
        <v>0</v>
      </c>
      <c r="AT221" s="7">
        <f t="shared" si="106"/>
        <v>0</v>
      </c>
      <c r="AU221" s="7">
        <v>0</v>
      </c>
      <c r="AV221" s="7">
        <f t="shared" si="107"/>
        <v>0</v>
      </c>
      <c r="AW221">
        <f t="shared" si="108"/>
        <v>0</v>
      </c>
    </row>
    <row r="222" spans="1:49" x14ac:dyDescent="0.25">
      <c r="A222" s="11">
        <v>5708394</v>
      </c>
      <c r="B222" s="28">
        <v>1000498</v>
      </c>
      <c r="C222" s="25" t="s">
        <v>10</v>
      </c>
      <c r="D222" s="26" t="s">
        <v>9</v>
      </c>
      <c r="E222" s="26" t="s">
        <v>6</v>
      </c>
      <c r="F222" s="12">
        <f t="shared" si="87"/>
        <v>2</v>
      </c>
      <c r="G222" s="12" t="s">
        <v>7</v>
      </c>
      <c r="H222" s="12">
        <f t="shared" si="109"/>
        <v>1</v>
      </c>
      <c r="I222" s="1" t="str">
        <f>VLOOKUP(A222,Sheet1!A:F,3,)</f>
        <v>South</v>
      </c>
      <c r="J222" s="12">
        <f t="shared" si="88"/>
        <v>2</v>
      </c>
      <c r="K222" s="28" t="str">
        <f>VLOOKUP(A222,Sheet1!A:F,6,)</f>
        <v>Telco</v>
      </c>
      <c r="L222">
        <f t="shared" si="89"/>
        <v>6</v>
      </c>
      <c r="M222" s="3">
        <f>VLOOKUP(A222,Sheet1!A:F,4,)</f>
        <v>40544</v>
      </c>
      <c r="N222" s="11">
        <f t="shared" si="90"/>
        <v>2011</v>
      </c>
      <c r="O222" s="11">
        <f t="shared" si="91"/>
        <v>1</v>
      </c>
      <c r="P222" s="11">
        <f t="shared" si="92"/>
        <v>7</v>
      </c>
      <c r="Q222" s="7">
        <f t="shared" si="93"/>
        <v>1</v>
      </c>
      <c r="R222" s="7">
        <f t="shared" si="94"/>
        <v>1</v>
      </c>
      <c r="S222" s="3">
        <v>42541</v>
      </c>
      <c r="T222" s="7">
        <f t="shared" si="95"/>
        <v>1</v>
      </c>
      <c r="U222" s="1">
        <f>VLOOKUP(A222,Sheet1!A:F,5,)</f>
        <v>5000</v>
      </c>
      <c r="V222" s="7">
        <v>-136.38999999999999</v>
      </c>
      <c r="W222" s="7">
        <f t="shared" si="96"/>
        <v>136.38999999999999</v>
      </c>
      <c r="X222" s="7">
        <v>0</v>
      </c>
      <c r="Y222" s="9">
        <f t="shared" si="110"/>
        <v>0</v>
      </c>
      <c r="Z222" s="9">
        <f t="shared" si="111"/>
        <v>0</v>
      </c>
      <c r="AA222" s="10">
        <f t="shared" si="97"/>
        <v>-2.7277999999999997E-2</v>
      </c>
      <c r="AB222" s="10">
        <f t="shared" si="112"/>
        <v>2.7277999999999997E-2</v>
      </c>
      <c r="AC222" s="2">
        <v>86.71</v>
      </c>
      <c r="AD222" s="7">
        <f t="shared" si="98"/>
        <v>0</v>
      </c>
      <c r="AE222" s="7">
        <f t="shared" si="99"/>
        <v>1</v>
      </c>
      <c r="AF222" s="7">
        <f t="shared" si="113"/>
        <v>0</v>
      </c>
      <c r="AG222" s="7">
        <f t="shared" si="114"/>
        <v>1</v>
      </c>
      <c r="AH222" s="7">
        <v>-136.38999999999999</v>
      </c>
      <c r="AI222" s="7">
        <f t="shared" si="115"/>
        <v>136.38999999999999</v>
      </c>
      <c r="AJ222" s="7">
        <v>0</v>
      </c>
      <c r="AK222" s="7">
        <f t="shared" si="100"/>
        <v>0</v>
      </c>
      <c r="AL222" s="7">
        <f t="shared" si="101"/>
        <v>0</v>
      </c>
      <c r="AM222" s="7">
        <f t="shared" si="102"/>
        <v>0</v>
      </c>
      <c r="AN222" s="7">
        <v>57.5</v>
      </c>
      <c r="AO222" s="7">
        <f t="shared" si="103"/>
        <v>1</v>
      </c>
      <c r="AP222" s="7">
        <v>0</v>
      </c>
      <c r="AQ222" s="7">
        <f t="shared" si="104"/>
        <v>0</v>
      </c>
      <c r="AR222">
        <f t="shared" si="105"/>
        <v>0</v>
      </c>
      <c r="AS222" s="7">
        <v>0</v>
      </c>
      <c r="AT222" s="7">
        <f t="shared" si="106"/>
        <v>0</v>
      </c>
      <c r="AU222" s="7">
        <v>-193.89</v>
      </c>
      <c r="AV222" s="7">
        <f t="shared" si="107"/>
        <v>0</v>
      </c>
      <c r="AW222">
        <f t="shared" si="108"/>
        <v>1</v>
      </c>
    </row>
    <row r="223" spans="1:49" x14ac:dyDescent="0.25">
      <c r="A223" s="11">
        <v>5804017</v>
      </c>
      <c r="B223" s="28" t="s">
        <v>414</v>
      </c>
      <c r="C223" s="25" t="s">
        <v>415</v>
      </c>
      <c r="D223" s="26" t="s">
        <v>5</v>
      </c>
      <c r="E223" s="26" t="s">
        <v>345</v>
      </c>
      <c r="F223" s="12">
        <f t="shared" si="87"/>
        <v>1</v>
      </c>
      <c r="G223" s="12" t="s">
        <v>77</v>
      </c>
      <c r="H223" s="12">
        <f t="shared" si="109"/>
        <v>0</v>
      </c>
      <c r="I223" s="1" t="str">
        <f>VLOOKUP(A223,Sheet1!A:F,3,)</f>
        <v>East</v>
      </c>
      <c r="J223" s="12">
        <f t="shared" si="88"/>
        <v>3</v>
      </c>
      <c r="K223" s="28" t="str">
        <f>VLOOKUP(A223,Sheet1!A:F,6,)</f>
        <v>Finance</v>
      </c>
      <c r="L223">
        <f t="shared" si="89"/>
        <v>7</v>
      </c>
      <c r="M223" s="3">
        <f>VLOOKUP(A223,Sheet1!A:F,4,)</f>
        <v>35864</v>
      </c>
      <c r="N223" s="11">
        <f t="shared" si="90"/>
        <v>1998</v>
      </c>
      <c r="O223" s="11">
        <f t="shared" si="91"/>
        <v>3</v>
      </c>
      <c r="P223" s="11">
        <f t="shared" si="92"/>
        <v>3</v>
      </c>
      <c r="Q223" s="7">
        <f t="shared" si="93"/>
        <v>11</v>
      </c>
      <c r="R223" s="7">
        <f t="shared" si="94"/>
        <v>10</v>
      </c>
      <c r="S223" s="3">
        <v>42885</v>
      </c>
      <c r="T223" s="7">
        <f t="shared" si="95"/>
        <v>1</v>
      </c>
      <c r="U223" s="1">
        <f>VLOOKUP(A223,Sheet1!A:F,5,)</f>
        <v>10000</v>
      </c>
      <c r="V223" s="7">
        <v>3831.91</v>
      </c>
      <c r="W223" s="7">
        <f t="shared" si="96"/>
        <v>3831.91</v>
      </c>
      <c r="X223" s="7">
        <v>155</v>
      </c>
      <c r="Y223" s="9">
        <f t="shared" si="110"/>
        <v>0</v>
      </c>
      <c r="Z223" s="9">
        <f t="shared" si="111"/>
        <v>0</v>
      </c>
      <c r="AA223" s="10">
        <f t="shared" si="97"/>
        <v>0.39869099999999996</v>
      </c>
      <c r="AB223" s="10">
        <f t="shared" si="112"/>
        <v>0.39869099999999996</v>
      </c>
      <c r="AC223" s="2">
        <v>1686.88</v>
      </c>
      <c r="AD223" s="7">
        <f t="shared" si="98"/>
        <v>1</v>
      </c>
      <c r="AE223" s="7">
        <f t="shared" si="99"/>
        <v>1</v>
      </c>
      <c r="AF223" s="7">
        <f t="shared" si="113"/>
        <v>1</v>
      </c>
      <c r="AG223" s="7">
        <f t="shared" si="114"/>
        <v>1</v>
      </c>
      <c r="AH223" s="7">
        <v>3986.91</v>
      </c>
      <c r="AI223" s="7">
        <f t="shared" si="115"/>
        <v>3986.91</v>
      </c>
      <c r="AJ223" s="7">
        <v>639.25</v>
      </c>
      <c r="AK223" s="7">
        <f t="shared" si="100"/>
        <v>1</v>
      </c>
      <c r="AL223" s="7">
        <f t="shared" si="101"/>
        <v>639.25</v>
      </c>
      <c r="AM223" s="7">
        <f t="shared" si="102"/>
        <v>1</v>
      </c>
      <c r="AN223" s="7">
        <v>376.08</v>
      </c>
      <c r="AO223" s="7">
        <f t="shared" si="103"/>
        <v>1</v>
      </c>
      <c r="AP223" s="7">
        <v>2491.58</v>
      </c>
      <c r="AQ223" s="7">
        <f t="shared" si="104"/>
        <v>1</v>
      </c>
      <c r="AR223">
        <f t="shared" si="105"/>
        <v>1</v>
      </c>
      <c r="AS223" s="7">
        <v>325</v>
      </c>
      <c r="AT223" s="7">
        <f t="shared" si="106"/>
        <v>1</v>
      </c>
      <c r="AU223" s="7">
        <v>0</v>
      </c>
      <c r="AV223" s="7">
        <f t="shared" si="107"/>
        <v>0</v>
      </c>
      <c r="AW223">
        <f t="shared" si="108"/>
        <v>1</v>
      </c>
    </row>
    <row r="224" spans="1:49" x14ac:dyDescent="0.25">
      <c r="A224" s="11">
        <v>5822508</v>
      </c>
      <c r="B224" s="28">
        <v>1000709</v>
      </c>
      <c r="C224" s="25" t="s">
        <v>16</v>
      </c>
      <c r="D224" s="26" t="s">
        <v>9</v>
      </c>
      <c r="E224" s="26" t="s">
        <v>6</v>
      </c>
      <c r="F224" s="12">
        <f t="shared" si="87"/>
        <v>2</v>
      </c>
      <c r="G224" s="12" t="s">
        <v>7</v>
      </c>
      <c r="H224" s="12">
        <f t="shared" si="109"/>
        <v>1</v>
      </c>
      <c r="I224" s="1" t="str">
        <f>VLOOKUP(A224,Sheet1!A:F,3,)</f>
        <v>South</v>
      </c>
      <c r="J224" s="12">
        <f t="shared" si="88"/>
        <v>2</v>
      </c>
      <c r="K224" s="28" t="str">
        <f>VLOOKUP(A224,Sheet1!A:F,6,)</f>
        <v>Logistics</v>
      </c>
      <c r="L224">
        <f t="shared" si="89"/>
        <v>2</v>
      </c>
      <c r="M224" s="3">
        <f>VLOOKUP(A224,Sheet1!A:F,4,)</f>
        <v>40784</v>
      </c>
      <c r="N224" s="11">
        <f t="shared" si="90"/>
        <v>2011</v>
      </c>
      <c r="O224" s="11">
        <f t="shared" si="91"/>
        <v>8</v>
      </c>
      <c r="P224" s="11">
        <f t="shared" si="92"/>
        <v>2</v>
      </c>
      <c r="Q224" s="7">
        <f t="shared" si="93"/>
        <v>36</v>
      </c>
      <c r="R224" s="7">
        <f t="shared" si="94"/>
        <v>29</v>
      </c>
      <c r="S224" s="3"/>
      <c r="T224" s="7">
        <f t="shared" si="95"/>
        <v>0</v>
      </c>
      <c r="U224" s="1">
        <f>VLOOKUP(A224,Sheet1!A:F,5,)</f>
        <v>35000</v>
      </c>
      <c r="V224" s="7">
        <v>-2635.58</v>
      </c>
      <c r="W224" s="7">
        <f t="shared" si="96"/>
        <v>2635.58</v>
      </c>
      <c r="X224" s="7">
        <v>0</v>
      </c>
      <c r="Y224" s="9">
        <f t="shared" si="110"/>
        <v>0</v>
      </c>
      <c r="Z224" s="9">
        <f t="shared" si="111"/>
        <v>0</v>
      </c>
      <c r="AA224" s="10">
        <f t="shared" si="97"/>
        <v>-7.530228571428571E-2</v>
      </c>
      <c r="AB224" s="10">
        <f t="shared" si="112"/>
        <v>7.530228571428571E-2</v>
      </c>
      <c r="AC224" s="2">
        <v>0</v>
      </c>
      <c r="AD224" s="7">
        <f t="shared" si="98"/>
        <v>0</v>
      </c>
      <c r="AE224" s="7">
        <f t="shared" si="99"/>
        <v>1</v>
      </c>
      <c r="AF224" s="7">
        <f t="shared" si="113"/>
        <v>0</v>
      </c>
      <c r="AG224" s="7">
        <f t="shared" si="114"/>
        <v>1</v>
      </c>
      <c r="AH224" s="7">
        <v>-2635.58</v>
      </c>
      <c r="AI224" s="7">
        <f t="shared" si="115"/>
        <v>2635.58</v>
      </c>
      <c r="AJ224" s="7">
        <v>0</v>
      </c>
      <c r="AK224" s="7">
        <f t="shared" si="100"/>
        <v>0</v>
      </c>
      <c r="AL224" s="7">
        <f t="shared" si="101"/>
        <v>0</v>
      </c>
      <c r="AM224" s="7">
        <f t="shared" si="102"/>
        <v>0</v>
      </c>
      <c r="AN224" s="7">
        <v>0</v>
      </c>
      <c r="AO224" s="7">
        <f t="shared" si="103"/>
        <v>0</v>
      </c>
      <c r="AP224" s="7">
        <v>0</v>
      </c>
      <c r="AQ224" s="7">
        <f t="shared" si="104"/>
        <v>0</v>
      </c>
      <c r="AR224">
        <f t="shared" si="105"/>
        <v>0</v>
      </c>
      <c r="AS224" s="7">
        <v>0</v>
      </c>
      <c r="AT224" s="7">
        <f t="shared" si="106"/>
        <v>0</v>
      </c>
      <c r="AU224" s="7">
        <v>-2635.58</v>
      </c>
      <c r="AV224" s="7">
        <f t="shared" si="107"/>
        <v>0</v>
      </c>
      <c r="AW224">
        <f t="shared" si="108"/>
        <v>1</v>
      </c>
    </row>
    <row r="225" spans="1:49" x14ac:dyDescent="0.25">
      <c r="A225" s="11">
        <v>5903705</v>
      </c>
      <c r="B225" s="28" t="s">
        <v>121</v>
      </c>
      <c r="C225" s="25" t="s">
        <v>122</v>
      </c>
      <c r="D225" s="26" t="s">
        <v>5</v>
      </c>
      <c r="E225" s="26" t="s">
        <v>6</v>
      </c>
      <c r="F225" s="12">
        <f t="shared" si="87"/>
        <v>2</v>
      </c>
      <c r="G225" s="12" t="s">
        <v>77</v>
      </c>
      <c r="H225" s="12">
        <f t="shared" si="109"/>
        <v>0</v>
      </c>
      <c r="I225" s="1" t="str">
        <f>VLOOKUP(A225,Sheet1!A:F,3,)</f>
        <v>South</v>
      </c>
      <c r="J225" s="12">
        <f t="shared" si="88"/>
        <v>2</v>
      </c>
      <c r="K225" s="28" t="str">
        <f>VLOOKUP(A225,Sheet1!A:F,6,)</f>
        <v>Manufacturing</v>
      </c>
      <c r="L225">
        <f t="shared" si="89"/>
        <v>5</v>
      </c>
      <c r="M225" s="3">
        <f>VLOOKUP(A225,Sheet1!A:F,4,)</f>
        <v>40944</v>
      </c>
      <c r="N225" s="11">
        <f t="shared" si="90"/>
        <v>2012</v>
      </c>
      <c r="O225" s="11">
        <f t="shared" si="91"/>
        <v>2</v>
      </c>
      <c r="P225" s="11">
        <f t="shared" si="92"/>
        <v>1</v>
      </c>
      <c r="Q225" s="7">
        <f t="shared" si="93"/>
        <v>6</v>
      </c>
      <c r="R225" s="7">
        <f t="shared" si="94"/>
        <v>5</v>
      </c>
      <c r="S225" s="3">
        <v>42927</v>
      </c>
      <c r="T225" s="7">
        <f t="shared" si="95"/>
        <v>1</v>
      </c>
      <c r="U225" s="1">
        <f>VLOOKUP(A225,Sheet1!A:F,5,)</f>
        <v>5000</v>
      </c>
      <c r="V225" s="7">
        <v>130</v>
      </c>
      <c r="W225" s="7">
        <f t="shared" si="96"/>
        <v>130</v>
      </c>
      <c r="X225" s="7">
        <v>0</v>
      </c>
      <c r="Y225" s="9">
        <f t="shared" si="110"/>
        <v>0</v>
      </c>
      <c r="Z225" s="9">
        <f t="shared" si="111"/>
        <v>0</v>
      </c>
      <c r="AA225" s="10">
        <f t="shared" si="97"/>
        <v>2.5999999999999999E-2</v>
      </c>
      <c r="AB225" s="10">
        <f t="shared" si="112"/>
        <v>2.5999999999999999E-2</v>
      </c>
      <c r="AC225" s="2">
        <v>30</v>
      </c>
      <c r="AD225" s="7">
        <f t="shared" si="98"/>
        <v>1</v>
      </c>
      <c r="AE225" s="7">
        <f t="shared" si="99"/>
        <v>1</v>
      </c>
      <c r="AF225" s="7">
        <f t="shared" si="113"/>
        <v>0</v>
      </c>
      <c r="AG225" s="7">
        <f t="shared" si="114"/>
        <v>0</v>
      </c>
      <c r="AH225" s="7">
        <v>130</v>
      </c>
      <c r="AI225" s="7">
        <f t="shared" si="115"/>
        <v>130</v>
      </c>
      <c r="AJ225" s="7">
        <v>130</v>
      </c>
      <c r="AK225" s="7">
        <f t="shared" si="100"/>
        <v>1</v>
      </c>
      <c r="AL225" s="7">
        <f t="shared" si="101"/>
        <v>130</v>
      </c>
      <c r="AM225" s="7">
        <f t="shared" si="102"/>
        <v>1</v>
      </c>
      <c r="AN225" s="7">
        <v>0</v>
      </c>
      <c r="AO225" s="7">
        <f t="shared" si="103"/>
        <v>0</v>
      </c>
      <c r="AP225" s="7">
        <v>0</v>
      </c>
      <c r="AQ225" s="7">
        <f t="shared" si="104"/>
        <v>0</v>
      </c>
      <c r="AR225">
        <f t="shared" si="105"/>
        <v>0</v>
      </c>
      <c r="AS225" s="7">
        <v>0</v>
      </c>
      <c r="AT225" s="7">
        <f t="shared" si="106"/>
        <v>0</v>
      </c>
      <c r="AU225" s="7">
        <v>0</v>
      </c>
      <c r="AV225" s="7">
        <f t="shared" si="107"/>
        <v>0</v>
      </c>
      <c r="AW225">
        <f t="shared" si="108"/>
        <v>0</v>
      </c>
    </row>
    <row r="226" spans="1:49" x14ac:dyDescent="0.25">
      <c r="A226" s="11">
        <v>5908902</v>
      </c>
      <c r="B226" s="28" t="s">
        <v>210</v>
      </c>
      <c r="C226" s="25" t="s">
        <v>211</v>
      </c>
      <c r="D226" s="26" t="s">
        <v>5</v>
      </c>
      <c r="E226" s="26" t="s">
        <v>193</v>
      </c>
      <c r="F226" s="12">
        <f t="shared" si="87"/>
        <v>4</v>
      </c>
      <c r="G226" s="12" t="s">
        <v>77</v>
      </c>
      <c r="H226" s="12">
        <f t="shared" si="109"/>
        <v>0</v>
      </c>
      <c r="I226" s="1" t="str">
        <f>VLOOKUP(A226,Sheet1!A:F,3,)</f>
        <v>North</v>
      </c>
      <c r="J226" s="12">
        <f t="shared" si="88"/>
        <v>1</v>
      </c>
      <c r="K226" s="28" t="str">
        <f>VLOOKUP(A226,Sheet1!A:F,6,)</f>
        <v>Retail</v>
      </c>
      <c r="L226">
        <f t="shared" si="89"/>
        <v>3</v>
      </c>
      <c r="M226" s="3">
        <f>VLOOKUP(A226,Sheet1!A:F,4,)</f>
        <v>37504</v>
      </c>
      <c r="N226" s="11">
        <f t="shared" si="90"/>
        <v>2002</v>
      </c>
      <c r="O226" s="11">
        <f t="shared" si="91"/>
        <v>9</v>
      </c>
      <c r="P226" s="11">
        <f t="shared" si="92"/>
        <v>5</v>
      </c>
      <c r="Q226" s="7">
        <f t="shared" si="93"/>
        <v>36</v>
      </c>
      <c r="R226" s="7">
        <f t="shared" si="94"/>
        <v>5</v>
      </c>
      <c r="S226" s="3">
        <v>42943</v>
      </c>
      <c r="T226" s="7">
        <f t="shared" si="95"/>
        <v>1</v>
      </c>
      <c r="U226" s="1">
        <f>VLOOKUP(A226,Sheet1!A:F,5,)</f>
        <v>45000</v>
      </c>
      <c r="V226" s="7">
        <v>250</v>
      </c>
      <c r="W226" s="7">
        <f t="shared" si="96"/>
        <v>250</v>
      </c>
      <c r="X226" s="7">
        <v>452.5</v>
      </c>
      <c r="Y226" s="9">
        <f t="shared" si="110"/>
        <v>0</v>
      </c>
      <c r="Z226" s="9">
        <f t="shared" si="111"/>
        <v>0</v>
      </c>
      <c r="AA226" s="10">
        <f t="shared" si="97"/>
        <v>1.561111111111111E-2</v>
      </c>
      <c r="AB226" s="10">
        <f t="shared" si="112"/>
        <v>1.561111111111111E-2</v>
      </c>
      <c r="AC226" s="2">
        <v>1132.5</v>
      </c>
      <c r="AD226" s="7">
        <f t="shared" si="98"/>
        <v>1</v>
      </c>
      <c r="AE226" s="7">
        <f t="shared" si="99"/>
        <v>1</v>
      </c>
      <c r="AF226" s="7">
        <f t="shared" si="113"/>
        <v>0</v>
      </c>
      <c r="AG226" s="7">
        <f t="shared" si="114"/>
        <v>0</v>
      </c>
      <c r="AH226" s="7">
        <v>702.5</v>
      </c>
      <c r="AI226" s="7">
        <f t="shared" si="115"/>
        <v>702.5</v>
      </c>
      <c r="AJ226" s="7">
        <v>250</v>
      </c>
      <c r="AK226" s="7">
        <f t="shared" si="100"/>
        <v>1</v>
      </c>
      <c r="AL226" s="7">
        <f t="shared" si="101"/>
        <v>250</v>
      </c>
      <c r="AM226" s="7">
        <f t="shared" si="102"/>
        <v>1</v>
      </c>
      <c r="AN226" s="7">
        <v>0</v>
      </c>
      <c r="AO226" s="7">
        <f t="shared" si="103"/>
        <v>0</v>
      </c>
      <c r="AP226" s="7">
        <v>0</v>
      </c>
      <c r="AQ226" s="7">
        <f t="shared" si="104"/>
        <v>0</v>
      </c>
      <c r="AR226">
        <f t="shared" si="105"/>
        <v>0</v>
      </c>
      <c r="AS226" s="7">
        <v>0</v>
      </c>
      <c r="AT226" s="7">
        <f t="shared" si="106"/>
        <v>0</v>
      </c>
      <c r="AU226" s="7">
        <v>0</v>
      </c>
      <c r="AV226" s="7">
        <f t="shared" si="107"/>
        <v>0</v>
      </c>
      <c r="AW226">
        <f t="shared" si="108"/>
        <v>0</v>
      </c>
    </row>
    <row r="227" spans="1:49" x14ac:dyDescent="0.25">
      <c r="A227" s="11">
        <v>5967504</v>
      </c>
      <c r="B227" s="28" t="s">
        <v>644</v>
      </c>
      <c r="C227" s="25" t="s">
        <v>645</v>
      </c>
      <c r="D227" s="26" t="s">
        <v>5</v>
      </c>
      <c r="E227" s="26" t="s">
        <v>345</v>
      </c>
      <c r="F227" s="12">
        <f t="shared" si="87"/>
        <v>1</v>
      </c>
      <c r="G227" s="12" t="s">
        <v>77</v>
      </c>
      <c r="H227" s="12">
        <f t="shared" si="109"/>
        <v>0</v>
      </c>
      <c r="I227" s="1" t="str">
        <f>VLOOKUP(A227,Sheet1!A:F,3,)</f>
        <v>West</v>
      </c>
      <c r="J227" s="12">
        <f t="shared" si="88"/>
        <v>4</v>
      </c>
      <c r="K227" s="28" t="str">
        <f>VLOOKUP(A227,Sheet1!A:F,6,)</f>
        <v>Manufacturing</v>
      </c>
      <c r="L227">
        <f t="shared" si="89"/>
        <v>5</v>
      </c>
      <c r="M227" s="3">
        <f>VLOOKUP(A227,Sheet1!A:F,4,)</f>
        <v>41084</v>
      </c>
      <c r="N227" s="11">
        <f t="shared" si="90"/>
        <v>2012</v>
      </c>
      <c r="O227" s="11">
        <f t="shared" si="91"/>
        <v>6</v>
      </c>
      <c r="P227" s="11">
        <f t="shared" si="92"/>
        <v>1</v>
      </c>
      <c r="Q227" s="7">
        <f t="shared" si="93"/>
        <v>26</v>
      </c>
      <c r="R227" s="7">
        <f t="shared" si="94"/>
        <v>24</v>
      </c>
      <c r="S227" s="3">
        <v>42957</v>
      </c>
      <c r="T227" s="7">
        <f t="shared" si="95"/>
        <v>1</v>
      </c>
      <c r="U227" s="1">
        <f>VLOOKUP(A227,Sheet1!A:F,5,)</f>
        <v>5000</v>
      </c>
      <c r="V227" s="7">
        <v>10604.23</v>
      </c>
      <c r="W227" s="7">
        <f t="shared" si="96"/>
        <v>10604.23</v>
      </c>
      <c r="X227" s="7">
        <v>3010</v>
      </c>
      <c r="Y227" s="9">
        <f t="shared" si="110"/>
        <v>1</v>
      </c>
      <c r="Z227" s="9">
        <f t="shared" si="111"/>
        <v>1</v>
      </c>
      <c r="AA227" s="10">
        <f t="shared" si="97"/>
        <v>2.7228460000000001</v>
      </c>
      <c r="AB227" s="10">
        <f t="shared" si="112"/>
        <v>2.7228460000000001</v>
      </c>
      <c r="AC227" s="2">
        <v>185</v>
      </c>
      <c r="AD227" s="7">
        <f t="shared" si="98"/>
        <v>1</v>
      </c>
      <c r="AE227" s="7">
        <f t="shared" si="99"/>
        <v>1</v>
      </c>
      <c r="AF227" s="7">
        <f t="shared" si="113"/>
        <v>0</v>
      </c>
      <c r="AG227" s="7">
        <f t="shared" si="114"/>
        <v>1</v>
      </c>
      <c r="AH227" s="7">
        <v>13614.23</v>
      </c>
      <c r="AI227" s="7">
        <f t="shared" si="115"/>
        <v>13614.23</v>
      </c>
      <c r="AJ227" s="7">
        <v>6902.73</v>
      </c>
      <c r="AK227" s="7">
        <f t="shared" si="100"/>
        <v>1</v>
      </c>
      <c r="AL227" s="7">
        <f t="shared" si="101"/>
        <v>6902.73</v>
      </c>
      <c r="AM227" s="7">
        <f t="shared" si="102"/>
        <v>1</v>
      </c>
      <c r="AN227" s="7">
        <v>3596.5</v>
      </c>
      <c r="AO227" s="7">
        <f t="shared" si="103"/>
        <v>1</v>
      </c>
      <c r="AP227" s="7">
        <v>105</v>
      </c>
      <c r="AQ227" s="7">
        <f t="shared" si="104"/>
        <v>1</v>
      </c>
      <c r="AR227">
        <f t="shared" si="105"/>
        <v>0</v>
      </c>
      <c r="AS227" s="7">
        <v>0</v>
      </c>
      <c r="AT227" s="7">
        <f t="shared" si="106"/>
        <v>0</v>
      </c>
      <c r="AU227" s="7">
        <v>0</v>
      </c>
      <c r="AV227" s="7">
        <f t="shared" si="107"/>
        <v>0</v>
      </c>
      <c r="AW227">
        <f t="shared" si="108"/>
        <v>1</v>
      </c>
    </row>
    <row r="228" spans="1:49" x14ac:dyDescent="0.25">
      <c r="A228" s="11">
        <v>5975794</v>
      </c>
      <c r="B228" s="28" t="s">
        <v>632</v>
      </c>
      <c r="C228" s="25" t="s">
        <v>633</v>
      </c>
      <c r="D228" s="26" t="s">
        <v>5</v>
      </c>
      <c r="E228" s="26" t="s">
        <v>345</v>
      </c>
      <c r="F228" s="12">
        <f t="shared" si="87"/>
        <v>1</v>
      </c>
      <c r="G228" s="12" t="s">
        <v>77</v>
      </c>
      <c r="H228" s="12">
        <f t="shared" si="109"/>
        <v>0</v>
      </c>
      <c r="I228" s="1" t="str">
        <f>VLOOKUP(A228,Sheet1!A:F,3,)</f>
        <v>West</v>
      </c>
      <c r="J228" s="12">
        <f t="shared" si="88"/>
        <v>4</v>
      </c>
      <c r="K228" s="28" t="str">
        <f>VLOOKUP(A228,Sheet1!A:F,6,)</f>
        <v>Retail</v>
      </c>
      <c r="L228">
        <f t="shared" si="89"/>
        <v>3</v>
      </c>
      <c r="M228" s="3">
        <f>VLOOKUP(A228,Sheet1!A:F,4,)</f>
        <v>41984</v>
      </c>
      <c r="N228" s="11">
        <f t="shared" si="90"/>
        <v>2014</v>
      </c>
      <c r="O228" s="11">
        <f t="shared" si="91"/>
        <v>12</v>
      </c>
      <c r="P228" s="11">
        <f t="shared" si="92"/>
        <v>5</v>
      </c>
      <c r="Q228" s="7">
        <f t="shared" si="93"/>
        <v>50</v>
      </c>
      <c r="R228" s="7">
        <f t="shared" si="94"/>
        <v>11</v>
      </c>
      <c r="S228" s="3">
        <v>42898</v>
      </c>
      <c r="T228" s="7">
        <f t="shared" si="95"/>
        <v>1</v>
      </c>
      <c r="U228" s="1">
        <f>VLOOKUP(A228,Sheet1!A:F,5,)</f>
        <v>5000</v>
      </c>
      <c r="V228" s="7">
        <v>462</v>
      </c>
      <c r="W228" s="7">
        <f t="shared" si="96"/>
        <v>462</v>
      </c>
      <c r="X228" s="7">
        <v>0</v>
      </c>
      <c r="Y228" s="9">
        <f t="shared" si="110"/>
        <v>0</v>
      </c>
      <c r="Z228" s="9">
        <f t="shared" si="111"/>
        <v>0</v>
      </c>
      <c r="AA228" s="10">
        <f t="shared" si="97"/>
        <v>9.2399999999999996E-2</v>
      </c>
      <c r="AB228" s="10">
        <f t="shared" si="112"/>
        <v>9.2399999999999996E-2</v>
      </c>
      <c r="AC228" s="2">
        <v>500</v>
      </c>
      <c r="AD228" s="7">
        <f t="shared" si="98"/>
        <v>1</v>
      </c>
      <c r="AE228" s="7">
        <f t="shared" si="99"/>
        <v>1</v>
      </c>
      <c r="AF228" s="7">
        <f t="shared" si="113"/>
        <v>1</v>
      </c>
      <c r="AG228" s="7">
        <f t="shared" si="114"/>
        <v>1</v>
      </c>
      <c r="AH228" s="7">
        <v>462</v>
      </c>
      <c r="AI228" s="7">
        <f t="shared" si="115"/>
        <v>462</v>
      </c>
      <c r="AJ228" s="7">
        <v>0</v>
      </c>
      <c r="AK228" s="7">
        <f t="shared" si="100"/>
        <v>0</v>
      </c>
      <c r="AL228" s="7">
        <f t="shared" si="101"/>
        <v>0</v>
      </c>
      <c r="AM228" s="7">
        <f t="shared" si="102"/>
        <v>0</v>
      </c>
      <c r="AN228" s="7">
        <v>0</v>
      </c>
      <c r="AO228" s="7">
        <f t="shared" si="103"/>
        <v>0</v>
      </c>
      <c r="AP228" s="7">
        <v>-3</v>
      </c>
      <c r="AQ228" s="7">
        <f t="shared" si="104"/>
        <v>0</v>
      </c>
      <c r="AR228">
        <f t="shared" si="105"/>
        <v>1</v>
      </c>
      <c r="AS228" s="7">
        <v>0</v>
      </c>
      <c r="AT228" s="7">
        <f t="shared" si="106"/>
        <v>0</v>
      </c>
      <c r="AU228" s="7">
        <v>465</v>
      </c>
      <c r="AV228" s="7">
        <f t="shared" si="107"/>
        <v>1</v>
      </c>
      <c r="AW228">
        <f t="shared" si="108"/>
        <v>1</v>
      </c>
    </row>
    <row r="229" spans="1:49" x14ac:dyDescent="0.25">
      <c r="A229" s="11">
        <v>5981496</v>
      </c>
      <c r="B229" s="28" t="s">
        <v>438</v>
      </c>
      <c r="C229" s="25" t="s">
        <v>439</v>
      </c>
      <c r="D229" s="26" t="s">
        <v>5</v>
      </c>
      <c r="E229" s="26" t="s">
        <v>345</v>
      </c>
      <c r="F229" s="12">
        <f t="shared" si="87"/>
        <v>1</v>
      </c>
      <c r="G229" s="12" t="s">
        <v>77</v>
      </c>
      <c r="H229" s="12">
        <f t="shared" si="109"/>
        <v>0</v>
      </c>
      <c r="I229" s="1" t="str">
        <f>VLOOKUP(A229,Sheet1!A:F,3,)</f>
        <v>East</v>
      </c>
      <c r="J229" s="12">
        <f t="shared" si="88"/>
        <v>3</v>
      </c>
      <c r="K229" s="28" t="str">
        <f>VLOOKUP(A229,Sheet1!A:F,6,)</f>
        <v>Telco</v>
      </c>
      <c r="L229">
        <f t="shared" si="89"/>
        <v>6</v>
      </c>
      <c r="M229" s="3">
        <f>VLOOKUP(A229,Sheet1!A:F,4,)</f>
        <v>35644</v>
      </c>
      <c r="N229" s="11">
        <f t="shared" si="90"/>
        <v>1997</v>
      </c>
      <c r="O229" s="11">
        <f t="shared" si="91"/>
        <v>8</v>
      </c>
      <c r="P229" s="11">
        <f t="shared" si="92"/>
        <v>7</v>
      </c>
      <c r="Q229" s="7">
        <f t="shared" si="93"/>
        <v>31</v>
      </c>
      <c r="R229" s="7">
        <f t="shared" si="94"/>
        <v>2</v>
      </c>
      <c r="S229" s="3">
        <v>42936</v>
      </c>
      <c r="T229" s="7">
        <f t="shared" si="95"/>
        <v>1</v>
      </c>
      <c r="U229" s="1">
        <f>VLOOKUP(A229,Sheet1!A:F,5,)</f>
        <v>10000</v>
      </c>
      <c r="V229" s="7">
        <v>17567.96</v>
      </c>
      <c r="W229" s="7">
        <f t="shared" si="96"/>
        <v>17567.96</v>
      </c>
      <c r="X229" s="7">
        <v>-53.6</v>
      </c>
      <c r="Y229" s="9">
        <f t="shared" si="110"/>
        <v>1</v>
      </c>
      <c r="Z229" s="9">
        <f t="shared" si="111"/>
        <v>1</v>
      </c>
      <c r="AA229" s="10">
        <f t="shared" si="97"/>
        <v>1.751436</v>
      </c>
      <c r="AB229" s="10">
        <f t="shared" si="112"/>
        <v>1.751436</v>
      </c>
      <c r="AC229" s="2">
        <v>0.9</v>
      </c>
      <c r="AD229" s="7">
        <f t="shared" si="98"/>
        <v>1</v>
      </c>
      <c r="AE229" s="7">
        <f t="shared" si="99"/>
        <v>1</v>
      </c>
      <c r="AF229" s="7">
        <f t="shared" si="113"/>
        <v>1</v>
      </c>
      <c r="AG229" s="7">
        <f t="shared" si="114"/>
        <v>1</v>
      </c>
      <c r="AH229" s="7">
        <v>17514.36</v>
      </c>
      <c r="AI229" s="7">
        <f t="shared" si="115"/>
        <v>17514.36</v>
      </c>
      <c r="AJ229" s="7">
        <v>2187.1999999999998</v>
      </c>
      <c r="AK229" s="7">
        <f t="shared" si="100"/>
        <v>1</v>
      </c>
      <c r="AL229" s="7">
        <f t="shared" si="101"/>
        <v>2187.1999999999998</v>
      </c>
      <c r="AM229" s="7">
        <f t="shared" si="102"/>
        <v>1</v>
      </c>
      <c r="AN229" s="7">
        <v>1851</v>
      </c>
      <c r="AO229" s="7">
        <f t="shared" si="103"/>
        <v>1</v>
      </c>
      <c r="AP229" s="7">
        <v>2425.6</v>
      </c>
      <c r="AQ229" s="7">
        <f t="shared" si="104"/>
        <v>1</v>
      </c>
      <c r="AR229">
        <f t="shared" si="105"/>
        <v>1</v>
      </c>
      <c r="AS229" s="7">
        <v>2449.16</v>
      </c>
      <c r="AT229" s="7">
        <f t="shared" si="106"/>
        <v>1</v>
      </c>
      <c r="AU229" s="7">
        <v>8655</v>
      </c>
      <c r="AV229" s="7">
        <f t="shared" si="107"/>
        <v>1</v>
      </c>
      <c r="AW229">
        <f t="shared" si="108"/>
        <v>1</v>
      </c>
    </row>
    <row r="230" spans="1:49" x14ac:dyDescent="0.25">
      <c r="A230" s="11">
        <v>5992254</v>
      </c>
      <c r="B230" s="28" t="s">
        <v>235</v>
      </c>
      <c r="C230" s="25" t="s">
        <v>236</v>
      </c>
      <c r="D230" s="26" t="s">
        <v>5</v>
      </c>
      <c r="E230" s="26" t="s">
        <v>224</v>
      </c>
      <c r="F230" s="12">
        <f t="shared" si="87"/>
        <v>3</v>
      </c>
      <c r="G230" s="12" t="s">
        <v>77</v>
      </c>
      <c r="H230" s="12">
        <f t="shared" si="109"/>
        <v>0</v>
      </c>
      <c r="I230" s="1" t="str">
        <f>VLOOKUP(A230,Sheet1!A:F,3,)</f>
        <v>North</v>
      </c>
      <c r="J230" s="12">
        <f t="shared" si="88"/>
        <v>1</v>
      </c>
      <c r="K230" s="28" t="str">
        <f>VLOOKUP(A230,Sheet1!A:F,6,)</f>
        <v>Technology</v>
      </c>
      <c r="L230">
        <f t="shared" si="89"/>
        <v>1</v>
      </c>
      <c r="M230" s="3">
        <f>VLOOKUP(A230,Sheet1!A:F,4,)</f>
        <v>37344</v>
      </c>
      <c r="N230" s="11">
        <f t="shared" si="90"/>
        <v>2002</v>
      </c>
      <c r="O230" s="11">
        <f t="shared" si="91"/>
        <v>3</v>
      </c>
      <c r="P230" s="11">
        <f t="shared" si="92"/>
        <v>6</v>
      </c>
      <c r="Q230" s="7">
        <f t="shared" si="93"/>
        <v>13</v>
      </c>
      <c r="R230" s="7">
        <f t="shared" si="94"/>
        <v>29</v>
      </c>
      <c r="S230" s="3">
        <v>42916</v>
      </c>
      <c r="T230" s="7">
        <f t="shared" si="95"/>
        <v>1</v>
      </c>
      <c r="U230" s="1">
        <f>VLOOKUP(A230,Sheet1!A:F,5,)</f>
        <v>5000</v>
      </c>
      <c r="V230" s="7">
        <v>5471</v>
      </c>
      <c r="W230" s="7">
        <f t="shared" si="96"/>
        <v>5471</v>
      </c>
      <c r="X230" s="7">
        <v>2194.5</v>
      </c>
      <c r="Y230" s="9">
        <f t="shared" si="110"/>
        <v>1</v>
      </c>
      <c r="Z230" s="9">
        <f t="shared" si="111"/>
        <v>1</v>
      </c>
      <c r="AA230" s="10">
        <f t="shared" si="97"/>
        <v>1.5330999999999999</v>
      </c>
      <c r="AB230" s="10">
        <f t="shared" si="112"/>
        <v>1.5330999999999999</v>
      </c>
      <c r="AC230" s="2">
        <v>1339.5</v>
      </c>
      <c r="AD230" s="7">
        <f t="shared" si="98"/>
        <v>1</v>
      </c>
      <c r="AE230" s="7">
        <f t="shared" si="99"/>
        <v>1</v>
      </c>
      <c r="AF230" s="7">
        <f t="shared" si="113"/>
        <v>0</v>
      </c>
      <c r="AG230" s="7">
        <f t="shared" si="114"/>
        <v>1</v>
      </c>
      <c r="AH230" s="7">
        <v>7665.5</v>
      </c>
      <c r="AI230" s="7">
        <f t="shared" si="115"/>
        <v>7665.5</v>
      </c>
      <c r="AJ230" s="7">
        <v>2548</v>
      </c>
      <c r="AK230" s="7">
        <f t="shared" si="100"/>
        <v>1</v>
      </c>
      <c r="AL230" s="7">
        <f t="shared" si="101"/>
        <v>2548</v>
      </c>
      <c r="AM230" s="7">
        <f t="shared" si="102"/>
        <v>1</v>
      </c>
      <c r="AN230" s="7">
        <v>2177</v>
      </c>
      <c r="AO230" s="7">
        <f t="shared" si="103"/>
        <v>1</v>
      </c>
      <c r="AP230" s="7">
        <v>746</v>
      </c>
      <c r="AQ230" s="7">
        <f t="shared" si="104"/>
        <v>1</v>
      </c>
      <c r="AR230">
        <f t="shared" si="105"/>
        <v>0</v>
      </c>
      <c r="AS230" s="7">
        <v>0</v>
      </c>
      <c r="AT230" s="7">
        <f t="shared" si="106"/>
        <v>0</v>
      </c>
      <c r="AU230" s="7">
        <v>0</v>
      </c>
      <c r="AV230" s="7">
        <f t="shared" si="107"/>
        <v>0</v>
      </c>
      <c r="AW230">
        <f t="shared" si="108"/>
        <v>1</v>
      </c>
    </row>
    <row r="231" spans="1:49" x14ac:dyDescent="0.25">
      <c r="A231" s="11">
        <v>6024558</v>
      </c>
      <c r="B231" s="28" t="s">
        <v>79</v>
      </c>
      <c r="C231" s="25" t="s">
        <v>80</v>
      </c>
      <c r="D231" s="26" t="s">
        <v>5</v>
      </c>
      <c r="E231" s="26" t="s">
        <v>6</v>
      </c>
      <c r="F231" s="12">
        <f t="shared" si="87"/>
        <v>2</v>
      </c>
      <c r="G231" s="12" t="s">
        <v>77</v>
      </c>
      <c r="H231" s="12">
        <f t="shared" si="109"/>
        <v>0</v>
      </c>
      <c r="I231" s="1" t="str">
        <f>VLOOKUP(A231,Sheet1!A:F,3,)</f>
        <v>South</v>
      </c>
      <c r="J231" s="12">
        <f t="shared" si="88"/>
        <v>2</v>
      </c>
      <c r="K231" s="28" t="str">
        <f>VLOOKUP(A231,Sheet1!A:F,6,)</f>
        <v>Retail</v>
      </c>
      <c r="L231">
        <f t="shared" si="89"/>
        <v>3</v>
      </c>
      <c r="M231" s="3">
        <f>VLOOKUP(A231,Sheet1!A:F,4,)</f>
        <v>40024</v>
      </c>
      <c r="N231" s="11">
        <f t="shared" si="90"/>
        <v>2009</v>
      </c>
      <c r="O231" s="11">
        <f t="shared" si="91"/>
        <v>7</v>
      </c>
      <c r="P231" s="11">
        <f t="shared" si="92"/>
        <v>5</v>
      </c>
      <c r="Q231" s="7">
        <f t="shared" si="93"/>
        <v>31</v>
      </c>
      <c r="R231" s="7">
        <f t="shared" si="94"/>
        <v>30</v>
      </c>
      <c r="S231" s="3">
        <v>42851</v>
      </c>
      <c r="T231" s="7">
        <f t="shared" si="95"/>
        <v>1</v>
      </c>
      <c r="U231" s="1">
        <f>VLOOKUP(A231,Sheet1!A:F,5,)</f>
        <v>5000</v>
      </c>
      <c r="V231" s="7">
        <v>115</v>
      </c>
      <c r="W231" s="7">
        <f t="shared" si="96"/>
        <v>115</v>
      </c>
      <c r="X231" s="7">
        <v>0</v>
      </c>
      <c r="Y231" s="9">
        <f t="shared" si="110"/>
        <v>0</v>
      </c>
      <c r="Z231" s="9">
        <f t="shared" si="111"/>
        <v>0</v>
      </c>
      <c r="AA231" s="10">
        <f t="shared" si="97"/>
        <v>2.3E-2</v>
      </c>
      <c r="AB231" s="10">
        <f t="shared" si="112"/>
        <v>2.3E-2</v>
      </c>
      <c r="AC231" s="2">
        <v>490</v>
      </c>
      <c r="AD231" s="7">
        <f t="shared" si="98"/>
        <v>1</v>
      </c>
      <c r="AE231" s="7">
        <f t="shared" si="99"/>
        <v>1</v>
      </c>
      <c r="AF231" s="7">
        <f t="shared" si="113"/>
        <v>0</v>
      </c>
      <c r="AG231" s="7">
        <f t="shared" si="114"/>
        <v>1</v>
      </c>
      <c r="AH231" s="7">
        <v>115</v>
      </c>
      <c r="AI231" s="7">
        <f t="shared" si="115"/>
        <v>115</v>
      </c>
      <c r="AJ231" s="7">
        <v>75</v>
      </c>
      <c r="AK231" s="7">
        <f t="shared" si="100"/>
        <v>1</v>
      </c>
      <c r="AL231" s="7">
        <f t="shared" si="101"/>
        <v>75</v>
      </c>
      <c r="AM231" s="7">
        <f t="shared" si="102"/>
        <v>1</v>
      </c>
      <c r="AN231" s="7">
        <v>0</v>
      </c>
      <c r="AO231" s="7">
        <f t="shared" si="103"/>
        <v>0</v>
      </c>
      <c r="AP231" s="7">
        <v>40</v>
      </c>
      <c r="AQ231" s="7">
        <f t="shared" si="104"/>
        <v>1</v>
      </c>
      <c r="AR231">
        <f t="shared" si="105"/>
        <v>0</v>
      </c>
      <c r="AS231" s="7">
        <v>0</v>
      </c>
      <c r="AT231" s="7">
        <f t="shared" si="106"/>
        <v>0</v>
      </c>
      <c r="AU231" s="7">
        <v>0</v>
      </c>
      <c r="AV231" s="7">
        <f t="shared" si="107"/>
        <v>0</v>
      </c>
      <c r="AW231">
        <f t="shared" si="108"/>
        <v>1</v>
      </c>
    </row>
    <row r="232" spans="1:49" x14ac:dyDescent="0.25">
      <c r="A232" s="11">
        <v>6040514</v>
      </c>
      <c r="B232" s="28">
        <v>1001415</v>
      </c>
      <c r="C232" s="25" t="s">
        <v>45</v>
      </c>
      <c r="D232" s="26" t="s">
        <v>5</v>
      </c>
      <c r="E232" s="26" t="s">
        <v>6</v>
      </c>
      <c r="F232" s="12">
        <f t="shared" si="87"/>
        <v>2</v>
      </c>
      <c r="G232" s="12" t="s">
        <v>7</v>
      </c>
      <c r="H232" s="12">
        <f t="shared" si="109"/>
        <v>1</v>
      </c>
      <c r="I232" s="1" t="str">
        <f>VLOOKUP(A232,Sheet1!A:F,3,)</f>
        <v>South</v>
      </c>
      <c r="J232" s="12">
        <f t="shared" si="88"/>
        <v>2</v>
      </c>
      <c r="K232" s="28" t="str">
        <f>VLOOKUP(A232,Sheet1!A:F,6,)</f>
        <v>Telco</v>
      </c>
      <c r="L232">
        <f t="shared" si="89"/>
        <v>6</v>
      </c>
      <c r="M232" s="3">
        <f>VLOOKUP(A232,Sheet1!A:F,4,)</f>
        <v>39844</v>
      </c>
      <c r="N232" s="11">
        <f t="shared" si="90"/>
        <v>2009</v>
      </c>
      <c r="O232" s="11">
        <f t="shared" si="91"/>
        <v>1</v>
      </c>
      <c r="P232" s="11">
        <f t="shared" si="92"/>
        <v>7</v>
      </c>
      <c r="Q232" s="7">
        <f t="shared" si="93"/>
        <v>5</v>
      </c>
      <c r="R232" s="7">
        <f t="shared" si="94"/>
        <v>31</v>
      </c>
      <c r="S232" s="3"/>
      <c r="T232" s="7">
        <f t="shared" si="95"/>
        <v>0</v>
      </c>
      <c r="U232" s="1">
        <f>VLOOKUP(A232,Sheet1!A:F,5,)</f>
        <v>5000</v>
      </c>
      <c r="V232" s="7">
        <v>92.5</v>
      </c>
      <c r="W232" s="7">
        <f t="shared" si="96"/>
        <v>92.5</v>
      </c>
      <c r="X232" s="7">
        <v>0</v>
      </c>
      <c r="Y232" s="9">
        <f t="shared" si="110"/>
        <v>0</v>
      </c>
      <c r="Z232" s="9">
        <f t="shared" si="111"/>
        <v>0</v>
      </c>
      <c r="AA232" s="10">
        <f t="shared" si="97"/>
        <v>1.8499999999999999E-2</v>
      </c>
      <c r="AB232" s="10">
        <f t="shared" si="112"/>
        <v>1.8499999999999999E-2</v>
      </c>
      <c r="AC232" s="2">
        <v>0</v>
      </c>
      <c r="AD232" s="7">
        <f t="shared" si="98"/>
        <v>1</v>
      </c>
      <c r="AE232" s="7">
        <f t="shared" si="99"/>
        <v>1</v>
      </c>
      <c r="AF232" s="7">
        <f t="shared" si="113"/>
        <v>1</v>
      </c>
      <c r="AG232" s="7">
        <f t="shared" si="114"/>
        <v>1</v>
      </c>
      <c r="AH232" s="7">
        <v>92.5</v>
      </c>
      <c r="AI232" s="7">
        <f t="shared" si="115"/>
        <v>92.5</v>
      </c>
      <c r="AJ232" s="7">
        <v>0</v>
      </c>
      <c r="AK232" s="7">
        <f t="shared" si="100"/>
        <v>0</v>
      </c>
      <c r="AL232" s="7">
        <f t="shared" si="101"/>
        <v>0</v>
      </c>
      <c r="AM232" s="7">
        <f t="shared" si="102"/>
        <v>0</v>
      </c>
      <c r="AN232" s="7">
        <v>0</v>
      </c>
      <c r="AO232" s="7">
        <f t="shared" si="103"/>
        <v>0</v>
      </c>
      <c r="AP232" s="7">
        <v>0</v>
      </c>
      <c r="AQ232" s="7">
        <f t="shared" si="104"/>
        <v>0</v>
      </c>
      <c r="AR232">
        <f t="shared" si="105"/>
        <v>1</v>
      </c>
      <c r="AS232" s="7">
        <v>0</v>
      </c>
      <c r="AT232" s="7">
        <f t="shared" si="106"/>
        <v>0</v>
      </c>
      <c r="AU232" s="7">
        <v>92.5</v>
      </c>
      <c r="AV232" s="7">
        <f t="shared" si="107"/>
        <v>1</v>
      </c>
      <c r="AW232">
        <f t="shared" si="108"/>
        <v>1</v>
      </c>
    </row>
    <row r="233" spans="1:49" x14ac:dyDescent="0.25">
      <c r="A233" s="11">
        <v>6062811</v>
      </c>
      <c r="B233" s="28" t="s">
        <v>640</v>
      </c>
      <c r="C233" s="25" t="s">
        <v>641</v>
      </c>
      <c r="D233" s="26" t="s">
        <v>5</v>
      </c>
      <c r="E233" s="26" t="s">
        <v>345</v>
      </c>
      <c r="F233" s="12">
        <f t="shared" si="87"/>
        <v>1</v>
      </c>
      <c r="G233" s="12" t="s">
        <v>77</v>
      </c>
      <c r="H233" s="12">
        <f t="shared" si="109"/>
        <v>0</v>
      </c>
      <c r="I233" s="1" t="str">
        <f>VLOOKUP(A233,Sheet1!A:F,3,)</f>
        <v>West</v>
      </c>
      <c r="J233" s="12">
        <f t="shared" si="88"/>
        <v>4</v>
      </c>
      <c r="K233" s="28" t="str">
        <f>VLOOKUP(A233,Sheet1!A:F,6,)</f>
        <v>Retail</v>
      </c>
      <c r="L233">
        <f t="shared" si="89"/>
        <v>3</v>
      </c>
      <c r="M233" s="3">
        <f>VLOOKUP(A233,Sheet1!A:F,4,)</f>
        <v>42264</v>
      </c>
      <c r="N233" s="11">
        <f t="shared" si="90"/>
        <v>2015</v>
      </c>
      <c r="O233" s="11">
        <f t="shared" si="91"/>
        <v>9</v>
      </c>
      <c r="P233" s="11">
        <f t="shared" si="92"/>
        <v>5</v>
      </c>
      <c r="Q233" s="7">
        <f t="shared" si="93"/>
        <v>38</v>
      </c>
      <c r="R233" s="7">
        <f t="shared" si="94"/>
        <v>17</v>
      </c>
      <c r="S233" s="3">
        <v>42437</v>
      </c>
      <c r="T233" s="7">
        <f t="shared" si="95"/>
        <v>1</v>
      </c>
      <c r="U233" s="1">
        <f>VLOOKUP(A233,Sheet1!A:F,5,)</f>
        <v>5000</v>
      </c>
      <c r="V233" s="7">
        <v>337.25</v>
      </c>
      <c r="W233" s="7">
        <f t="shared" si="96"/>
        <v>337.25</v>
      </c>
      <c r="X233" s="7">
        <v>44</v>
      </c>
      <c r="Y233" s="9">
        <f t="shared" si="110"/>
        <v>0</v>
      </c>
      <c r="Z233" s="9">
        <f t="shared" si="111"/>
        <v>0</v>
      </c>
      <c r="AA233" s="10">
        <f t="shared" si="97"/>
        <v>7.6249999999999998E-2</v>
      </c>
      <c r="AB233" s="10">
        <f t="shared" si="112"/>
        <v>7.6249999999999998E-2</v>
      </c>
      <c r="AC233" s="2">
        <v>200</v>
      </c>
      <c r="AD233" s="7">
        <f t="shared" si="98"/>
        <v>1</v>
      </c>
      <c r="AE233" s="7">
        <f t="shared" si="99"/>
        <v>1</v>
      </c>
      <c r="AF233" s="7">
        <f t="shared" si="113"/>
        <v>1</v>
      </c>
      <c r="AG233" s="7">
        <f t="shared" si="114"/>
        <v>1</v>
      </c>
      <c r="AH233" s="7">
        <v>381.25</v>
      </c>
      <c r="AI233" s="7">
        <f t="shared" si="115"/>
        <v>381.25</v>
      </c>
      <c r="AJ233" s="7">
        <v>70</v>
      </c>
      <c r="AK233" s="7">
        <f t="shared" si="100"/>
        <v>1</v>
      </c>
      <c r="AL233" s="7">
        <f t="shared" si="101"/>
        <v>70</v>
      </c>
      <c r="AM233" s="7">
        <f t="shared" si="102"/>
        <v>1</v>
      </c>
      <c r="AN233" s="7">
        <v>0</v>
      </c>
      <c r="AO233" s="7">
        <f t="shared" si="103"/>
        <v>0</v>
      </c>
      <c r="AP233" s="7">
        <v>0</v>
      </c>
      <c r="AQ233" s="7">
        <f t="shared" si="104"/>
        <v>0</v>
      </c>
      <c r="AR233">
        <f t="shared" si="105"/>
        <v>1</v>
      </c>
      <c r="AS233" s="7">
        <v>0</v>
      </c>
      <c r="AT233" s="7">
        <f t="shared" si="106"/>
        <v>0</v>
      </c>
      <c r="AU233" s="7">
        <v>267.25</v>
      </c>
      <c r="AV233" s="7">
        <f t="shared" si="107"/>
        <v>1</v>
      </c>
      <c r="AW233">
        <f t="shared" si="108"/>
        <v>1</v>
      </c>
    </row>
    <row r="234" spans="1:49" x14ac:dyDescent="0.25">
      <c r="A234" s="11">
        <v>6097509</v>
      </c>
      <c r="B234" s="28" t="s">
        <v>490</v>
      </c>
      <c r="C234" s="25" t="s">
        <v>491</v>
      </c>
      <c r="D234" s="26" t="s">
        <v>5</v>
      </c>
      <c r="E234" s="26" t="s">
        <v>345</v>
      </c>
      <c r="F234" s="12">
        <f t="shared" si="87"/>
        <v>1</v>
      </c>
      <c r="G234" s="12" t="s">
        <v>77</v>
      </c>
      <c r="H234" s="12">
        <f t="shared" si="109"/>
        <v>0</v>
      </c>
      <c r="I234" s="1" t="str">
        <f>VLOOKUP(A234,Sheet1!A:F,3,)</f>
        <v>West</v>
      </c>
      <c r="J234" s="12">
        <f t="shared" si="88"/>
        <v>4</v>
      </c>
      <c r="K234" s="28" t="str">
        <f>VLOOKUP(A234,Sheet1!A:F,6,)</f>
        <v>Retail</v>
      </c>
      <c r="L234">
        <f t="shared" si="89"/>
        <v>3</v>
      </c>
      <c r="M234" s="3">
        <f>VLOOKUP(A234,Sheet1!A:F,4,)</f>
        <v>41004</v>
      </c>
      <c r="N234" s="11">
        <f t="shared" si="90"/>
        <v>2012</v>
      </c>
      <c r="O234" s="11">
        <f t="shared" si="91"/>
        <v>4</v>
      </c>
      <c r="P234" s="11">
        <f t="shared" si="92"/>
        <v>5</v>
      </c>
      <c r="Q234" s="7">
        <f t="shared" si="93"/>
        <v>14</v>
      </c>
      <c r="R234" s="7">
        <f t="shared" si="94"/>
        <v>5</v>
      </c>
      <c r="S234" s="3">
        <v>42795</v>
      </c>
      <c r="T234" s="7">
        <f t="shared" si="95"/>
        <v>1</v>
      </c>
      <c r="U234" s="1">
        <f>VLOOKUP(A234,Sheet1!A:F,5,)</f>
        <v>5000</v>
      </c>
      <c r="V234" s="7">
        <v>11072.64</v>
      </c>
      <c r="W234" s="7">
        <f t="shared" si="96"/>
        <v>11072.64</v>
      </c>
      <c r="X234" s="7">
        <v>0</v>
      </c>
      <c r="Y234" s="9">
        <f t="shared" si="110"/>
        <v>1</v>
      </c>
      <c r="Z234" s="9">
        <f t="shared" si="111"/>
        <v>1</v>
      </c>
      <c r="AA234" s="10">
        <f t="shared" si="97"/>
        <v>2.2145280000000001</v>
      </c>
      <c r="AB234" s="10">
        <f t="shared" si="112"/>
        <v>2.2145280000000001</v>
      </c>
      <c r="AC234" s="2">
        <v>1000</v>
      </c>
      <c r="AD234" s="7">
        <f t="shared" si="98"/>
        <v>1</v>
      </c>
      <c r="AE234" s="7">
        <f t="shared" si="99"/>
        <v>1</v>
      </c>
      <c r="AF234" s="7">
        <f t="shared" si="113"/>
        <v>1</v>
      </c>
      <c r="AG234" s="7">
        <f t="shared" si="114"/>
        <v>1</v>
      </c>
      <c r="AH234" s="7">
        <v>11072.64</v>
      </c>
      <c r="AI234" s="7">
        <f t="shared" si="115"/>
        <v>11072.64</v>
      </c>
      <c r="AJ234" s="7">
        <v>0</v>
      </c>
      <c r="AK234" s="7">
        <f t="shared" si="100"/>
        <v>0</v>
      </c>
      <c r="AL234" s="7">
        <f t="shared" si="101"/>
        <v>0</v>
      </c>
      <c r="AM234" s="7">
        <f t="shared" si="102"/>
        <v>0</v>
      </c>
      <c r="AN234" s="7">
        <v>0</v>
      </c>
      <c r="AO234" s="7">
        <f t="shared" si="103"/>
        <v>0</v>
      </c>
      <c r="AP234" s="7">
        <v>0</v>
      </c>
      <c r="AQ234" s="7">
        <f t="shared" si="104"/>
        <v>0</v>
      </c>
      <c r="AR234">
        <f t="shared" si="105"/>
        <v>1</v>
      </c>
      <c r="AS234" s="7">
        <v>0</v>
      </c>
      <c r="AT234" s="7">
        <f t="shared" si="106"/>
        <v>0</v>
      </c>
      <c r="AU234" s="7">
        <v>11072.64</v>
      </c>
      <c r="AV234" s="7">
        <f t="shared" si="107"/>
        <v>1</v>
      </c>
      <c r="AW234">
        <f t="shared" si="108"/>
        <v>1</v>
      </c>
    </row>
    <row r="235" spans="1:49" x14ac:dyDescent="0.25">
      <c r="A235" s="11">
        <v>6117663</v>
      </c>
      <c r="B235" s="28">
        <v>1000900</v>
      </c>
      <c r="C235" s="25" t="s">
        <v>23</v>
      </c>
      <c r="D235" s="26" t="s">
        <v>5</v>
      </c>
      <c r="E235" s="26" t="s">
        <v>6</v>
      </c>
      <c r="F235" s="12">
        <f t="shared" si="87"/>
        <v>2</v>
      </c>
      <c r="G235" s="12" t="s">
        <v>7</v>
      </c>
      <c r="H235" s="12">
        <f t="shared" si="109"/>
        <v>1</v>
      </c>
      <c r="I235" s="1" t="str">
        <f>VLOOKUP(A235,Sheet1!A:F,3,)</f>
        <v>South</v>
      </c>
      <c r="J235" s="12">
        <f t="shared" si="88"/>
        <v>2</v>
      </c>
      <c r="K235" s="28" t="str">
        <f>VLOOKUP(A235,Sheet1!A:F,6,)</f>
        <v>Retail</v>
      </c>
      <c r="L235">
        <f t="shared" si="89"/>
        <v>3</v>
      </c>
      <c r="M235" s="3">
        <f>VLOOKUP(A235,Sheet1!A:F,4,)</f>
        <v>39184</v>
      </c>
      <c r="N235" s="11">
        <f t="shared" si="90"/>
        <v>2007</v>
      </c>
      <c r="O235" s="11">
        <f t="shared" si="91"/>
        <v>4</v>
      </c>
      <c r="P235" s="11">
        <f t="shared" si="92"/>
        <v>5</v>
      </c>
      <c r="Q235" s="7">
        <f t="shared" si="93"/>
        <v>15</v>
      </c>
      <c r="R235" s="7">
        <f t="shared" si="94"/>
        <v>12</v>
      </c>
      <c r="S235" s="3"/>
      <c r="T235" s="7">
        <f t="shared" si="95"/>
        <v>0</v>
      </c>
      <c r="U235" s="1">
        <f>VLOOKUP(A235,Sheet1!A:F,5,)</f>
        <v>5000</v>
      </c>
      <c r="V235" s="7">
        <v>909.05</v>
      </c>
      <c r="W235" s="7">
        <f t="shared" si="96"/>
        <v>909.05</v>
      </c>
      <c r="X235" s="7">
        <v>0</v>
      </c>
      <c r="Y235" s="9">
        <f t="shared" si="110"/>
        <v>0</v>
      </c>
      <c r="Z235" s="9">
        <f t="shared" si="111"/>
        <v>0</v>
      </c>
      <c r="AA235" s="10">
        <f t="shared" si="97"/>
        <v>0.18181</v>
      </c>
      <c r="AB235" s="10">
        <f t="shared" si="112"/>
        <v>0.18181</v>
      </c>
      <c r="AC235" s="2">
        <v>0</v>
      </c>
      <c r="AD235" s="7">
        <f t="shared" si="98"/>
        <v>1</v>
      </c>
      <c r="AE235" s="7">
        <f t="shared" si="99"/>
        <v>1</v>
      </c>
      <c r="AF235" s="7">
        <f t="shared" si="113"/>
        <v>1</v>
      </c>
      <c r="AG235" s="7">
        <f t="shared" si="114"/>
        <v>1</v>
      </c>
      <c r="AH235" s="7">
        <v>909.05</v>
      </c>
      <c r="AI235" s="7">
        <f t="shared" si="115"/>
        <v>909.05</v>
      </c>
      <c r="AJ235" s="7">
        <v>0</v>
      </c>
      <c r="AK235" s="7">
        <f t="shared" si="100"/>
        <v>0</v>
      </c>
      <c r="AL235" s="7">
        <f t="shared" si="101"/>
        <v>0</v>
      </c>
      <c r="AM235" s="7">
        <f t="shared" si="102"/>
        <v>0</v>
      </c>
      <c r="AN235" s="7">
        <v>0</v>
      </c>
      <c r="AO235" s="7">
        <f t="shared" si="103"/>
        <v>0</v>
      </c>
      <c r="AP235" s="7">
        <v>0</v>
      </c>
      <c r="AQ235" s="7">
        <f t="shared" si="104"/>
        <v>0</v>
      </c>
      <c r="AR235">
        <f t="shared" si="105"/>
        <v>1</v>
      </c>
      <c r="AS235" s="7">
        <v>0</v>
      </c>
      <c r="AT235" s="7">
        <f t="shared" si="106"/>
        <v>0</v>
      </c>
      <c r="AU235" s="7">
        <v>909.05</v>
      </c>
      <c r="AV235" s="7">
        <f t="shared" si="107"/>
        <v>1</v>
      </c>
      <c r="AW235">
        <f t="shared" si="108"/>
        <v>1</v>
      </c>
    </row>
    <row r="236" spans="1:49" x14ac:dyDescent="0.25">
      <c r="A236" s="11">
        <v>6124941</v>
      </c>
      <c r="B236" s="28" t="s">
        <v>430</v>
      </c>
      <c r="C236" s="25" t="s">
        <v>431</v>
      </c>
      <c r="D236" s="26" t="s">
        <v>5</v>
      </c>
      <c r="E236" s="26" t="s">
        <v>345</v>
      </c>
      <c r="F236" s="12">
        <f t="shared" si="87"/>
        <v>1</v>
      </c>
      <c r="G236" s="12" t="s">
        <v>77</v>
      </c>
      <c r="H236" s="12">
        <f t="shared" si="109"/>
        <v>0</v>
      </c>
      <c r="I236" s="1" t="str">
        <f>VLOOKUP(A236,Sheet1!A:F,3,)</f>
        <v>East</v>
      </c>
      <c r="J236" s="12">
        <f t="shared" si="88"/>
        <v>3</v>
      </c>
      <c r="K236" s="28" t="str">
        <f>VLOOKUP(A236,Sheet1!A:F,6,)</f>
        <v>Retail</v>
      </c>
      <c r="L236">
        <f t="shared" si="89"/>
        <v>3</v>
      </c>
      <c r="M236" s="3">
        <f>VLOOKUP(A236,Sheet1!A:F,4,)</f>
        <v>36384</v>
      </c>
      <c r="N236" s="11">
        <f t="shared" si="90"/>
        <v>1999</v>
      </c>
      <c r="O236" s="11">
        <f t="shared" si="91"/>
        <v>8</v>
      </c>
      <c r="P236" s="11">
        <f t="shared" si="92"/>
        <v>5</v>
      </c>
      <c r="Q236" s="7">
        <f t="shared" si="93"/>
        <v>33</v>
      </c>
      <c r="R236" s="7">
        <f t="shared" si="94"/>
        <v>12</v>
      </c>
      <c r="S236" s="3">
        <v>42912</v>
      </c>
      <c r="T236" s="7">
        <f t="shared" si="95"/>
        <v>1</v>
      </c>
      <c r="U236" s="1">
        <f>VLOOKUP(A236,Sheet1!A:F,5,)</f>
        <v>5000</v>
      </c>
      <c r="V236" s="7">
        <v>586</v>
      </c>
      <c r="W236" s="7">
        <f t="shared" si="96"/>
        <v>586</v>
      </c>
      <c r="X236" s="7">
        <v>40</v>
      </c>
      <c r="Y236" s="9">
        <f t="shared" si="110"/>
        <v>0</v>
      </c>
      <c r="Z236" s="9">
        <f t="shared" si="111"/>
        <v>0</v>
      </c>
      <c r="AA236" s="10">
        <f t="shared" si="97"/>
        <v>0.12520000000000001</v>
      </c>
      <c r="AB236" s="10">
        <f t="shared" si="112"/>
        <v>0.12520000000000001</v>
      </c>
      <c r="AC236" s="2">
        <v>2674.1</v>
      </c>
      <c r="AD236" s="7">
        <f t="shared" si="98"/>
        <v>1</v>
      </c>
      <c r="AE236" s="7">
        <f t="shared" si="99"/>
        <v>1</v>
      </c>
      <c r="AF236" s="7">
        <f t="shared" si="113"/>
        <v>0</v>
      </c>
      <c r="AG236" s="7">
        <f t="shared" si="114"/>
        <v>0</v>
      </c>
      <c r="AH236" s="7">
        <v>626</v>
      </c>
      <c r="AI236" s="7">
        <f t="shared" si="115"/>
        <v>626</v>
      </c>
      <c r="AJ236" s="7">
        <v>250</v>
      </c>
      <c r="AK236" s="7">
        <f t="shared" si="100"/>
        <v>1</v>
      </c>
      <c r="AL236" s="7">
        <f t="shared" si="101"/>
        <v>250</v>
      </c>
      <c r="AM236" s="7">
        <f t="shared" si="102"/>
        <v>1</v>
      </c>
      <c r="AN236" s="7">
        <v>336</v>
      </c>
      <c r="AO236" s="7">
        <f t="shared" si="103"/>
        <v>1</v>
      </c>
      <c r="AP236" s="7">
        <v>0</v>
      </c>
      <c r="AQ236" s="7">
        <f t="shared" si="104"/>
        <v>0</v>
      </c>
      <c r="AR236">
        <f t="shared" si="105"/>
        <v>0</v>
      </c>
      <c r="AS236" s="7">
        <v>0</v>
      </c>
      <c r="AT236" s="7">
        <f t="shared" si="106"/>
        <v>0</v>
      </c>
      <c r="AU236" s="7">
        <v>0</v>
      </c>
      <c r="AV236" s="7">
        <f t="shared" si="107"/>
        <v>0</v>
      </c>
      <c r="AW236">
        <f t="shared" si="108"/>
        <v>0</v>
      </c>
    </row>
    <row r="237" spans="1:49" x14ac:dyDescent="0.25">
      <c r="A237" s="11">
        <v>6131966</v>
      </c>
      <c r="B237" s="28" t="s">
        <v>514</v>
      </c>
      <c r="C237" s="25" t="s">
        <v>515</v>
      </c>
      <c r="D237" s="26" t="s">
        <v>5</v>
      </c>
      <c r="E237" s="26" t="s">
        <v>345</v>
      </c>
      <c r="F237" s="12">
        <f t="shared" si="87"/>
        <v>1</v>
      </c>
      <c r="G237" s="12" t="s">
        <v>77</v>
      </c>
      <c r="H237" s="12">
        <f t="shared" si="109"/>
        <v>0</v>
      </c>
      <c r="I237" s="1" t="str">
        <f>VLOOKUP(A237,Sheet1!A:F,3,)</f>
        <v>West</v>
      </c>
      <c r="J237" s="12">
        <f t="shared" si="88"/>
        <v>4</v>
      </c>
      <c r="K237" s="28" t="str">
        <f>VLOOKUP(A237,Sheet1!A:F,6,)</f>
        <v>Logistics</v>
      </c>
      <c r="L237">
        <f t="shared" si="89"/>
        <v>2</v>
      </c>
      <c r="M237" s="3">
        <f>VLOOKUP(A237,Sheet1!A:F,4,)</f>
        <v>42604</v>
      </c>
      <c r="N237" s="11">
        <f t="shared" si="90"/>
        <v>2016</v>
      </c>
      <c r="O237" s="11">
        <f t="shared" si="91"/>
        <v>8</v>
      </c>
      <c r="P237" s="11">
        <f t="shared" si="92"/>
        <v>2</v>
      </c>
      <c r="Q237" s="7">
        <f t="shared" si="93"/>
        <v>35</v>
      </c>
      <c r="R237" s="7">
        <f t="shared" si="94"/>
        <v>22</v>
      </c>
      <c r="S237" s="3">
        <v>42929</v>
      </c>
      <c r="T237" s="7">
        <f t="shared" si="95"/>
        <v>1</v>
      </c>
      <c r="U237" s="1">
        <f>VLOOKUP(A237,Sheet1!A:F,5,)</f>
        <v>5000</v>
      </c>
      <c r="V237" s="7">
        <v>130</v>
      </c>
      <c r="W237" s="7">
        <f t="shared" si="96"/>
        <v>130</v>
      </c>
      <c r="X237" s="7">
        <v>135</v>
      </c>
      <c r="Y237" s="9">
        <f t="shared" si="110"/>
        <v>0</v>
      </c>
      <c r="Z237" s="9">
        <f t="shared" si="111"/>
        <v>0</v>
      </c>
      <c r="AA237" s="10">
        <f t="shared" si="97"/>
        <v>5.2999999999999999E-2</v>
      </c>
      <c r="AB237" s="10">
        <f t="shared" si="112"/>
        <v>5.2999999999999999E-2</v>
      </c>
      <c r="AC237" s="2">
        <v>129.28</v>
      </c>
      <c r="AD237" s="7">
        <f t="shared" si="98"/>
        <v>1</v>
      </c>
      <c r="AE237" s="7">
        <f t="shared" si="99"/>
        <v>1</v>
      </c>
      <c r="AF237" s="7">
        <f t="shared" si="113"/>
        <v>0</v>
      </c>
      <c r="AG237" s="7">
        <f t="shared" si="114"/>
        <v>0</v>
      </c>
      <c r="AH237" s="7">
        <v>265</v>
      </c>
      <c r="AI237" s="7">
        <f t="shared" si="115"/>
        <v>265</v>
      </c>
      <c r="AJ237" s="7">
        <v>130</v>
      </c>
      <c r="AK237" s="7">
        <f t="shared" si="100"/>
        <v>1</v>
      </c>
      <c r="AL237" s="7">
        <f t="shared" si="101"/>
        <v>130</v>
      </c>
      <c r="AM237" s="7">
        <f t="shared" si="102"/>
        <v>1</v>
      </c>
      <c r="AN237" s="7">
        <v>0</v>
      </c>
      <c r="AO237" s="7">
        <f t="shared" si="103"/>
        <v>0</v>
      </c>
      <c r="AP237" s="7">
        <v>0</v>
      </c>
      <c r="AQ237" s="7">
        <f t="shared" si="104"/>
        <v>0</v>
      </c>
      <c r="AR237">
        <f t="shared" si="105"/>
        <v>0</v>
      </c>
      <c r="AS237" s="7">
        <v>0</v>
      </c>
      <c r="AT237" s="7">
        <f t="shared" si="106"/>
        <v>0</v>
      </c>
      <c r="AU237" s="7">
        <v>0</v>
      </c>
      <c r="AV237" s="7">
        <f t="shared" si="107"/>
        <v>0</v>
      </c>
      <c r="AW237">
        <f t="shared" si="108"/>
        <v>0</v>
      </c>
    </row>
    <row r="238" spans="1:49" x14ac:dyDescent="0.25">
      <c r="A238" s="11">
        <v>6159184</v>
      </c>
      <c r="B238" s="28" t="s">
        <v>216</v>
      </c>
      <c r="C238" s="25" t="s">
        <v>217</v>
      </c>
      <c r="D238" s="26" t="s">
        <v>5</v>
      </c>
      <c r="E238" s="26" t="s">
        <v>6</v>
      </c>
      <c r="F238" s="12">
        <f t="shared" si="87"/>
        <v>2</v>
      </c>
      <c r="G238" s="12" t="s">
        <v>77</v>
      </c>
      <c r="H238" s="12">
        <f t="shared" si="109"/>
        <v>0</v>
      </c>
      <c r="I238" s="1" t="str">
        <f>VLOOKUP(A238,Sheet1!A:F,3,)</f>
        <v>North</v>
      </c>
      <c r="J238" s="12">
        <f t="shared" si="88"/>
        <v>1</v>
      </c>
      <c r="K238" s="28" t="str">
        <f>VLOOKUP(A238,Sheet1!A:F,6,)</f>
        <v>Services</v>
      </c>
      <c r="L238">
        <f t="shared" si="89"/>
        <v>4</v>
      </c>
      <c r="M238" s="3">
        <f>VLOOKUP(A238,Sheet1!A:F,4,)</f>
        <v>37944</v>
      </c>
      <c r="N238" s="11">
        <f t="shared" si="90"/>
        <v>2003</v>
      </c>
      <c r="O238" s="11">
        <f t="shared" si="91"/>
        <v>11</v>
      </c>
      <c r="P238" s="11">
        <f t="shared" si="92"/>
        <v>4</v>
      </c>
      <c r="Q238" s="7">
        <f t="shared" si="93"/>
        <v>47</v>
      </c>
      <c r="R238" s="7">
        <f t="shared" si="94"/>
        <v>19</v>
      </c>
      <c r="S238" s="3">
        <v>42626</v>
      </c>
      <c r="T238" s="7">
        <f t="shared" si="95"/>
        <v>1</v>
      </c>
      <c r="U238" s="1">
        <f>VLOOKUP(A238,Sheet1!A:F,5,)</f>
        <v>5000</v>
      </c>
      <c r="V238" s="7">
        <v>130</v>
      </c>
      <c r="W238" s="7">
        <f t="shared" si="96"/>
        <v>130</v>
      </c>
      <c r="X238" s="7">
        <v>0</v>
      </c>
      <c r="Y238" s="9">
        <f t="shared" si="110"/>
        <v>0</v>
      </c>
      <c r="Z238" s="9">
        <f t="shared" si="111"/>
        <v>0</v>
      </c>
      <c r="AA238" s="10">
        <f t="shared" si="97"/>
        <v>2.5999999999999999E-2</v>
      </c>
      <c r="AB238" s="10">
        <f t="shared" si="112"/>
        <v>2.5999999999999999E-2</v>
      </c>
      <c r="AC238" s="2">
        <v>235</v>
      </c>
      <c r="AD238" s="7">
        <f t="shared" si="98"/>
        <v>1</v>
      </c>
      <c r="AE238" s="7">
        <f t="shared" si="99"/>
        <v>1</v>
      </c>
      <c r="AF238" s="7">
        <f t="shared" si="113"/>
        <v>1</v>
      </c>
      <c r="AG238" s="7">
        <f t="shared" si="114"/>
        <v>1</v>
      </c>
      <c r="AH238" s="7">
        <v>130</v>
      </c>
      <c r="AI238" s="7">
        <f t="shared" si="115"/>
        <v>130</v>
      </c>
      <c r="AJ238" s="7">
        <v>0</v>
      </c>
      <c r="AK238" s="7">
        <f t="shared" si="100"/>
        <v>0</v>
      </c>
      <c r="AL238" s="7">
        <f t="shared" si="101"/>
        <v>0</v>
      </c>
      <c r="AM238" s="7">
        <f t="shared" si="102"/>
        <v>0</v>
      </c>
      <c r="AN238" s="7">
        <v>0</v>
      </c>
      <c r="AO238" s="7">
        <f t="shared" si="103"/>
        <v>0</v>
      </c>
      <c r="AP238" s="7">
        <v>0</v>
      </c>
      <c r="AQ238" s="7">
        <f t="shared" si="104"/>
        <v>0</v>
      </c>
      <c r="AR238">
        <f t="shared" si="105"/>
        <v>1</v>
      </c>
      <c r="AS238" s="7">
        <v>0</v>
      </c>
      <c r="AT238" s="7">
        <f t="shared" si="106"/>
        <v>0</v>
      </c>
      <c r="AU238" s="7">
        <v>130</v>
      </c>
      <c r="AV238" s="7">
        <f t="shared" si="107"/>
        <v>1</v>
      </c>
      <c r="AW238">
        <f t="shared" si="108"/>
        <v>1</v>
      </c>
    </row>
    <row r="239" spans="1:49" x14ac:dyDescent="0.25">
      <c r="A239" s="11">
        <v>6161738</v>
      </c>
      <c r="B239" s="28">
        <v>1001618</v>
      </c>
      <c r="C239" s="25" t="s">
        <v>53</v>
      </c>
      <c r="D239" s="26" t="s">
        <v>5</v>
      </c>
      <c r="E239" s="26" t="s">
        <v>6</v>
      </c>
      <c r="F239" s="12">
        <f t="shared" si="87"/>
        <v>2</v>
      </c>
      <c r="G239" s="12" t="s">
        <v>7</v>
      </c>
      <c r="H239" s="12">
        <f t="shared" si="109"/>
        <v>1</v>
      </c>
      <c r="I239" s="1" t="str">
        <f>VLOOKUP(A239,Sheet1!A:F,3,)</f>
        <v>South</v>
      </c>
      <c r="J239" s="12">
        <f t="shared" si="88"/>
        <v>2</v>
      </c>
      <c r="K239" s="28" t="str">
        <f>VLOOKUP(A239,Sheet1!A:F,6,)</f>
        <v>Technology</v>
      </c>
      <c r="L239">
        <f t="shared" si="89"/>
        <v>1</v>
      </c>
      <c r="M239" s="3">
        <f>VLOOKUP(A239,Sheet1!A:F,4,)</f>
        <v>38604</v>
      </c>
      <c r="N239" s="11">
        <f t="shared" si="90"/>
        <v>2005</v>
      </c>
      <c r="O239" s="11">
        <f t="shared" si="91"/>
        <v>9</v>
      </c>
      <c r="P239" s="11">
        <f t="shared" si="92"/>
        <v>6</v>
      </c>
      <c r="Q239" s="7">
        <f t="shared" si="93"/>
        <v>37</v>
      </c>
      <c r="R239" s="7">
        <f t="shared" si="94"/>
        <v>9</v>
      </c>
      <c r="S239" s="3"/>
      <c r="T239" s="7">
        <f t="shared" si="95"/>
        <v>0</v>
      </c>
      <c r="U239" s="1">
        <f>VLOOKUP(A239,Sheet1!A:F,5,)</f>
        <v>5000</v>
      </c>
      <c r="V239" s="7">
        <v>7024.61</v>
      </c>
      <c r="W239" s="7">
        <f t="shared" si="96"/>
        <v>7024.61</v>
      </c>
      <c r="X239" s="7">
        <v>0</v>
      </c>
      <c r="Y239" s="9">
        <f t="shared" si="110"/>
        <v>1</v>
      </c>
      <c r="Z239" s="9">
        <f t="shared" si="111"/>
        <v>1</v>
      </c>
      <c r="AA239" s="10">
        <f t="shared" si="97"/>
        <v>1.404922</v>
      </c>
      <c r="AB239" s="10">
        <f t="shared" si="112"/>
        <v>1.404922</v>
      </c>
      <c r="AC239" s="2">
        <v>0</v>
      </c>
      <c r="AD239" s="7">
        <f t="shared" si="98"/>
        <v>1</v>
      </c>
      <c r="AE239" s="7">
        <f t="shared" si="99"/>
        <v>1</v>
      </c>
      <c r="AF239" s="7">
        <f t="shared" si="113"/>
        <v>1</v>
      </c>
      <c r="AG239" s="7">
        <f t="shared" si="114"/>
        <v>1</v>
      </c>
      <c r="AH239" s="7">
        <v>7024.61</v>
      </c>
      <c r="AI239" s="7">
        <f t="shared" si="115"/>
        <v>7024.61</v>
      </c>
      <c r="AJ239" s="7">
        <v>0</v>
      </c>
      <c r="AK239" s="7">
        <f t="shared" si="100"/>
        <v>0</v>
      </c>
      <c r="AL239" s="7">
        <f t="shared" si="101"/>
        <v>0</v>
      </c>
      <c r="AM239" s="7">
        <f t="shared" si="102"/>
        <v>0</v>
      </c>
      <c r="AN239" s="7">
        <v>0</v>
      </c>
      <c r="AO239" s="7">
        <f t="shared" si="103"/>
        <v>0</v>
      </c>
      <c r="AP239" s="7">
        <v>0</v>
      </c>
      <c r="AQ239" s="7">
        <f t="shared" si="104"/>
        <v>0</v>
      </c>
      <c r="AR239">
        <f t="shared" si="105"/>
        <v>1</v>
      </c>
      <c r="AS239" s="7">
        <v>0</v>
      </c>
      <c r="AT239" s="7">
        <f t="shared" si="106"/>
        <v>0</v>
      </c>
      <c r="AU239" s="7">
        <v>7024.61</v>
      </c>
      <c r="AV239" s="7">
        <f t="shared" si="107"/>
        <v>1</v>
      </c>
      <c r="AW239">
        <f t="shared" si="108"/>
        <v>1</v>
      </c>
    </row>
    <row r="240" spans="1:49" x14ac:dyDescent="0.25">
      <c r="A240" s="11">
        <v>6172294</v>
      </c>
      <c r="B240" s="28">
        <v>1001333</v>
      </c>
      <c r="C240" s="25" t="s">
        <v>44</v>
      </c>
      <c r="D240" s="26" t="s">
        <v>19</v>
      </c>
      <c r="E240" s="26" t="s">
        <v>6</v>
      </c>
      <c r="F240" s="12">
        <f t="shared" si="87"/>
        <v>2</v>
      </c>
      <c r="G240" s="12" t="s">
        <v>7</v>
      </c>
      <c r="H240" s="12">
        <f t="shared" si="109"/>
        <v>1</v>
      </c>
      <c r="I240" s="1" t="str">
        <f>VLOOKUP(A240,Sheet1!A:F,3,)</f>
        <v>South</v>
      </c>
      <c r="J240" s="12">
        <f t="shared" si="88"/>
        <v>2</v>
      </c>
      <c r="K240" s="28" t="str">
        <f>VLOOKUP(A240,Sheet1!A:F,6,)</f>
        <v>Retail</v>
      </c>
      <c r="L240">
        <f t="shared" si="89"/>
        <v>3</v>
      </c>
      <c r="M240" s="3">
        <f>VLOOKUP(A240,Sheet1!A:F,4,)</f>
        <v>39744</v>
      </c>
      <c r="N240" s="11">
        <f t="shared" si="90"/>
        <v>2008</v>
      </c>
      <c r="O240" s="11">
        <f t="shared" si="91"/>
        <v>10</v>
      </c>
      <c r="P240" s="11">
        <f t="shared" si="92"/>
        <v>5</v>
      </c>
      <c r="Q240" s="7">
        <f t="shared" si="93"/>
        <v>43</v>
      </c>
      <c r="R240" s="7">
        <f t="shared" si="94"/>
        <v>23</v>
      </c>
      <c r="S240" s="3">
        <v>42962</v>
      </c>
      <c r="T240" s="7">
        <f t="shared" si="95"/>
        <v>1</v>
      </c>
      <c r="U240" s="1">
        <f>VLOOKUP(A240,Sheet1!A:F,5,)</f>
        <v>5000</v>
      </c>
      <c r="V240" s="7">
        <v>0</v>
      </c>
      <c r="W240" s="7">
        <f t="shared" si="96"/>
        <v>0</v>
      </c>
      <c r="X240" s="7">
        <v>0</v>
      </c>
      <c r="Y240" s="9">
        <f t="shared" si="110"/>
        <v>0</v>
      </c>
      <c r="Z240" s="9">
        <f t="shared" si="111"/>
        <v>0</v>
      </c>
      <c r="AA240" s="10">
        <f t="shared" si="97"/>
        <v>0</v>
      </c>
      <c r="AB240" s="10">
        <f t="shared" si="112"/>
        <v>0</v>
      </c>
      <c r="AC240" s="2">
        <v>1250.75</v>
      </c>
      <c r="AD240" s="7">
        <f t="shared" si="98"/>
        <v>0</v>
      </c>
      <c r="AE240" s="7">
        <f t="shared" si="99"/>
        <v>0</v>
      </c>
      <c r="AF240" s="7">
        <f t="shared" si="113"/>
        <v>0</v>
      </c>
      <c r="AG240" s="7">
        <f t="shared" si="114"/>
        <v>0</v>
      </c>
      <c r="AH240" s="7">
        <v>0</v>
      </c>
      <c r="AI240" s="7">
        <f t="shared" si="115"/>
        <v>0</v>
      </c>
      <c r="AJ240" s="7">
        <v>0</v>
      </c>
      <c r="AK240" s="7">
        <f t="shared" si="100"/>
        <v>0</v>
      </c>
      <c r="AL240" s="7">
        <f t="shared" si="101"/>
        <v>0</v>
      </c>
      <c r="AM240" s="7">
        <f t="shared" si="102"/>
        <v>0</v>
      </c>
      <c r="AN240" s="7">
        <v>0</v>
      </c>
      <c r="AO240" s="7">
        <f t="shared" si="103"/>
        <v>0</v>
      </c>
      <c r="AP240" s="7">
        <v>0</v>
      </c>
      <c r="AQ240" s="7">
        <f t="shared" si="104"/>
        <v>0</v>
      </c>
      <c r="AR240">
        <f t="shared" si="105"/>
        <v>0</v>
      </c>
      <c r="AS240" s="7">
        <v>0</v>
      </c>
      <c r="AT240" s="7">
        <f t="shared" si="106"/>
        <v>0</v>
      </c>
      <c r="AU240" s="7">
        <v>0</v>
      </c>
      <c r="AV240" s="7">
        <f t="shared" si="107"/>
        <v>0</v>
      </c>
      <c r="AW240">
        <f t="shared" si="108"/>
        <v>0</v>
      </c>
    </row>
    <row r="241" spans="1:49" x14ac:dyDescent="0.25">
      <c r="A241" s="11">
        <v>6265573</v>
      </c>
      <c r="B241" s="28" t="s">
        <v>319</v>
      </c>
      <c r="C241" s="25" t="s">
        <v>320</v>
      </c>
      <c r="D241" s="26" t="s">
        <v>5</v>
      </c>
      <c r="E241" s="26" t="s">
        <v>224</v>
      </c>
      <c r="F241" s="12">
        <f t="shared" si="87"/>
        <v>3</v>
      </c>
      <c r="G241" s="12" t="s">
        <v>77</v>
      </c>
      <c r="H241" s="12">
        <f t="shared" si="109"/>
        <v>0</v>
      </c>
      <c r="I241" s="1" t="str">
        <f>VLOOKUP(A241,Sheet1!A:F,3,)</f>
        <v>North</v>
      </c>
      <c r="J241" s="12">
        <f t="shared" si="88"/>
        <v>1</v>
      </c>
      <c r="K241" s="28" t="str">
        <f>VLOOKUP(A241,Sheet1!A:F,6,)</f>
        <v>Technology</v>
      </c>
      <c r="L241">
        <f t="shared" si="89"/>
        <v>1</v>
      </c>
      <c r="M241" s="3">
        <f>VLOOKUP(A241,Sheet1!A:F,4,)</f>
        <v>37484</v>
      </c>
      <c r="N241" s="11">
        <f t="shared" si="90"/>
        <v>2002</v>
      </c>
      <c r="O241" s="11">
        <f t="shared" si="91"/>
        <v>8</v>
      </c>
      <c r="P241" s="11">
        <f t="shared" si="92"/>
        <v>6</v>
      </c>
      <c r="Q241" s="7">
        <f t="shared" si="93"/>
        <v>33</v>
      </c>
      <c r="R241" s="7">
        <f t="shared" si="94"/>
        <v>16</v>
      </c>
      <c r="S241" s="3">
        <v>42944</v>
      </c>
      <c r="T241" s="7">
        <f t="shared" si="95"/>
        <v>1</v>
      </c>
      <c r="U241" s="1">
        <f>VLOOKUP(A241,Sheet1!A:F,5,)</f>
        <v>45000</v>
      </c>
      <c r="V241" s="7">
        <v>80</v>
      </c>
      <c r="W241" s="7">
        <f t="shared" si="96"/>
        <v>80</v>
      </c>
      <c r="X241" s="7">
        <v>0</v>
      </c>
      <c r="Y241" s="9">
        <f t="shared" si="110"/>
        <v>0</v>
      </c>
      <c r="Z241" s="9">
        <f t="shared" si="111"/>
        <v>0</v>
      </c>
      <c r="AA241" s="10">
        <f t="shared" si="97"/>
        <v>1.7777777777777779E-3</v>
      </c>
      <c r="AB241" s="10">
        <f t="shared" si="112"/>
        <v>1.7777777777777779E-3</v>
      </c>
      <c r="AC241" s="2">
        <v>1081</v>
      </c>
      <c r="AD241" s="7">
        <f t="shared" si="98"/>
        <v>1</v>
      </c>
      <c r="AE241" s="7">
        <f t="shared" si="99"/>
        <v>1</v>
      </c>
      <c r="AF241" s="7">
        <f t="shared" si="113"/>
        <v>0</v>
      </c>
      <c r="AG241" s="7">
        <f t="shared" si="114"/>
        <v>0</v>
      </c>
      <c r="AH241" s="7">
        <v>80</v>
      </c>
      <c r="AI241" s="7">
        <f t="shared" si="115"/>
        <v>80</v>
      </c>
      <c r="AJ241" s="7">
        <v>80</v>
      </c>
      <c r="AK241" s="7">
        <f t="shared" si="100"/>
        <v>1</v>
      </c>
      <c r="AL241" s="7">
        <f t="shared" si="101"/>
        <v>80</v>
      </c>
      <c r="AM241" s="7">
        <f t="shared" si="102"/>
        <v>1</v>
      </c>
      <c r="AN241" s="7">
        <v>0</v>
      </c>
      <c r="AO241" s="7">
        <f t="shared" si="103"/>
        <v>0</v>
      </c>
      <c r="AP241" s="7">
        <v>0</v>
      </c>
      <c r="AQ241" s="7">
        <f t="shared" si="104"/>
        <v>0</v>
      </c>
      <c r="AR241">
        <f t="shared" si="105"/>
        <v>0</v>
      </c>
      <c r="AS241" s="7">
        <v>0</v>
      </c>
      <c r="AT241" s="7">
        <f t="shared" si="106"/>
        <v>0</v>
      </c>
      <c r="AU241" s="7">
        <v>0</v>
      </c>
      <c r="AV241" s="7">
        <f t="shared" si="107"/>
        <v>0</v>
      </c>
      <c r="AW241">
        <f t="shared" si="108"/>
        <v>0</v>
      </c>
    </row>
    <row r="242" spans="1:49" x14ac:dyDescent="0.25">
      <c r="A242" s="11">
        <v>6281338</v>
      </c>
      <c r="B242" s="28" t="s">
        <v>638</v>
      </c>
      <c r="C242" s="25" t="s">
        <v>639</v>
      </c>
      <c r="D242" s="26" t="s">
        <v>5</v>
      </c>
      <c r="E242" s="26" t="s">
        <v>345</v>
      </c>
      <c r="F242" s="12">
        <f t="shared" si="87"/>
        <v>1</v>
      </c>
      <c r="G242" s="12" t="s">
        <v>77</v>
      </c>
      <c r="H242" s="12">
        <f t="shared" si="109"/>
        <v>0</v>
      </c>
      <c r="I242" s="1" t="str">
        <f>VLOOKUP(A242,Sheet1!A:F,3,)</f>
        <v>West</v>
      </c>
      <c r="J242" s="12">
        <f t="shared" si="88"/>
        <v>4</v>
      </c>
      <c r="K242" s="28" t="str">
        <f>VLOOKUP(A242,Sheet1!A:F,6,)</f>
        <v>Technology</v>
      </c>
      <c r="L242">
        <f t="shared" si="89"/>
        <v>1</v>
      </c>
      <c r="M242" s="3">
        <f>VLOOKUP(A242,Sheet1!A:F,4,)</f>
        <v>41544</v>
      </c>
      <c r="N242" s="11">
        <f t="shared" si="90"/>
        <v>2013</v>
      </c>
      <c r="O242" s="11">
        <f t="shared" si="91"/>
        <v>9</v>
      </c>
      <c r="P242" s="11">
        <f t="shared" si="92"/>
        <v>6</v>
      </c>
      <c r="Q242" s="7">
        <f t="shared" si="93"/>
        <v>39</v>
      </c>
      <c r="R242" s="7">
        <f t="shared" si="94"/>
        <v>27</v>
      </c>
      <c r="S242" s="3">
        <v>42957</v>
      </c>
      <c r="T242" s="7">
        <f t="shared" si="95"/>
        <v>1</v>
      </c>
      <c r="U242" s="1">
        <f>VLOOKUP(A242,Sheet1!A:F,5,)</f>
        <v>5000</v>
      </c>
      <c r="V242" s="7">
        <v>355</v>
      </c>
      <c r="W242" s="7">
        <f t="shared" si="96"/>
        <v>355</v>
      </c>
      <c r="X242" s="7">
        <v>288</v>
      </c>
      <c r="Y242" s="9">
        <f t="shared" si="110"/>
        <v>0</v>
      </c>
      <c r="Z242" s="9">
        <f t="shared" si="111"/>
        <v>0</v>
      </c>
      <c r="AA242" s="10">
        <f t="shared" si="97"/>
        <v>0.12859999999999999</v>
      </c>
      <c r="AB242" s="10">
        <f t="shared" si="112"/>
        <v>0.12859999999999999</v>
      </c>
      <c r="AC242" s="2">
        <v>1843.5</v>
      </c>
      <c r="AD242" s="7">
        <f t="shared" si="98"/>
        <v>1</v>
      </c>
      <c r="AE242" s="7">
        <f t="shared" si="99"/>
        <v>1</v>
      </c>
      <c r="AF242" s="7">
        <f t="shared" si="113"/>
        <v>1</v>
      </c>
      <c r="AG242" s="7">
        <f t="shared" si="114"/>
        <v>1</v>
      </c>
      <c r="AH242" s="7">
        <v>643</v>
      </c>
      <c r="AI242" s="7">
        <f t="shared" si="115"/>
        <v>643</v>
      </c>
      <c r="AJ242" s="7">
        <v>300</v>
      </c>
      <c r="AK242" s="7">
        <f t="shared" si="100"/>
        <v>1</v>
      </c>
      <c r="AL242" s="7">
        <f t="shared" si="101"/>
        <v>300</v>
      </c>
      <c r="AM242" s="7">
        <f t="shared" si="102"/>
        <v>1</v>
      </c>
      <c r="AN242" s="7">
        <v>0</v>
      </c>
      <c r="AO242" s="7">
        <f t="shared" si="103"/>
        <v>0</v>
      </c>
      <c r="AP242" s="7">
        <v>0</v>
      </c>
      <c r="AQ242" s="7">
        <f t="shared" si="104"/>
        <v>0</v>
      </c>
      <c r="AR242">
        <f t="shared" si="105"/>
        <v>1</v>
      </c>
      <c r="AS242" s="7">
        <v>0</v>
      </c>
      <c r="AT242" s="7">
        <f t="shared" si="106"/>
        <v>0</v>
      </c>
      <c r="AU242" s="7">
        <v>55</v>
      </c>
      <c r="AV242" s="7">
        <f t="shared" si="107"/>
        <v>1</v>
      </c>
      <c r="AW242">
        <f t="shared" si="108"/>
        <v>1</v>
      </c>
    </row>
    <row r="243" spans="1:49" x14ac:dyDescent="0.25">
      <c r="A243" s="11">
        <v>6289091</v>
      </c>
      <c r="B243" s="28" t="s">
        <v>404</v>
      </c>
      <c r="C243" s="25" t="s">
        <v>405</v>
      </c>
      <c r="D243" s="26" t="s">
        <v>5</v>
      </c>
      <c r="E243" s="26" t="s">
        <v>345</v>
      </c>
      <c r="F243" s="12">
        <f t="shared" si="87"/>
        <v>1</v>
      </c>
      <c r="G243" s="12" t="s">
        <v>77</v>
      </c>
      <c r="H243" s="12">
        <f t="shared" si="109"/>
        <v>0</v>
      </c>
      <c r="I243" s="1" t="str">
        <f>VLOOKUP(A243,Sheet1!A:F,3,)</f>
        <v>East</v>
      </c>
      <c r="J243" s="12">
        <f t="shared" si="88"/>
        <v>3</v>
      </c>
      <c r="K243" s="28" t="str">
        <f>VLOOKUP(A243,Sheet1!A:F,6,)</f>
        <v>Technology</v>
      </c>
      <c r="L243">
        <f t="shared" si="89"/>
        <v>1</v>
      </c>
      <c r="M243" s="3">
        <f>VLOOKUP(A243,Sheet1!A:F,4,)</f>
        <v>35804</v>
      </c>
      <c r="N243" s="11">
        <f t="shared" si="90"/>
        <v>1998</v>
      </c>
      <c r="O243" s="11">
        <f t="shared" si="91"/>
        <v>1</v>
      </c>
      <c r="P243" s="11">
        <f t="shared" si="92"/>
        <v>6</v>
      </c>
      <c r="Q243" s="7">
        <f t="shared" si="93"/>
        <v>2</v>
      </c>
      <c r="R243" s="7">
        <f t="shared" si="94"/>
        <v>9</v>
      </c>
      <c r="S243" s="3"/>
      <c r="T243" s="7">
        <f t="shared" si="95"/>
        <v>0</v>
      </c>
      <c r="U243" s="1">
        <f>VLOOKUP(A243,Sheet1!A:F,5,)</f>
        <v>5000</v>
      </c>
      <c r="V243" s="7">
        <v>3507.25</v>
      </c>
      <c r="W243" s="7">
        <f t="shared" si="96"/>
        <v>3507.25</v>
      </c>
      <c r="X243" s="7">
        <v>0</v>
      </c>
      <c r="Y243" s="9">
        <f t="shared" si="110"/>
        <v>0</v>
      </c>
      <c r="Z243" s="9">
        <f t="shared" si="111"/>
        <v>0</v>
      </c>
      <c r="AA243" s="10">
        <f t="shared" si="97"/>
        <v>0.70145000000000002</v>
      </c>
      <c r="AB243" s="10">
        <f t="shared" si="112"/>
        <v>0.70145000000000002</v>
      </c>
      <c r="AC243" s="2">
        <v>0</v>
      </c>
      <c r="AD243" s="7">
        <f t="shared" si="98"/>
        <v>1</v>
      </c>
      <c r="AE243" s="7">
        <f t="shared" si="99"/>
        <v>1</v>
      </c>
      <c r="AF243" s="7">
        <f t="shared" si="113"/>
        <v>1</v>
      </c>
      <c r="AG243" s="7">
        <f t="shared" si="114"/>
        <v>1</v>
      </c>
      <c r="AH243" s="7">
        <v>3507.25</v>
      </c>
      <c r="AI243" s="7">
        <f t="shared" si="115"/>
        <v>3507.25</v>
      </c>
      <c r="AJ243" s="7">
        <v>0</v>
      </c>
      <c r="AK243" s="7">
        <f t="shared" si="100"/>
        <v>0</v>
      </c>
      <c r="AL243" s="7">
        <f t="shared" si="101"/>
        <v>0</v>
      </c>
      <c r="AM243" s="7">
        <f t="shared" si="102"/>
        <v>0</v>
      </c>
      <c r="AN243" s="7">
        <v>0</v>
      </c>
      <c r="AO243" s="7">
        <f t="shared" si="103"/>
        <v>0</v>
      </c>
      <c r="AP243" s="7">
        <v>0</v>
      </c>
      <c r="AQ243" s="7">
        <f t="shared" si="104"/>
        <v>0</v>
      </c>
      <c r="AR243">
        <f t="shared" si="105"/>
        <v>1</v>
      </c>
      <c r="AS243" s="7">
        <v>0</v>
      </c>
      <c r="AT243" s="7">
        <f t="shared" si="106"/>
        <v>0</v>
      </c>
      <c r="AU243" s="7">
        <v>3507.25</v>
      </c>
      <c r="AV243" s="7">
        <f t="shared" si="107"/>
        <v>1</v>
      </c>
      <c r="AW243">
        <f t="shared" si="108"/>
        <v>1</v>
      </c>
    </row>
    <row r="244" spans="1:49" x14ac:dyDescent="0.25">
      <c r="A244" s="11">
        <v>6317977</v>
      </c>
      <c r="B244" s="28">
        <v>1000698</v>
      </c>
      <c r="C244" s="25" t="s">
        <v>15</v>
      </c>
      <c r="D244" s="26" t="s">
        <v>5</v>
      </c>
      <c r="E244" s="26" t="s">
        <v>6</v>
      </c>
      <c r="F244" s="12">
        <f t="shared" si="87"/>
        <v>2</v>
      </c>
      <c r="G244" s="12" t="s">
        <v>7</v>
      </c>
      <c r="H244" s="12">
        <f t="shared" si="109"/>
        <v>1</v>
      </c>
      <c r="I244" s="1" t="str">
        <f>VLOOKUP(A244,Sheet1!A:F,3,)</f>
        <v>South</v>
      </c>
      <c r="J244" s="12">
        <f t="shared" si="88"/>
        <v>2</v>
      </c>
      <c r="K244" s="28" t="str">
        <f>VLOOKUP(A244,Sheet1!A:F,6,)</f>
        <v>Logistics</v>
      </c>
      <c r="L244">
        <f t="shared" si="89"/>
        <v>2</v>
      </c>
      <c r="M244" s="3">
        <f>VLOOKUP(A244,Sheet1!A:F,4,)</f>
        <v>38684</v>
      </c>
      <c r="N244" s="11">
        <f t="shared" si="90"/>
        <v>2005</v>
      </c>
      <c r="O244" s="11">
        <f t="shared" si="91"/>
        <v>11</v>
      </c>
      <c r="P244" s="11">
        <f t="shared" si="92"/>
        <v>2</v>
      </c>
      <c r="Q244" s="7">
        <f t="shared" si="93"/>
        <v>49</v>
      </c>
      <c r="R244" s="7">
        <f t="shared" si="94"/>
        <v>28</v>
      </c>
      <c r="S244" s="3"/>
      <c r="T244" s="7">
        <f t="shared" si="95"/>
        <v>0</v>
      </c>
      <c r="U244" s="1">
        <f>VLOOKUP(A244,Sheet1!A:F,5,)</f>
        <v>5000</v>
      </c>
      <c r="V244" s="7">
        <v>5037.41</v>
      </c>
      <c r="W244" s="7">
        <f t="shared" si="96"/>
        <v>5037.41</v>
      </c>
      <c r="X244" s="7">
        <v>0</v>
      </c>
      <c r="Y244" s="9">
        <f t="shared" si="110"/>
        <v>1</v>
      </c>
      <c r="Z244" s="9">
        <f t="shared" si="111"/>
        <v>1</v>
      </c>
      <c r="AA244" s="10">
        <f t="shared" si="97"/>
        <v>1.007482</v>
      </c>
      <c r="AB244" s="10">
        <f t="shared" si="112"/>
        <v>1.007482</v>
      </c>
      <c r="AC244" s="2">
        <v>0</v>
      </c>
      <c r="AD244" s="7">
        <f t="shared" si="98"/>
        <v>1</v>
      </c>
      <c r="AE244" s="7">
        <f t="shared" si="99"/>
        <v>1</v>
      </c>
      <c r="AF244" s="7">
        <f t="shared" si="113"/>
        <v>1</v>
      </c>
      <c r="AG244" s="7">
        <f t="shared" si="114"/>
        <v>1</v>
      </c>
      <c r="AH244" s="7">
        <v>5037.41</v>
      </c>
      <c r="AI244" s="7">
        <f t="shared" si="115"/>
        <v>5037.41</v>
      </c>
      <c r="AJ244" s="7">
        <v>0</v>
      </c>
      <c r="AK244" s="7">
        <f t="shared" si="100"/>
        <v>0</v>
      </c>
      <c r="AL244" s="7">
        <f t="shared" si="101"/>
        <v>0</v>
      </c>
      <c r="AM244" s="7">
        <f t="shared" si="102"/>
        <v>0</v>
      </c>
      <c r="AN244" s="7">
        <v>0</v>
      </c>
      <c r="AO244" s="7">
        <f t="shared" si="103"/>
        <v>0</v>
      </c>
      <c r="AP244" s="7">
        <v>0</v>
      </c>
      <c r="AQ244" s="7">
        <f t="shared" si="104"/>
        <v>0</v>
      </c>
      <c r="AR244">
        <f t="shared" si="105"/>
        <v>1</v>
      </c>
      <c r="AS244" s="7">
        <v>0</v>
      </c>
      <c r="AT244" s="7">
        <f t="shared" si="106"/>
        <v>0</v>
      </c>
      <c r="AU244" s="7">
        <v>5037.41</v>
      </c>
      <c r="AV244" s="7">
        <f t="shared" si="107"/>
        <v>1</v>
      </c>
      <c r="AW244">
        <f t="shared" si="108"/>
        <v>1</v>
      </c>
    </row>
    <row r="245" spans="1:49" x14ac:dyDescent="0.25">
      <c r="A245" s="11">
        <v>6341227</v>
      </c>
      <c r="B245" s="28" t="s">
        <v>163</v>
      </c>
      <c r="C245" s="25" t="s">
        <v>164</v>
      </c>
      <c r="D245" s="26" t="s">
        <v>19</v>
      </c>
      <c r="E245" s="26" t="s">
        <v>6</v>
      </c>
      <c r="F245" s="12">
        <f t="shared" si="87"/>
        <v>2</v>
      </c>
      <c r="G245" s="12" t="s">
        <v>77</v>
      </c>
      <c r="H245" s="12">
        <f t="shared" si="109"/>
        <v>0</v>
      </c>
      <c r="I245" s="1" t="str">
        <f>VLOOKUP(A245,Sheet1!A:F,3,)</f>
        <v>South</v>
      </c>
      <c r="J245" s="12">
        <f t="shared" si="88"/>
        <v>2</v>
      </c>
      <c r="K245" s="28" t="str">
        <f>VLOOKUP(A245,Sheet1!A:F,6,)</f>
        <v>Technology</v>
      </c>
      <c r="L245">
        <f t="shared" si="89"/>
        <v>1</v>
      </c>
      <c r="M245" s="3">
        <f>VLOOKUP(A245,Sheet1!A:F,4,)</f>
        <v>39724</v>
      </c>
      <c r="N245" s="11">
        <f t="shared" si="90"/>
        <v>2008</v>
      </c>
      <c r="O245" s="11">
        <f t="shared" si="91"/>
        <v>10</v>
      </c>
      <c r="P245" s="11">
        <f t="shared" si="92"/>
        <v>6</v>
      </c>
      <c r="Q245" s="7">
        <f t="shared" si="93"/>
        <v>40</v>
      </c>
      <c r="R245" s="7">
        <f t="shared" si="94"/>
        <v>3</v>
      </c>
      <c r="S245" s="3">
        <v>42962</v>
      </c>
      <c r="T245" s="7">
        <f t="shared" si="95"/>
        <v>1</v>
      </c>
      <c r="U245" s="1">
        <f>VLOOKUP(A245,Sheet1!A:F,5,)</f>
        <v>5000</v>
      </c>
      <c r="V245" s="7">
        <v>0</v>
      </c>
      <c r="W245" s="7">
        <f t="shared" si="96"/>
        <v>0</v>
      </c>
      <c r="X245" s="7">
        <v>385</v>
      </c>
      <c r="Y245" s="9">
        <f t="shared" si="110"/>
        <v>0</v>
      </c>
      <c r="Z245" s="9">
        <f t="shared" si="111"/>
        <v>0</v>
      </c>
      <c r="AA245" s="10">
        <f t="shared" si="97"/>
        <v>7.6999999999999999E-2</v>
      </c>
      <c r="AB245" s="10">
        <f t="shared" si="112"/>
        <v>7.6999999999999999E-2</v>
      </c>
      <c r="AC245" s="2">
        <v>633.4</v>
      </c>
      <c r="AD245" s="7">
        <f t="shared" si="98"/>
        <v>1</v>
      </c>
      <c r="AE245" s="7">
        <f t="shared" si="99"/>
        <v>0</v>
      </c>
      <c r="AF245" s="7">
        <f t="shared" si="113"/>
        <v>0</v>
      </c>
      <c r="AG245" s="7">
        <f t="shared" si="114"/>
        <v>0</v>
      </c>
      <c r="AH245" s="7">
        <v>385</v>
      </c>
      <c r="AI245" s="7">
        <f t="shared" si="115"/>
        <v>385</v>
      </c>
      <c r="AJ245" s="7">
        <v>0</v>
      </c>
      <c r="AK245" s="7">
        <f t="shared" si="100"/>
        <v>0</v>
      </c>
      <c r="AL245" s="7">
        <f t="shared" si="101"/>
        <v>0</v>
      </c>
      <c r="AM245" s="7">
        <f t="shared" si="102"/>
        <v>0</v>
      </c>
      <c r="AN245" s="7">
        <v>0</v>
      </c>
      <c r="AO245" s="7">
        <f t="shared" si="103"/>
        <v>0</v>
      </c>
      <c r="AP245" s="7">
        <v>0</v>
      </c>
      <c r="AQ245" s="7">
        <f t="shared" si="104"/>
        <v>0</v>
      </c>
      <c r="AR245">
        <f t="shared" si="105"/>
        <v>0</v>
      </c>
      <c r="AS245" s="7">
        <v>0</v>
      </c>
      <c r="AT245" s="7">
        <f t="shared" si="106"/>
        <v>0</v>
      </c>
      <c r="AU245" s="7">
        <v>0</v>
      </c>
      <c r="AV245" s="7">
        <f t="shared" si="107"/>
        <v>0</v>
      </c>
      <c r="AW245">
        <f t="shared" si="108"/>
        <v>0</v>
      </c>
    </row>
    <row r="246" spans="1:49" x14ac:dyDescent="0.25">
      <c r="A246" s="11">
        <v>6366078</v>
      </c>
      <c r="B246" s="28" t="s">
        <v>208</v>
      </c>
      <c r="C246" s="25" t="s">
        <v>209</v>
      </c>
      <c r="D246" s="26" t="s">
        <v>5</v>
      </c>
      <c r="E246" s="26" t="s">
        <v>193</v>
      </c>
      <c r="F246" s="12">
        <f t="shared" si="87"/>
        <v>4</v>
      </c>
      <c r="G246" s="12" t="s">
        <v>77</v>
      </c>
      <c r="H246" s="12">
        <f t="shared" si="109"/>
        <v>0</v>
      </c>
      <c r="I246" s="1" t="str">
        <f>VLOOKUP(A246,Sheet1!A:F,3,)</f>
        <v>North</v>
      </c>
      <c r="J246" s="12">
        <f t="shared" si="88"/>
        <v>1</v>
      </c>
      <c r="K246" s="28" t="str">
        <f>VLOOKUP(A246,Sheet1!A:F,6,)</f>
        <v>Retail</v>
      </c>
      <c r="L246">
        <f t="shared" si="89"/>
        <v>3</v>
      </c>
      <c r="M246" s="3">
        <f>VLOOKUP(A246,Sheet1!A:F,4,)</f>
        <v>37924</v>
      </c>
      <c r="N246" s="11">
        <f t="shared" si="90"/>
        <v>2003</v>
      </c>
      <c r="O246" s="11">
        <f t="shared" si="91"/>
        <v>10</v>
      </c>
      <c r="P246" s="11">
        <f t="shared" si="92"/>
        <v>5</v>
      </c>
      <c r="Q246" s="7">
        <f t="shared" si="93"/>
        <v>44</v>
      </c>
      <c r="R246" s="7">
        <f t="shared" si="94"/>
        <v>30</v>
      </c>
      <c r="S246" s="3">
        <v>42929</v>
      </c>
      <c r="T246" s="7">
        <f t="shared" si="95"/>
        <v>1</v>
      </c>
      <c r="U246" s="1">
        <f>VLOOKUP(A246,Sheet1!A:F,5,)</f>
        <v>5000</v>
      </c>
      <c r="V246" s="7">
        <v>20</v>
      </c>
      <c r="W246" s="7">
        <f t="shared" si="96"/>
        <v>20</v>
      </c>
      <c r="X246" s="7">
        <v>0</v>
      </c>
      <c r="Y246" s="9">
        <f t="shared" si="110"/>
        <v>0</v>
      </c>
      <c r="Z246" s="9">
        <f t="shared" si="111"/>
        <v>0</v>
      </c>
      <c r="AA246" s="10">
        <f t="shared" si="97"/>
        <v>4.0000000000000001E-3</v>
      </c>
      <c r="AB246" s="10">
        <f t="shared" si="112"/>
        <v>4.0000000000000001E-3</v>
      </c>
      <c r="AC246" s="2">
        <v>235</v>
      </c>
      <c r="AD246" s="7">
        <f t="shared" si="98"/>
        <v>1</v>
      </c>
      <c r="AE246" s="7">
        <f t="shared" si="99"/>
        <v>1</v>
      </c>
      <c r="AF246" s="7">
        <f t="shared" si="113"/>
        <v>0</v>
      </c>
      <c r="AG246" s="7">
        <f t="shared" si="114"/>
        <v>0</v>
      </c>
      <c r="AH246" s="7">
        <v>20</v>
      </c>
      <c r="AI246" s="7">
        <f t="shared" si="115"/>
        <v>20</v>
      </c>
      <c r="AJ246" s="7">
        <v>-35</v>
      </c>
      <c r="AK246" s="7">
        <f t="shared" si="100"/>
        <v>0</v>
      </c>
      <c r="AL246" s="7">
        <f t="shared" si="101"/>
        <v>35</v>
      </c>
      <c r="AM246" s="7">
        <f t="shared" si="102"/>
        <v>1</v>
      </c>
      <c r="AN246" s="7">
        <v>55</v>
      </c>
      <c r="AO246" s="7">
        <f t="shared" si="103"/>
        <v>1</v>
      </c>
      <c r="AP246" s="7">
        <v>0</v>
      </c>
      <c r="AQ246" s="7">
        <f t="shared" si="104"/>
        <v>0</v>
      </c>
      <c r="AR246">
        <f t="shared" si="105"/>
        <v>0</v>
      </c>
      <c r="AS246" s="7">
        <v>0</v>
      </c>
      <c r="AT246" s="7">
        <f t="shared" si="106"/>
        <v>0</v>
      </c>
      <c r="AU246" s="7">
        <v>0</v>
      </c>
      <c r="AV246" s="7">
        <f t="shared" si="107"/>
        <v>0</v>
      </c>
      <c r="AW246">
        <f t="shared" si="108"/>
        <v>0</v>
      </c>
    </row>
    <row r="247" spans="1:49" x14ac:dyDescent="0.25">
      <c r="A247" s="11">
        <v>6382231</v>
      </c>
      <c r="B247" s="28" t="s">
        <v>646</v>
      </c>
      <c r="C247" s="25" t="s">
        <v>647</v>
      </c>
      <c r="D247" s="26" t="s">
        <v>5</v>
      </c>
      <c r="E247" s="26" t="s">
        <v>345</v>
      </c>
      <c r="F247" s="12">
        <f t="shared" si="87"/>
        <v>1</v>
      </c>
      <c r="G247" s="12" t="s">
        <v>77</v>
      </c>
      <c r="H247" s="12">
        <f t="shared" si="109"/>
        <v>0</v>
      </c>
      <c r="I247" s="1" t="str">
        <f>VLOOKUP(A247,Sheet1!A:F,3,)</f>
        <v>West</v>
      </c>
      <c r="J247" s="12">
        <f t="shared" si="88"/>
        <v>4</v>
      </c>
      <c r="K247" s="28" t="str">
        <f>VLOOKUP(A247,Sheet1!A:F,6,)</f>
        <v>Services</v>
      </c>
      <c r="L247">
        <f t="shared" si="89"/>
        <v>4</v>
      </c>
      <c r="M247" s="3">
        <f>VLOOKUP(A247,Sheet1!A:F,4,)</f>
        <v>42004</v>
      </c>
      <c r="N247" s="11">
        <f t="shared" si="90"/>
        <v>2014</v>
      </c>
      <c r="O247" s="11">
        <f t="shared" si="91"/>
        <v>12</v>
      </c>
      <c r="P247" s="11">
        <f t="shared" si="92"/>
        <v>4</v>
      </c>
      <c r="Q247" s="7">
        <f t="shared" si="93"/>
        <v>53</v>
      </c>
      <c r="R247" s="7">
        <f t="shared" si="94"/>
        <v>31</v>
      </c>
      <c r="S247" s="3">
        <v>42584</v>
      </c>
      <c r="T247" s="7">
        <f t="shared" si="95"/>
        <v>1</v>
      </c>
      <c r="U247" s="1">
        <f>VLOOKUP(A247,Sheet1!A:F,5,)</f>
        <v>5000</v>
      </c>
      <c r="V247" s="7">
        <v>441.5</v>
      </c>
      <c r="W247" s="7">
        <f t="shared" si="96"/>
        <v>441.5</v>
      </c>
      <c r="X247" s="7">
        <v>0</v>
      </c>
      <c r="Y247" s="9">
        <f t="shared" si="110"/>
        <v>0</v>
      </c>
      <c r="Z247" s="9">
        <f t="shared" si="111"/>
        <v>0</v>
      </c>
      <c r="AA247" s="10">
        <f t="shared" si="97"/>
        <v>8.8300000000000003E-2</v>
      </c>
      <c r="AB247" s="10">
        <f t="shared" si="112"/>
        <v>8.8300000000000003E-2</v>
      </c>
      <c r="AC247" s="2">
        <v>15</v>
      </c>
      <c r="AD247" s="7">
        <f t="shared" si="98"/>
        <v>1</v>
      </c>
      <c r="AE247" s="7">
        <f t="shared" si="99"/>
        <v>1</v>
      </c>
      <c r="AF247" s="7">
        <f t="shared" si="113"/>
        <v>1</v>
      </c>
      <c r="AG247" s="7">
        <f t="shared" si="114"/>
        <v>1</v>
      </c>
      <c r="AH247" s="7">
        <v>441.5</v>
      </c>
      <c r="AI247" s="7">
        <f t="shared" si="115"/>
        <v>441.5</v>
      </c>
      <c r="AJ247" s="7">
        <v>0</v>
      </c>
      <c r="AK247" s="7">
        <f t="shared" si="100"/>
        <v>0</v>
      </c>
      <c r="AL247" s="7">
        <f t="shared" si="101"/>
        <v>0</v>
      </c>
      <c r="AM247" s="7">
        <f t="shared" si="102"/>
        <v>0</v>
      </c>
      <c r="AN247" s="7">
        <v>0</v>
      </c>
      <c r="AO247" s="7">
        <f t="shared" si="103"/>
        <v>0</v>
      </c>
      <c r="AP247" s="7">
        <v>0</v>
      </c>
      <c r="AQ247" s="7">
        <f t="shared" si="104"/>
        <v>0</v>
      </c>
      <c r="AR247">
        <f t="shared" si="105"/>
        <v>1</v>
      </c>
      <c r="AS247" s="7">
        <v>0</v>
      </c>
      <c r="AT247" s="7">
        <f t="shared" si="106"/>
        <v>0</v>
      </c>
      <c r="AU247" s="7">
        <v>441.5</v>
      </c>
      <c r="AV247" s="7">
        <f t="shared" si="107"/>
        <v>1</v>
      </c>
      <c r="AW247">
        <f t="shared" si="108"/>
        <v>1</v>
      </c>
    </row>
    <row r="248" spans="1:49" x14ac:dyDescent="0.25">
      <c r="A248" s="11">
        <v>6422619</v>
      </c>
      <c r="B248" s="28" t="s">
        <v>406</v>
      </c>
      <c r="C248" s="25" t="s">
        <v>407</v>
      </c>
      <c r="D248" s="26" t="s">
        <v>5</v>
      </c>
      <c r="E248" s="26" t="s">
        <v>345</v>
      </c>
      <c r="F248" s="12">
        <f t="shared" si="87"/>
        <v>1</v>
      </c>
      <c r="G248" s="12" t="s">
        <v>77</v>
      </c>
      <c r="H248" s="12">
        <f t="shared" si="109"/>
        <v>0</v>
      </c>
      <c r="I248" s="1" t="str">
        <f>VLOOKUP(A248,Sheet1!A:F,3,)</f>
        <v>East</v>
      </c>
      <c r="J248" s="12">
        <f t="shared" si="88"/>
        <v>3</v>
      </c>
      <c r="K248" s="28" t="str">
        <f>VLOOKUP(A248,Sheet1!A:F,6,)</f>
        <v>Manufacturing</v>
      </c>
      <c r="L248">
        <f t="shared" si="89"/>
        <v>5</v>
      </c>
      <c r="M248" s="3">
        <f>VLOOKUP(A248,Sheet1!A:F,4,)</f>
        <v>36464</v>
      </c>
      <c r="N248" s="11">
        <f t="shared" si="90"/>
        <v>1999</v>
      </c>
      <c r="O248" s="11">
        <f t="shared" si="91"/>
        <v>10</v>
      </c>
      <c r="P248" s="11">
        <f t="shared" si="92"/>
        <v>1</v>
      </c>
      <c r="Q248" s="7">
        <f t="shared" si="93"/>
        <v>45</v>
      </c>
      <c r="R248" s="7">
        <f t="shared" si="94"/>
        <v>31</v>
      </c>
      <c r="S248" s="3">
        <v>42940</v>
      </c>
      <c r="T248" s="7">
        <f t="shared" si="95"/>
        <v>1</v>
      </c>
      <c r="U248" s="1">
        <f>VLOOKUP(A248,Sheet1!A:F,5,)</f>
        <v>5000</v>
      </c>
      <c r="V248" s="7">
        <v>316</v>
      </c>
      <c r="W248" s="7">
        <f t="shared" si="96"/>
        <v>316</v>
      </c>
      <c r="X248" s="7">
        <v>120</v>
      </c>
      <c r="Y248" s="9">
        <f t="shared" si="110"/>
        <v>0</v>
      </c>
      <c r="Z248" s="9">
        <f t="shared" si="111"/>
        <v>0</v>
      </c>
      <c r="AA248" s="10">
        <f t="shared" si="97"/>
        <v>8.72E-2</v>
      </c>
      <c r="AB248" s="10">
        <f t="shared" si="112"/>
        <v>8.72E-2</v>
      </c>
      <c r="AC248" s="2">
        <v>396.5</v>
      </c>
      <c r="AD248" s="7">
        <f t="shared" si="98"/>
        <v>1</v>
      </c>
      <c r="AE248" s="7">
        <f t="shared" si="99"/>
        <v>1</v>
      </c>
      <c r="AF248" s="7">
        <f t="shared" si="113"/>
        <v>0</v>
      </c>
      <c r="AG248" s="7">
        <f t="shared" si="114"/>
        <v>0</v>
      </c>
      <c r="AH248" s="7">
        <v>436</v>
      </c>
      <c r="AI248" s="7">
        <f t="shared" si="115"/>
        <v>436</v>
      </c>
      <c r="AJ248" s="7">
        <v>316</v>
      </c>
      <c r="AK248" s="7">
        <f t="shared" si="100"/>
        <v>1</v>
      </c>
      <c r="AL248" s="7">
        <f t="shared" si="101"/>
        <v>316</v>
      </c>
      <c r="AM248" s="7">
        <f t="shared" si="102"/>
        <v>1</v>
      </c>
      <c r="AN248" s="7">
        <v>0</v>
      </c>
      <c r="AO248" s="7">
        <f t="shared" si="103"/>
        <v>0</v>
      </c>
      <c r="AP248" s="7">
        <v>0</v>
      </c>
      <c r="AQ248" s="7">
        <f t="shared" si="104"/>
        <v>0</v>
      </c>
      <c r="AR248">
        <f t="shared" si="105"/>
        <v>0</v>
      </c>
      <c r="AS248" s="7">
        <v>0</v>
      </c>
      <c r="AT248" s="7">
        <f t="shared" si="106"/>
        <v>0</v>
      </c>
      <c r="AU248" s="7">
        <v>0</v>
      </c>
      <c r="AV248" s="7">
        <f t="shared" si="107"/>
        <v>0</v>
      </c>
      <c r="AW248">
        <f t="shared" si="108"/>
        <v>0</v>
      </c>
    </row>
    <row r="249" spans="1:49" x14ac:dyDescent="0.25">
      <c r="A249" s="11">
        <v>6454696</v>
      </c>
      <c r="B249" s="28" t="s">
        <v>400</v>
      </c>
      <c r="C249" s="25" t="s">
        <v>401</v>
      </c>
      <c r="D249" s="26" t="s">
        <v>5</v>
      </c>
      <c r="E249" s="26" t="s">
        <v>345</v>
      </c>
      <c r="F249" s="12">
        <f t="shared" si="87"/>
        <v>1</v>
      </c>
      <c r="G249" s="12" t="s">
        <v>77</v>
      </c>
      <c r="H249" s="12">
        <f t="shared" si="109"/>
        <v>0</v>
      </c>
      <c r="I249" s="1" t="str">
        <f>VLOOKUP(A249,Sheet1!A:F,3,)</f>
        <v>East</v>
      </c>
      <c r="J249" s="12">
        <f t="shared" si="88"/>
        <v>3</v>
      </c>
      <c r="K249" s="28" t="str">
        <f>VLOOKUP(A249,Sheet1!A:F,6,)</f>
        <v>Finance</v>
      </c>
      <c r="L249">
        <f t="shared" si="89"/>
        <v>7</v>
      </c>
      <c r="M249" s="3">
        <f>VLOOKUP(A249,Sheet1!A:F,4,)</f>
        <v>36284</v>
      </c>
      <c r="N249" s="11">
        <f t="shared" si="90"/>
        <v>1999</v>
      </c>
      <c r="O249" s="11">
        <f t="shared" si="91"/>
        <v>5</v>
      </c>
      <c r="P249" s="11">
        <f t="shared" si="92"/>
        <v>3</v>
      </c>
      <c r="Q249" s="7">
        <f t="shared" si="93"/>
        <v>19</v>
      </c>
      <c r="R249" s="7">
        <f t="shared" si="94"/>
        <v>4</v>
      </c>
      <c r="S249" s="3">
        <v>42776</v>
      </c>
      <c r="T249" s="7">
        <f t="shared" si="95"/>
        <v>1</v>
      </c>
      <c r="U249" s="1">
        <f>VLOOKUP(A249,Sheet1!A:F,5,)</f>
        <v>15000</v>
      </c>
      <c r="V249" s="7">
        <v>477</v>
      </c>
      <c r="W249" s="7">
        <f t="shared" si="96"/>
        <v>477</v>
      </c>
      <c r="X249" s="7">
        <v>0</v>
      </c>
      <c r="Y249" s="9">
        <f t="shared" si="110"/>
        <v>0</v>
      </c>
      <c r="Z249" s="9">
        <f t="shared" si="111"/>
        <v>0</v>
      </c>
      <c r="AA249" s="10">
        <f t="shared" si="97"/>
        <v>3.1800000000000002E-2</v>
      </c>
      <c r="AB249" s="10">
        <f t="shared" si="112"/>
        <v>3.1800000000000002E-2</v>
      </c>
      <c r="AC249" s="2">
        <v>1133.75</v>
      </c>
      <c r="AD249" s="7">
        <f t="shared" si="98"/>
        <v>1</v>
      </c>
      <c r="AE249" s="7">
        <f t="shared" si="99"/>
        <v>1</v>
      </c>
      <c r="AF249" s="7">
        <f t="shared" si="113"/>
        <v>1</v>
      </c>
      <c r="AG249" s="7">
        <f t="shared" si="114"/>
        <v>1</v>
      </c>
      <c r="AH249" s="7">
        <v>477</v>
      </c>
      <c r="AI249" s="7">
        <f t="shared" si="115"/>
        <v>477</v>
      </c>
      <c r="AJ249" s="7">
        <v>0</v>
      </c>
      <c r="AK249" s="7">
        <f t="shared" si="100"/>
        <v>0</v>
      </c>
      <c r="AL249" s="7">
        <f t="shared" si="101"/>
        <v>0</v>
      </c>
      <c r="AM249" s="7">
        <f t="shared" si="102"/>
        <v>0</v>
      </c>
      <c r="AN249" s="7">
        <v>0</v>
      </c>
      <c r="AO249" s="7">
        <f t="shared" si="103"/>
        <v>0</v>
      </c>
      <c r="AP249" s="7">
        <v>0</v>
      </c>
      <c r="AQ249" s="7">
        <f t="shared" si="104"/>
        <v>0</v>
      </c>
      <c r="AR249">
        <f t="shared" si="105"/>
        <v>1</v>
      </c>
      <c r="AS249" s="7">
        <v>0</v>
      </c>
      <c r="AT249" s="7">
        <f t="shared" si="106"/>
        <v>0</v>
      </c>
      <c r="AU249" s="7">
        <v>477</v>
      </c>
      <c r="AV249" s="7">
        <f t="shared" si="107"/>
        <v>1</v>
      </c>
      <c r="AW249">
        <f t="shared" si="108"/>
        <v>1</v>
      </c>
    </row>
    <row r="250" spans="1:49" x14ac:dyDescent="0.25">
      <c r="A250" s="11">
        <v>6463533</v>
      </c>
      <c r="B250" s="28" t="s">
        <v>498</v>
      </c>
      <c r="C250" s="25" t="s">
        <v>499</v>
      </c>
      <c r="D250" s="26" t="s">
        <v>5</v>
      </c>
      <c r="E250" s="26" t="s">
        <v>345</v>
      </c>
      <c r="F250" s="12">
        <f t="shared" si="87"/>
        <v>1</v>
      </c>
      <c r="G250" s="12" t="s">
        <v>77</v>
      </c>
      <c r="H250" s="12">
        <f t="shared" si="109"/>
        <v>0</v>
      </c>
      <c r="I250" s="1" t="str">
        <f>VLOOKUP(A250,Sheet1!A:F,3,)</f>
        <v>West</v>
      </c>
      <c r="J250" s="12">
        <f t="shared" si="88"/>
        <v>4</v>
      </c>
      <c r="K250" s="28" t="str">
        <f>VLOOKUP(A250,Sheet1!A:F,6,)</f>
        <v>Retail</v>
      </c>
      <c r="L250">
        <f t="shared" si="89"/>
        <v>3</v>
      </c>
      <c r="M250" s="3">
        <f>VLOOKUP(A250,Sheet1!A:F,4,)</f>
        <v>42684</v>
      </c>
      <c r="N250" s="11">
        <f t="shared" si="90"/>
        <v>2016</v>
      </c>
      <c r="O250" s="11">
        <f t="shared" si="91"/>
        <v>11</v>
      </c>
      <c r="P250" s="11">
        <f t="shared" si="92"/>
        <v>5</v>
      </c>
      <c r="Q250" s="7">
        <f t="shared" si="93"/>
        <v>46</v>
      </c>
      <c r="R250" s="7">
        <f t="shared" si="94"/>
        <v>10</v>
      </c>
      <c r="S250" s="3">
        <v>42956</v>
      </c>
      <c r="T250" s="7">
        <f t="shared" si="95"/>
        <v>1</v>
      </c>
      <c r="U250" s="1">
        <f>VLOOKUP(A250,Sheet1!A:F,5,)</f>
        <v>5000</v>
      </c>
      <c r="V250" s="7">
        <v>73.5</v>
      </c>
      <c r="W250" s="7">
        <f t="shared" si="96"/>
        <v>73.5</v>
      </c>
      <c r="X250" s="7">
        <v>45</v>
      </c>
      <c r="Y250" s="9">
        <f t="shared" si="110"/>
        <v>0</v>
      </c>
      <c r="Z250" s="9">
        <f t="shared" si="111"/>
        <v>0</v>
      </c>
      <c r="AA250" s="10">
        <f t="shared" si="97"/>
        <v>2.3699999999999999E-2</v>
      </c>
      <c r="AB250" s="10">
        <f t="shared" si="112"/>
        <v>2.3699999999999999E-2</v>
      </c>
      <c r="AC250" s="2">
        <v>55</v>
      </c>
      <c r="AD250" s="7">
        <f t="shared" si="98"/>
        <v>1</v>
      </c>
      <c r="AE250" s="7">
        <f t="shared" si="99"/>
        <v>1</v>
      </c>
      <c r="AF250" s="7">
        <f t="shared" si="113"/>
        <v>1</v>
      </c>
      <c r="AG250" s="7">
        <f t="shared" si="114"/>
        <v>1</v>
      </c>
      <c r="AH250" s="7">
        <v>118.5</v>
      </c>
      <c r="AI250" s="7">
        <f t="shared" si="115"/>
        <v>118.5</v>
      </c>
      <c r="AJ250" s="7">
        <v>20</v>
      </c>
      <c r="AK250" s="7">
        <f t="shared" si="100"/>
        <v>1</v>
      </c>
      <c r="AL250" s="7">
        <f t="shared" si="101"/>
        <v>20</v>
      </c>
      <c r="AM250" s="7">
        <f t="shared" si="102"/>
        <v>1</v>
      </c>
      <c r="AN250" s="7">
        <v>-1.5</v>
      </c>
      <c r="AO250" s="7">
        <f t="shared" si="103"/>
        <v>0</v>
      </c>
      <c r="AP250" s="7">
        <v>0</v>
      </c>
      <c r="AQ250" s="7">
        <f t="shared" si="104"/>
        <v>0</v>
      </c>
      <c r="AR250">
        <f t="shared" si="105"/>
        <v>1</v>
      </c>
      <c r="AS250" s="7">
        <v>0</v>
      </c>
      <c r="AT250" s="7">
        <f t="shared" si="106"/>
        <v>0</v>
      </c>
      <c r="AU250" s="7">
        <v>55</v>
      </c>
      <c r="AV250" s="7">
        <f t="shared" si="107"/>
        <v>1</v>
      </c>
      <c r="AW250">
        <f t="shared" si="108"/>
        <v>1</v>
      </c>
    </row>
    <row r="251" spans="1:49" x14ac:dyDescent="0.25">
      <c r="A251" s="11">
        <v>6476025</v>
      </c>
      <c r="B251" s="28" t="s">
        <v>145</v>
      </c>
      <c r="C251" s="25" t="s">
        <v>146</v>
      </c>
      <c r="D251" s="26" t="s">
        <v>5</v>
      </c>
      <c r="E251" s="26" t="s">
        <v>6</v>
      </c>
      <c r="F251" s="12">
        <f t="shared" si="87"/>
        <v>2</v>
      </c>
      <c r="G251" s="12" t="s">
        <v>77</v>
      </c>
      <c r="H251" s="12">
        <f t="shared" si="109"/>
        <v>0</v>
      </c>
      <c r="I251" s="1" t="str">
        <f>VLOOKUP(A251,Sheet1!A:F,3,)</f>
        <v>South</v>
      </c>
      <c r="J251" s="12">
        <f t="shared" si="88"/>
        <v>2</v>
      </c>
      <c r="K251" s="28" t="str">
        <f>VLOOKUP(A251,Sheet1!A:F,6,)</f>
        <v>Manufacturing</v>
      </c>
      <c r="L251">
        <f t="shared" si="89"/>
        <v>5</v>
      </c>
      <c r="M251" s="3">
        <f>VLOOKUP(A251,Sheet1!A:F,4,)</f>
        <v>40104</v>
      </c>
      <c r="N251" s="11">
        <f t="shared" si="90"/>
        <v>2009</v>
      </c>
      <c r="O251" s="11">
        <f t="shared" si="91"/>
        <v>10</v>
      </c>
      <c r="P251" s="11">
        <f t="shared" si="92"/>
        <v>1</v>
      </c>
      <c r="Q251" s="7">
        <f t="shared" si="93"/>
        <v>43</v>
      </c>
      <c r="R251" s="7">
        <f t="shared" si="94"/>
        <v>18</v>
      </c>
      <c r="S251" s="3"/>
      <c r="T251" s="7">
        <f t="shared" si="95"/>
        <v>0</v>
      </c>
      <c r="U251" s="1">
        <f>VLOOKUP(A251,Sheet1!A:F,5,)</f>
        <v>5000</v>
      </c>
      <c r="V251" s="7">
        <v>30</v>
      </c>
      <c r="W251" s="7">
        <f t="shared" si="96"/>
        <v>30</v>
      </c>
      <c r="X251" s="7">
        <v>0</v>
      </c>
      <c r="Y251" s="9">
        <f t="shared" si="110"/>
        <v>0</v>
      </c>
      <c r="Z251" s="9">
        <f t="shared" si="111"/>
        <v>0</v>
      </c>
      <c r="AA251" s="10">
        <f t="shared" si="97"/>
        <v>6.0000000000000001E-3</v>
      </c>
      <c r="AB251" s="10">
        <f t="shared" si="112"/>
        <v>6.0000000000000001E-3</v>
      </c>
      <c r="AC251" s="2">
        <v>0</v>
      </c>
      <c r="AD251" s="7">
        <f t="shared" si="98"/>
        <v>1</v>
      </c>
      <c r="AE251" s="7">
        <f t="shared" si="99"/>
        <v>1</v>
      </c>
      <c r="AF251" s="7">
        <f t="shared" si="113"/>
        <v>1</v>
      </c>
      <c r="AG251" s="7">
        <f t="shared" si="114"/>
        <v>1</v>
      </c>
      <c r="AH251" s="7">
        <v>30</v>
      </c>
      <c r="AI251" s="7">
        <f t="shared" si="115"/>
        <v>30</v>
      </c>
      <c r="AJ251" s="7">
        <v>0</v>
      </c>
      <c r="AK251" s="7">
        <f t="shared" si="100"/>
        <v>0</v>
      </c>
      <c r="AL251" s="7">
        <f t="shared" si="101"/>
        <v>0</v>
      </c>
      <c r="AM251" s="7">
        <f t="shared" si="102"/>
        <v>0</v>
      </c>
      <c r="AN251" s="7">
        <v>0</v>
      </c>
      <c r="AO251" s="7">
        <f t="shared" si="103"/>
        <v>0</v>
      </c>
      <c r="AP251" s="7">
        <v>0</v>
      </c>
      <c r="AQ251" s="7">
        <f t="shared" si="104"/>
        <v>0</v>
      </c>
      <c r="AR251">
        <f t="shared" si="105"/>
        <v>1</v>
      </c>
      <c r="AS251" s="7">
        <v>0</v>
      </c>
      <c r="AT251" s="7">
        <f t="shared" si="106"/>
        <v>0</v>
      </c>
      <c r="AU251" s="7">
        <v>30</v>
      </c>
      <c r="AV251" s="7">
        <f t="shared" si="107"/>
        <v>1</v>
      </c>
      <c r="AW251">
        <f t="shared" si="108"/>
        <v>1</v>
      </c>
    </row>
    <row r="252" spans="1:49" x14ac:dyDescent="0.25">
      <c r="A252" s="11">
        <v>6513063</v>
      </c>
      <c r="B252" s="28" t="s">
        <v>271</v>
      </c>
      <c r="C252" s="25" t="s">
        <v>272</v>
      </c>
      <c r="D252" s="26" t="s">
        <v>5</v>
      </c>
      <c r="E252" s="26" t="s">
        <v>224</v>
      </c>
      <c r="F252" s="12">
        <f t="shared" si="87"/>
        <v>3</v>
      </c>
      <c r="G252" s="12" t="s">
        <v>77</v>
      </c>
      <c r="H252" s="12">
        <f t="shared" si="109"/>
        <v>0</v>
      </c>
      <c r="I252" s="1" t="str">
        <f>VLOOKUP(A252,Sheet1!A:F,3,)</f>
        <v>North</v>
      </c>
      <c r="J252" s="12">
        <f t="shared" si="88"/>
        <v>1</v>
      </c>
      <c r="K252" s="28" t="str">
        <f>VLOOKUP(A252,Sheet1!A:F,6,)</f>
        <v>Telco</v>
      </c>
      <c r="L252">
        <f t="shared" si="89"/>
        <v>6</v>
      </c>
      <c r="M252" s="3">
        <f>VLOOKUP(A252,Sheet1!A:F,4,)</f>
        <v>38024</v>
      </c>
      <c r="N252" s="11">
        <f t="shared" si="90"/>
        <v>2004</v>
      </c>
      <c r="O252" s="11">
        <f t="shared" si="91"/>
        <v>2</v>
      </c>
      <c r="P252" s="11">
        <f t="shared" si="92"/>
        <v>7</v>
      </c>
      <c r="Q252" s="7">
        <f t="shared" si="93"/>
        <v>6</v>
      </c>
      <c r="R252" s="7">
        <f t="shared" si="94"/>
        <v>7</v>
      </c>
      <c r="S252" s="3">
        <v>42954</v>
      </c>
      <c r="T252" s="7">
        <f t="shared" si="95"/>
        <v>1</v>
      </c>
      <c r="U252" s="1">
        <f>VLOOKUP(A252,Sheet1!A:F,5,)</f>
        <v>5000</v>
      </c>
      <c r="V252" s="7">
        <v>319</v>
      </c>
      <c r="W252" s="7">
        <f t="shared" si="96"/>
        <v>319</v>
      </c>
      <c r="X252" s="7">
        <v>0</v>
      </c>
      <c r="Y252" s="9">
        <f t="shared" si="110"/>
        <v>0</v>
      </c>
      <c r="Z252" s="9">
        <f t="shared" si="111"/>
        <v>0</v>
      </c>
      <c r="AA252" s="10">
        <f t="shared" si="97"/>
        <v>6.3799999999999996E-2</v>
      </c>
      <c r="AB252" s="10">
        <f t="shared" si="112"/>
        <v>6.3799999999999996E-2</v>
      </c>
      <c r="AC252" s="2">
        <v>90</v>
      </c>
      <c r="AD252" s="7">
        <f t="shared" si="98"/>
        <v>1</v>
      </c>
      <c r="AE252" s="7">
        <f t="shared" si="99"/>
        <v>1</v>
      </c>
      <c r="AF252" s="7">
        <f t="shared" si="113"/>
        <v>0</v>
      </c>
      <c r="AG252" s="7">
        <f t="shared" si="114"/>
        <v>0</v>
      </c>
      <c r="AH252" s="7">
        <v>319</v>
      </c>
      <c r="AI252" s="7">
        <f t="shared" si="115"/>
        <v>319</v>
      </c>
      <c r="AJ252" s="7">
        <v>319</v>
      </c>
      <c r="AK252" s="7">
        <f t="shared" si="100"/>
        <v>1</v>
      </c>
      <c r="AL252" s="7">
        <f t="shared" si="101"/>
        <v>319</v>
      </c>
      <c r="AM252" s="7">
        <f t="shared" si="102"/>
        <v>1</v>
      </c>
      <c r="AN252" s="7">
        <v>0</v>
      </c>
      <c r="AO252" s="7">
        <f t="shared" si="103"/>
        <v>0</v>
      </c>
      <c r="AP252" s="7">
        <v>0</v>
      </c>
      <c r="AQ252" s="7">
        <f t="shared" si="104"/>
        <v>0</v>
      </c>
      <c r="AR252">
        <f t="shared" si="105"/>
        <v>0</v>
      </c>
      <c r="AS252" s="7">
        <v>0</v>
      </c>
      <c r="AT252" s="7">
        <f t="shared" si="106"/>
        <v>0</v>
      </c>
      <c r="AU252" s="7">
        <v>0</v>
      </c>
      <c r="AV252" s="7">
        <f t="shared" si="107"/>
        <v>0</v>
      </c>
      <c r="AW252">
        <f t="shared" si="108"/>
        <v>0</v>
      </c>
    </row>
    <row r="253" spans="1:49" x14ac:dyDescent="0.25">
      <c r="A253" s="11">
        <v>6556559</v>
      </c>
      <c r="B253" s="28" t="s">
        <v>668</v>
      </c>
      <c r="C253" s="25" t="s">
        <v>669</v>
      </c>
      <c r="D253" s="26" t="s">
        <v>5</v>
      </c>
      <c r="E253" s="26" t="s">
        <v>345</v>
      </c>
      <c r="F253" s="12">
        <f t="shared" si="87"/>
        <v>1</v>
      </c>
      <c r="G253" s="12" t="s">
        <v>77</v>
      </c>
      <c r="H253" s="12">
        <f t="shared" si="109"/>
        <v>0</v>
      </c>
      <c r="I253" s="1" t="str">
        <f>VLOOKUP(A253,Sheet1!A:F,3,)</f>
        <v>West</v>
      </c>
      <c r="J253" s="12">
        <f t="shared" si="88"/>
        <v>4</v>
      </c>
      <c r="K253" s="28" t="str">
        <f>VLOOKUP(A253,Sheet1!A:F,6,)</f>
        <v>Manufacturing</v>
      </c>
      <c r="L253">
        <f t="shared" si="89"/>
        <v>5</v>
      </c>
      <c r="M253" s="3">
        <f>VLOOKUP(A253,Sheet1!A:F,4,)</f>
        <v>42484</v>
      </c>
      <c r="N253" s="11">
        <f t="shared" si="90"/>
        <v>2016</v>
      </c>
      <c r="O253" s="11">
        <f t="shared" si="91"/>
        <v>4</v>
      </c>
      <c r="P253" s="11">
        <f t="shared" si="92"/>
        <v>1</v>
      </c>
      <c r="Q253" s="7">
        <f t="shared" si="93"/>
        <v>18</v>
      </c>
      <c r="R253" s="7">
        <f t="shared" si="94"/>
        <v>24</v>
      </c>
      <c r="S253" s="3">
        <v>42934</v>
      </c>
      <c r="T253" s="7">
        <f t="shared" si="95"/>
        <v>1</v>
      </c>
      <c r="U253" s="1">
        <f>VLOOKUP(A253,Sheet1!A:F,5,)</f>
        <v>5000</v>
      </c>
      <c r="V253" s="7">
        <v>156.25</v>
      </c>
      <c r="W253" s="7">
        <f t="shared" si="96"/>
        <v>156.25</v>
      </c>
      <c r="X253" s="7">
        <v>50</v>
      </c>
      <c r="Y253" s="9">
        <f t="shared" si="110"/>
        <v>0</v>
      </c>
      <c r="Z253" s="9">
        <f t="shared" si="111"/>
        <v>0</v>
      </c>
      <c r="AA253" s="10">
        <f t="shared" si="97"/>
        <v>4.1250000000000002E-2</v>
      </c>
      <c r="AB253" s="10">
        <f t="shared" si="112"/>
        <v>4.1250000000000002E-2</v>
      </c>
      <c r="AC253" s="2">
        <v>170</v>
      </c>
      <c r="AD253" s="7">
        <f t="shared" si="98"/>
        <v>1</v>
      </c>
      <c r="AE253" s="7">
        <f t="shared" si="99"/>
        <v>1</v>
      </c>
      <c r="AF253" s="7">
        <f t="shared" si="113"/>
        <v>0</v>
      </c>
      <c r="AG253" s="7">
        <f t="shared" si="114"/>
        <v>0</v>
      </c>
      <c r="AH253" s="7">
        <v>206.25</v>
      </c>
      <c r="AI253" s="7">
        <f t="shared" si="115"/>
        <v>206.25</v>
      </c>
      <c r="AJ253" s="7">
        <v>26.25</v>
      </c>
      <c r="AK253" s="7">
        <f t="shared" si="100"/>
        <v>1</v>
      </c>
      <c r="AL253" s="7">
        <f t="shared" si="101"/>
        <v>26.25</v>
      </c>
      <c r="AM253" s="7">
        <f t="shared" si="102"/>
        <v>1</v>
      </c>
      <c r="AN253" s="7">
        <v>130</v>
      </c>
      <c r="AO253" s="7">
        <f t="shared" si="103"/>
        <v>1</v>
      </c>
      <c r="AP253" s="7">
        <v>0</v>
      </c>
      <c r="AQ253" s="7">
        <f t="shared" si="104"/>
        <v>0</v>
      </c>
      <c r="AR253">
        <f t="shared" si="105"/>
        <v>0</v>
      </c>
      <c r="AS253" s="7">
        <v>0</v>
      </c>
      <c r="AT253" s="7">
        <f t="shared" si="106"/>
        <v>0</v>
      </c>
      <c r="AU253" s="7">
        <v>0</v>
      </c>
      <c r="AV253" s="7">
        <f t="shared" si="107"/>
        <v>0</v>
      </c>
      <c r="AW253">
        <f t="shared" si="108"/>
        <v>0</v>
      </c>
    </row>
    <row r="254" spans="1:49" x14ac:dyDescent="0.25">
      <c r="A254" s="11">
        <v>6639914</v>
      </c>
      <c r="B254" s="28" t="s">
        <v>574</v>
      </c>
      <c r="C254" s="25" t="s">
        <v>575</v>
      </c>
      <c r="D254" s="26" t="s">
        <v>19</v>
      </c>
      <c r="E254" s="26" t="s">
        <v>345</v>
      </c>
      <c r="F254" s="12">
        <f t="shared" si="87"/>
        <v>1</v>
      </c>
      <c r="G254" s="12" t="s">
        <v>77</v>
      </c>
      <c r="H254" s="12">
        <f t="shared" si="109"/>
        <v>0</v>
      </c>
      <c r="I254" s="1" t="str">
        <f>VLOOKUP(A254,Sheet1!A:F,3,)</f>
        <v>West</v>
      </c>
      <c r="J254" s="12">
        <f t="shared" si="88"/>
        <v>4</v>
      </c>
      <c r="K254" s="28" t="str">
        <f>VLOOKUP(A254,Sheet1!A:F,6,)</f>
        <v>Finance</v>
      </c>
      <c r="L254">
        <f t="shared" si="89"/>
        <v>7</v>
      </c>
      <c r="M254" s="3">
        <f>VLOOKUP(A254,Sheet1!A:F,4,)</f>
        <v>42304</v>
      </c>
      <c r="N254" s="11">
        <f t="shared" si="90"/>
        <v>2015</v>
      </c>
      <c r="O254" s="11">
        <f t="shared" si="91"/>
        <v>10</v>
      </c>
      <c r="P254" s="11">
        <f t="shared" si="92"/>
        <v>3</v>
      </c>
      <c r="Q254" s="7">
        <f t="shared" si="93"/>
        <v>44</v>
      </c>
      <c r="R254" s="7">
        <f t="shared" si="94"/>
        <v>27</v>
      </c>
      <c r="S254" s="3">
        <v>42922</v>
      </c>
      <c r="T254" s="7">
        <f t="shared" si="95"/>
        <v>1</v>
      </c>
      <c r="U254" s="1">
        <f>VLOOKUP(A254,Sheet1!A:F,5,)</f>
        <v>5000</v>
      </c>
      <c r="V254" s="7">
        <v>0</v>
      </c>
      <c r="W254" s="7">
        <f t="shared" si="96"/>
        <v>0</v>
      </c>
      <c r="X254" s="7">
        <v>0</v>
      </c>
      <c r="Y254" s="9">
        <f t="shared" si="110"/>
        <v>0</v>
      </c>
      <c r="Z254" s="9">
        <f t="shared" si="111"/>
        <v>0</v>
      </c>
      <c r="AA254" s="10">
        <f t="shared" si="97"/>
        <v>0</v>
      </c>
      <c r="AB254" s="10">
        <f t="shared" si="112"/>
        <v>0</v>
      </c>
      <c r="AC254" s="2">
        <v>243.5</v>
      </c>
      <c r="AD254" s="7">
        <f t="shared" si="98"/>
        <v>0</v>
      </c>
      <c r="AE254" s="7">
        <f t="shared" si="99"/>
        <v>0</v>
      </c>
      <c r="AF254" s="7">
        <f t="shared" si="113"/>
        <v>0</v>
      </c>
      <c r="AG254" s="7">
        <f t="shared" si="114"/>
        <v>0</v>
      </c>
      <c r="AH254" s="7">
        <v>0</v>
      </c>
      <c r="AI254" s="7">
        <f t="shared" si="115"/>
        <v>0</v>
      </c>
      <c r="AJ254" s="7">
        <v>0</v>
      </c>
      <c r="AK254" s="7">
        <f t="shared" si="100"/>
        <v>0</v>
      </c>
      <c r="AL254" s="7">
        <f t="shared" si="101"/>
        <v>0</v>
      </c>
      <c r="AM254" s="7">
        <f t="shared" si="102"/>
        <v>0</v>
      </c>
      <c r="AN254" s="7">
        <v>0</v>
      </c>
      <c r="AO254" s="7">
        <f t="shared" si="103"/>
        <v>0</v>
      </c>
      <c r="AP254" s="7">
        <v>0</v>
      </c>
      <c r="AQ254" s="7">
        <f t="shared" si="104"/>
        <v>0</v>
      </c>
      <c r="AR254">
        <f t="shared" si="105"/>
        <v>0</v>
      </c>
      <c r="AS254" s="7">
        <v>0</v>
      </c>
      <c r="AT254" s="7">
        <f t="shared" si="106"/>
        <v>0</v>
      </c>
      <c r="AU254" s="7">
        <v>0</v>
      </c>
      <c r="AV254" s="7">
        <f t="shared" si="107"/>
        <v>0</v>
      </c>
      <c r="AW254">
        <f t="shared" si="108"/>
        <v>0</v>
      </c>
    </row>
    <row r="255" spans="1:49" x14ac:dyDescent="0.25">
      <c r="A255" s="11">
        <v>6674984</v>
      </c>
      <c r="B255" s="28" t="s">
        <v>101</v>
      </c>
      <c r="C255" s="25" t="s">
        <v>102</v>
      </c>
      <c r="D255" s="26" t="s">
        <v>5</v>
      </c>
      <c r="E255" s="26" t="s">
        <v>6</v>
      </c>
      <c r="F255" s="12">
        <f t="shared" si="87"/>
        <v>2</v>
      </c>
      <c r="G255" s="12" t="s">
        <v>77</v>
      </c>
      <c r="H255" s="12">
        <f t="shared" si="109"/>
        <v>0</v>
      </c>
      <c r="I255" s="1" t="str">
        <f>VLOOKUP(A255,Sheet1!A:F,3,)</f>
        <v>South</v>
      </c>
      <c r="J255" s="12">
        <f t="shared" si="88"/>
        <v>2</v>
      </c>
      <c r="K255" s="28" t="str">
        <f>VLOOKUP(A255,Sheet1!A:F,6,)</f>
        <v>Logistics</v>
      </c>
      <c r="L255">
        <f t="shared" si="89"/>
        <v>2</v>
      </c>
      <c r="M255" s="3">
        <f>VLOOKUP(A255,Sheet1!A:F,4,)</f>
        <v>38964</v>
      </c>
      <c r="N255" s="11">
        <f t="shared" si="90"/>
        <v>2006</v>
      </c>
      <c r="O255" s="11">
        <f t="shared" si="91"/>
        <v>9</v>
      </c>
      <c r="P255" s="11">
        <f t="shared" si="92"/>
        <v>2</v>
      </c>
      <c r="Q255" s="7">
        <f t="shared" si="93"/>
        <v>36</v>
      </c>
      <c r="R255" s="7">
        <f t="shared" si="94"/>
        <v>4</v>
      </c>
      <c r="S255" s="3">
        <v>42961</v>
      </c>
      <c r="T255" s="7">
        <f t="shared" si="95"/>
        <v>1</v>
      </c>
      <c r="U255" s="1">
        <f>VLOOKUP(A255,Sheet1!A:F,5,)</f>
        <v>5000</v>
      </c>
      <c r="V255" s="7">
        <v>128.5</v>
      </c>
      <c r="W255" s="7">
        <f t="shared" si="96"/>
        <v>128.5</v>
      </c>
      <c r="X255" s="7">
        <v>0</v>
      </c>
      <c r="Y255" s="9">
        <f t="shared" si="110"/>
        <v>0</v>
      </c>
      <c r="Z255" s="9">
        <f t="shared" si="111"/>
        <v>0</v>
      </c>
      <c r="AA255" s="10">
        <f t="shared" si="97"/>
        <v>2.5700000000000001E-2</v>
      </c>
      <c r="AB255" s="10">
        <f t="shared" si="112"/>
        <v>2.5700000000000001E-2</v>
      </c>
      <c r="AC255" s="2">
        <v>2268.5</v>
      </c>
      <c r="AD255" s="7">
        <f t="shared" si="98"/>
        <v>1</v>
      </c>
      <c r="AE255" s="7">
        <f t="shared" si="99"/>
        <v>1</v>
      </c>
      <c r="AF255" s="7">
        <f t="shared" si="113"/>
        <v>1</v>
      </c>
      <c r="AG255" s="7">
        <f t="shared" si="114"/>
        <v>1</v>
      </c>
      <c r="AH255" s="7">
        <v>128.5</v>
      </c>
      <c r="AI255" s="7">
        <f t="shared" si="115"/>
        <v>128.5</v>
      </c>
      <c r="AJ255" s="7">
        <v>8.5</v>
      </c>
      <c r="AK255" s="7">
        <f t="shared" si="100"/>
        <v>1</v>
      </c>
      <c r="AL255" s="7">
        <f t="shared" si="101"/>
        <v>8.5</v>
      </c>
      <c r="AM255" s="7">
        <f t="shared" si="102"/>
        <v>1</v>
      </c>
      <c r="AN255" s="7">
        <v>0</v>
      </c>
      <c r="AO255" s="7">
        <f t="shared" si="103"/>
        <v>0</v>
      </c>
      <c r="AP255" s="7">
        <v>0</v>
      </c>
      <c r="AQ255" s="7">
        <f t="shared" si="104"/>
        <v>0</v>
      </c>
      <c r="AR255">
        <f t="shared" si="105"/>
        <v>1</v>
      </c>
      <c r="AS255" s="7">
        <v>120</v>
      </c>
      <c r="AT255" s="7">
        <f t="shared" si="106"/>
        <v>1</v>
      </c>
      <c r="AU255" s="7">
        <v>0</v>
      </c>
      <c r="AV255" s="7">
        <f t="shared" si="107"/>
        <v>0</v>
      </c>
      <c r="AW255">
        <f t="shared" si="108"/>
        <v>1</v>
      </c>
    </row>
    <row r="256" spans="1:49" x14ac:dyDescent="0.25">
      <c r="A256" s="11">
        <v>6724443</v>
      </c>
      <c r="B256" s="28" t="s">
        <v>682</v>
      </c>
      <c r="C256" s="25" t="s">
        <v>683</v>
      </c>
      <c r="D256" s="26" t="s">
        <v>5</v>
      </c>
      <c r="E256" s="26" t="s">
        <v>345</v>
      </c>
      <c r="F256" s="12">
        <f t="shared" si="87"/>
        <v>1</v>
      </c>
      <c r="G256" s="12" t="s">
        <v>77</v>
      </c>
      <c r="H256" s="12">
        <f t="shared" si="109"/>
        <v>0</v>
      </c>
      <c r="I256" s="1" t="str">
        <f>VLOOKUP(A256,Sheet1!A:F,3,)</f>
        <v>West</v>
      </c>
      <c r="J256" s="12">
        <f t="shared" si="88"/>
        <v>4</v>
      </c>
      <c r="K256" s="28" t="str">
        <f>VLOOKUP(A256,Sheet1!A:F,6,)</f>
        <v>Retail</v>
      </c>
      <c r="L256">
        <f t="shared" si="89"/>
        <v>3</v>
      </c>
      <c r="M256" s="3">
        <f>VLOOKUP(A256,Sheet1!A:F,4,)</f>
        <v>42544</v>
      </c>
      <c r="N256" s="11">
        <f t="shared" si="90"/>
        <v>2016</v>
      </c>
      <c r="O256" s="11">
        <f t="shared" si="91"/>
        <v>6</v>
      </c>
      <c r="P256" s="11">
        <f t="shared" si="92"/>
        <v>5</v>
      </c>
      <c r="Q256" s="7">
        <f t="shared" si="93"/>
        <v>26</v>
      </c>
      <c r="R256" s="7">
        <f t="shared" si="94"/>
        <v>23</v>
      </c>
      <c r="S256" s="3">
        <v>42928</v>
      </c>
      <c r="T256" s="7">
        <f t="shared" si="95"/>
        <v>1</v>
      </c>
      <c r="U256" s="1">
        <f>VLOOKUP(A256,Sheet1!A:F,5,)</f>
        <v>5000</v>
      </c>
      <c r="V256" s="7">
        <v>164</v>
      </c>
      <c r="W256" s="7">
        <f t="shared" si="96"/>
        <v>164</v>
      </c>
      <c r="X256" s="7">
        <v>60</v>
      </c>
      <c r="Y256" s="9">
        <f t="shared" si="110"/>
        <v>0</v>
      </c>
      <c r="Z256" s="9">
        <f t="shared" si="111"/>
        <v>0</v>
      </c>
      <c r="AA256" s="10">
        <f t="shared" si="97"/>
        <v>4.48E-2</v>
      </c>
      <c r="AB256" s="10">
        <f t="shared" si="112"/>
        <v>4.48E-2</v>
      </c>
      <c r="AC256" s="2">
        <v>155</v>
      </c>
      <c r="AD256" s="7">
        <f t="shared" si="98"/>
        <v>1</v>
      </c>
      <c r="AE256" s="7">
        <f t="shared" si="99"/>
        <v>1</v>
      </c>
      <c r="AF256" s="7">
        <f t="shared" si="113"/>
        <v>0</v>
      </c>
      <c r="AG256" s="7">
        <f t="shared" si="114"/>
        <v>0</v>
      </c>
      <c r="AH256" s="7">
        <v>224</v>
      </c>
      <c r="AI256" s="7">
        <f t="shared" si="115"/>
        <v>224</v>
      </c>
      <c r="AJ256" s="7">
        <v>164</v>
      </c>
      <c r="AK256" s="7">
        <f t="shared" si="100"/>
        <v>1</v>
      </c>
      <c r="AL256" s="7">
        <f t="shared" si="101"/>
        <v>164</v>
      </c>
      <c r="AM256" s="7">
        <f t="shared" si="102"/>
        <v>1</v>
      </c>
      <c r="AN256" s="7">
        <v>0</v>
      </c>
      <c r="AO256" s="7">
        <f t="shared" si="103"/>
        <v>0</v>
      </c>
      <c r="AP256" s="7">
        <v>0</v>
      </c>
      <c r="AQ256" s="7">
        <f t="shared" si="104"/>
        <v>0</v>
      </c>
      <c r="AR256">
        <f t="shared" si="105"/>
        <v>0</v>
      </c>
      <c r="AS256" s="7">
        <v>0</v>
      </c>
      <c r="AT256" s="7">
        <f t="shared" si="106"/>
        <v>0</v>
      </c>
      <c r="AU256" s="7">
        <v>0</v>
      </c>
      <c r="AV256" s="7">
        <f t="shared" si="107"/>
        <v>0</v>
      </c>
      <c r="AW256">
        <f t="shared" si="108"/>
        <v>0</v>
      </c>
    </row>
    <row r="257" spans="1:49" x14ac:dyDescent="0.25">
      <c r="A257" s="11">
        <v>6739151</v>
      </c>
      <c r="B257" s="28" t="s">
        <v>196</v>
      </c>
      <c r="C257" s="25" t="s">
        <v>197</v>
      </c>
      <c r="D257" s="26" t="s">
        <v>5</v>
      </c>
      <c r="E257" s="26" t="s">
        <v>193</v>
      </c>
      <c r="F257" s="12">
        <f t="shared" si="87"/>
        <v>4</v>
      </c>
      <c r="G257" s="12" t="s">
        <v>77</v>
      </c>
      <c r="H257" s="12">
        <f t="shared" si="109"/>
        <v>0</v>
      </c>
      <c r="I257" s="1" t="str">
        <f>VLOOKUP(A257,Sheet1!A:F,3,)</f>
        <v>North</v>
      </c>
      <c r="J257" s="12">
        <f t="shared" si="88"/>
        <v>1</v>
      </c>
      <c r="K257" s="28" t="str">
        <f>VLOOKUP(A257,Sheet1!A:F,6,)</f>
        <v>Finance</v>
      </c>
      <c r="L257">
        <f t="shared" si="89"/>
        <v>7</v>
      </c>
      <c r="M257" s="3">
        <f>VLOOKUP(A257,Sheet1!A:F,4,)</f>
        <v>37684</v>
      </c>
      <c r="N257" s="11">
        <f t="shared" si="90"/>
        <v>2003</v>
      </c>
      <c r="O257" s="11">
        <f t="shared" si="91"/>
        <v>3</v>
      </c>
      <c r="P257" s="11">
        <f t="shared" si="92"/>
        <v>3</v>
      </c>
      <c r="Q257" s="7">
        <f t="shared" si="93"/>
        <v>10</v>
      </c>
      <c r="R257" s="7">
        <f t="shared" si="94"/>
        <v>4</v>
      </c>
      <c r="S257" s="3">
        <v>42881</v>
      </c>
      <c r="T257" s="7">
        <f t="shared" si="95"/>
        <v>1</v>
      </c>
      <c r="U257" s="1">
        <f>VLOOKUP(A257,Sheet1!A:F,5,)</f>
        <v>5000</v>
      </c>
      <c r="V257" s="7">
        <v>272.5</v>
      </c>
      <c r="W257" s="7">
        <f t="shared" si="96"/>
        <v>272.5</v>
      </c>
      <c r="X257" s="7">
        <v>105</v>
      </c>
      <c r="Y257" s="9">
        <f t="shared" si="110"/>
        <v>0</v>
      </c>
      <c r="Z257" s="9">
        <f t="shared" si="111"/>
        <v>0</v>
      </c>
      <c r="AA257" s="10">
        <f t="shared" si="97"/>
        <v>7.5499999999999998E-2</v>
      </c>
      <c r="AB257" s="10">
        <f t="shared" si="112"/>
        <v>7.5499999999999998E-2</v>
      </c>
      <c r="AC257" s="2">
        <v>670</v>
      </c>
      <c r="AD257" s="7">
        <f t="shared" si="98"/>
        <v>1</v>
      </c>
      <c r="AE257" s="7">
        <f t="shared" si="99"/>
        <v>1</v>
      </c>
      <c r="AF257" s="7">
        <f t="shared" si="113"/>
        <v>0</v>
      </c>
      <c r="AG257" s="7">
        <f t="shared" si="114"/>
        <v>0</v>
      </c>
      <c r="AH257" s="7">
        <v>377.5</v>
      </c>
      <c r="AI257" s="7">
        <f t="shared" si="115"/>
        <v>377.5</v>
      </c>
      <c r="AJ257" s="7">
        <v>272.5</v>
      </c>
      <c r="AK257" s="7">
        <f t="shared" si="100"/>
        <v>1</v>
      </c>
      <c r="AL257" s="7">
        <f t="shared" si="101"/>
        <v>272.5</v>
      </c>
      <c r="AM257" s="7">
        <f t="shared" si="102"/>
        <v>1</v>
      </c>
      <c r="AN257" s="7">
        <v>0</v>
      </c>
      <c r="AO257" s="7">
        <f t="shared" si="103"/>
        <v>0</v>
      </c>
      <c r="AP257" s="7">
        <v>0</v>
      </c>
      <c r="AQ257" s="7">
        <f t="shared" si="104"/>
        <v>0</v>
      </c>
      <c r="AR257">
        <f t="shared" si="105"/>
        <v>0</v>
      </c>
      <c r="AS257" s="7">
        <v>0</v>
      </c>
      <c r="AT257" s="7">
        <f t="shared" si="106"/>
        <v>0</v>
      </c>
      <c r="AU257" s="7">
        <v>0</v>
      </c>
      <c r="AV257" s="7">
        <f t="shared" si="107"/>
        <v>0</v>
      </c>
      <c r="AW257">
        <f t="shared" si="108"/>
        <v>0</v>
      </c>
    </row>
    <row r="258" spans="1:49" x14ac:dyDescent="0.25">
      <c r="A258" s="11">
        <v>6817107</v>
      </c>
      <c r="B258" s="28" t="s">
        <v>680</v>
      </c>
      <c r="C258" s="25" t="s">
        <v>681</v>
      </c>
      <c r="D258" s="26" t="s">
        <v>5</v>
      </c>
      <c r="E258" s="26" t="s">
        <v>345</v>
      </c>
      <c r="F258" s="12">
        <f t="shared" ref="F258:F321" si="116">IF(E258="San Juan",1,IF(E258="Alpharetta",2,IF(E258="Bronx",3,IF(E258="Laurel",4,0))))</f>
        <v>1</v>
      </c>
      <c r="G258" s="12" t="s">
        <v>77</v>
      </c>
      <c r="H258" s="12">
        <f t="shared" si="109"/>
        <v>0</v>
      </c>
      <c r="I258" s="1" t="str">
        <f>VLOOKUP(A258,Sheet1!A:F,3,)</f>
        <v>West</v>
      </c>
      <c r="J258" s="12">
        <f t="shared" ref="J258:J321" si="117">IF(I258="North",1,IF(I258="South",2,IF(I258="East",3,IF(I258="West",4,0))))</f>
        <v>4</v>
      </c>
      <c r="K258" s="28" t="str">
        <f>VLOOKUP(A258,Sheet1!A:F,6,)</f>
        <v>Telco</v>
      </c>
      <c r="L258">
        <f t="shared" ref="L258:L321" si="118">IF(K258="Technology",1,IF(K258="Logistics",2,IF(K258="Retail",3,IF(K258="Services",4,IF(K258="Manufacturing",5,IF(K258="Telco",6,IF(K258="Finance",7,0)))))))</f>
        <v>6</v>
      </c>
      <c r="M258" s="3">
        <f>VLOOKUP(A258,Sheet1!A:F,4,)</f>
        <v>41244</v>
      </c>
      <c r="N258" s="11">
        <f t="shared" ref="N258:N321" si="119">YEAR(M258)</f>
        <v>2012</v>
      </c>
      <c r="O258" s="11">
        <f t="shared" ref="O258:O321" si="120">MONTH(M258)</f>
        <v>12</v>
      </c>
      <c r="P258" s="11">
        <f t="shared" ref="P258:P321" si="121">WEEKDAY(M258)</f>
        <v>7</v>
      </c>
      <c r="Q258" s="7">
        <f t="shared" ref="Q258:Q321" si="122">WEEKNUM(M258)</f>
        <v>48</v>
      </c>
      <c r="R258" s="7">
        <f t="shared" ref="R258:R321" si="123">DAY(M258)</f>
        <v>1</v>
      </c>
      <c r="S258" s="3"/>
      <c r="T258" s="7">
        <f t="shared" ref="T258:T321" si="124">IF(S258&gt;3,1,0)</f>
        <v>0</v>
      </c>
      <c r="U258" s="1">
        <f>VLOOKUP(A258,Sheet1!A:F,5,)</f>
        <v>5000</v>
      </c>
      <c r="V258" s="7">
        <v>3464.35</v>
      </c>
      <c r="W258" s="7">
        <f t="shared" ref="W258:W321" si="125">ABS(V258)</f>
        <v>3464.35</v>
      </c>
      <c r="X258" s="7">
        <v>56</v>
      </c>
      <c r="Y258" s="9">
        <f t="shared" si="110"/>
        <v>0</v>
      </c>
      <c r="Z258" s="9">
        <f t="shared" si="111"/>
        <v>0</v>
      </c>
      <c r="AA258" s="10">
        <f t="shared" ref="AA258:AA321" si="126">AH258/U258</f>
        <v>0.70406999999999997</v>
      </c>
      <c r="AB258" s="10">
        <f t="shared" si="112"/>
        <v>0.70406999999999997</v>
      </c>
      <c r="AC258" s="2">
        <v>0</v>
      </c>
      <c r="AD258" s="7">
        <f t="shared" ref="AD258:AD321" si="127">IF(AH258&gt;0,1,0)</f>
        <v>1</v>
      </c>
      <c r="AE258" s="7">
        <f t="shared" ref="AE258:AE321" si="128">IF(W258&gt;0,1,0)</f>
        <v>1</v>
      </c>
      <c r="AF258" s="7">
        <f t="shared" si="113"/>
        <v>1</v>
      </c>
      <c r="AG258" s="7">
        <f t="shared" si="114"/>
        <v>1</v>
      </c>
      <c r="AH258" s="7">
        <v>3520.35</v>
      </c>
      <c r="AI258" s="7">
        <f t="shared" si="115"/>
        <v>3520.35</v>
      </c>
      <c r="AJ258" s="7">
        <v>106</v>
      </c>
      <c r="AK258" s="7">
        <f t="shared" ref="AK258:AK321" si="129">IF(AJ258&gt;1,1,0)</f>
        <v>1</v>
      </c>
      <c r="AL258" s="7">
        <f t="shared" ref="AL258:AL321" si="130">ABS(AJ258)</f>
        <v>106</v>
      </c>
      <c r="AM258" s="7">
        <f t="shared" ref="AM258:AM321" si="131">IF(AL258&gt;1,1,0)</f>
        <v>1</v>
      </c>
      <c r="AN258" s="7">
        <v>227.45</v>
      </c>
      <c r="AO258" s="7">
        <f t="shared" ref="AO258:AO321" si="132">IF(AN258&gt;1,1,0)</f>
        <v>1</v>
      </c>
      <c r="AP258" s="7">
        <v>1513.9</v>
      </c>
      <c r="AQ258" s="7">
        <f t="shared" ref="AQ258:AQ321" si="133">IF(AP258&gt;1,1,0)</f>
        <v>1</v>
      </c>
      <c r="AR258">
        <f t="shared" ref="AR258:AR321" si="134">IF((AQ258+AS258+AT258+AU258)&gt;1,1,0)</f>
        <v>1</v>
      </c>
      <c r="AS258" s="7">
        <v>1617</v>
      </c>
      <c r="AT258" s="7">
        <f t="shared" ref="AT258:AT321" si="135">IF(AS258&gt;1,1,0)</f>
        <v>1</v>
      </c>
      <c r="AU258" s="7">
        <v>0</v>
      </c>
      <c r="AV258" s="7">
        <f t="shared" ref="AV258:AV321" si="136">IF(AU258&gt;1,1,0)</f>
        <v>0</v>
      </c>
      <c r="AW258">
        <f t="shared" ref="AW258:AW321" si="137">IF(AP258+AS258+AT258+ABS(AU258)&gt;1,1,0)</f>
        <v>1</v>
      </c>
    </row>
    <row r="259" spans="1:49" x14ac:dyDescent="0.25">
      <c r="A259" s="11">
        <v>6880286</v>
      </c>
      <c r="B259" s="28" t="s">
        <v>432</v>
      </c>
      <c r="C259" s="25" t="s">
        <v>433</v>
      </c>
      <c r="D259" s="26" t="s">
        <v>5</v>
      </c>
      <c r="E259" s="26" t="s">
        <v>345</v>
      </c>
      <c r="F259" s="12">
        <f t="shared" si="116"/>
        <v>1</v>
      </c>
      <c r="G259" s="12" t="s">
        <v>77</v>
      </c>
      <c r="H259" s="12">
        <f t="shared" ref="H259:H322" si="138">IF(G259="Legacy",1,IF(G259="Non Legacy",0,0))</f>
        <v>0</v>
      </c>
      <c r="I259" s="1" t="str">
        <f>VLOOKUP(A259,Sheet1!A:F,3,)</f>
        <v>East</v>
      </c>
      <c r="J259" s="12">
        <f t="shared" si="117"/>
        <v>3</v>
      </c>
      <c r="K259" s="28" t="str">
        <f>VLOOKUP(A259,Sheet1!A:F,6,)</f>
        <v>Telco</v>
      </c>
      <c r="L259">
        <f t="shared" si="118"/>
        <v>6</v>
      </c>
      <c r="M259" s="3">
        <f>VLOOKUP(A259,Sheet1!A:F,4,)</f>
        <v>35784</v>
      </c>
      <c r="N259" s="11">
        <f t="shared" si="119"/>
        <v>1997</v>
      </c>
      <c r="O259" s="11">
        <f t="shared" si="120"/>
        <v>12</v>
      </c>
      <c r="P259" s="11">
        <f t="shared" si="121"/>
        <v>7</v>
      </c>
      <c r="Q259" s="7">
        <f t="shared" si="122"/>
        <v>51</v>
      </c>
      <c r="R259" s="7">
        <f t="shared" si="123"/>
        <v>20</v>
      </c>
      <c r="S259" s="3">
        <v>42900</v>
      </c>
      <c r="T259" s="7">
        <f t="shared" si="124"/>
        <v>1</v>
      </c>
      <c r="U259" s="1">
        <f>VLOOKUP(A259,Sheet1!A:F,5,)</f>
        <v>5000</v>
      </c>
      <c r="V259" s="7">
        <v>3847.77</v>
      </c>
      <c r="W259" s="7">
        <f t="shared" si="125"/>
        <v>3847.77</v>
      </c>
      <c r="X259" s="7">
        <v>0</v>
      </c>
      <c r="Y259" s="9">
        <f t="shared" ref="Y259:Y322" si="139">IF(AH259&gt;U259,1,0)</f>
        <v>0</v>
      </c>
      <c r="Z259" s="9">
        <f t="shared" ref="Z259:Z322" si="140">IF(AI259&gt;U259,1,0)</f>
        <v>0</v>
      </c>
      <c r="AA259" s="10">
        <f t="shared" si="126"/>
        <v>0.76955399999999996</v>
      </c>
      <c r="AB259" s="10">
        <f t="shared" ref="AB259:AB322" si="141">AI259/U259</f>
        <v>0.76955399999999996</v>
      </c>
      <c r="AC259" s="2">
        <v>2000</v>
      </c>
      <c r="AD259" s="7">
        <f t="shared" si="127"/>
        <v>1</v>
      </c>
      <c r="AE259" s="7">
        <f t="shared" si="128"/>
        <v>1</v>
      </c>
      <c r="AF259" s="7">
        <f t="shared" ref="AF259:AF322" si="142">AR259</f>
        <v>1</v>
      </c>
      <c r="AG259" s="7">
        <f t="shared" ref="AG259:AG322" si="143">AW259</f>
        <v>1</v>
      </c>
      <c r="AH259" s="7">
        <v>3847.77</v>
      </c>
      <c r="AI259" s="7">
        <f t="shared" ref="AI259:AI322" si="144">ABS(AH259)</f>
        <v>3847.77</v>
      </c>
      <c r="AJ259" s="7">
        <v>0</v>
      </c>
      <c r="AK259" s="7">
        <f t="shared" si="129"/>
        <v>0</v>
      </c>
      <c r="AL259" s="7">
        <f t="shared" si="130"/>
        <v>0</v>
      </c>
      <c r="AM259" s="7">
        <f t="shared" si="131"/>
        <v>0</v>
      </c>
      <c r="AN259" s="7">
        <v>0</v>
      </c>
      <c r="AO259" s="7">
        <f t="shared" si="132"/>
        <v>0</v>
      </c>
      <c r="AP259" s="7">
        <v>-0.87</v>
      </c>
      <c r="AQ259" s="7">
        <f t="shared" si="133"/>
        <v>0</v>
      </c>
      <c r="AR259">
        <f t="shared" si="134"/>
        <v>1</v>
      </c>
      <c r="AS259" s="7">
        <v>0</v>
      </c>
      <c r="AT259" s="7">
        <f t="shared" si="135"/>
        <v>0</v>
      </c>
      <c r="AU259" s="7">
        <v>3848.64</v>
      </c>
      <c r="AV259" s="7">
        <f t="shared" si="136"/>
        <v>1</v>
      </c>
      <c r="AW259">
        <f t="shared" si="137"/>
        <v>1</v>
      </c>
    </row>
    <row r="260" spans="1:49" x14ac:dyDescent="0.25">
      <c r="A260" s="11">
        <v>6899231</v>
      </c>
      <c r="B260" s="28" t="s">
        <v>508</v>
      </c>
      <c r="C260" s="25" t="s">
        <v>509</v>
      </c>
      <c r="D260" s="26" t="s">
        <v>5</v>
      </c>
      <c r="E260" s="26" t="s">
        <v>345</v>
      </c>
      <c r="F260" s="12">
        <f t="shared" si="116"/>
        <v>1</v>
      </c>
      <c r="G260" s="12" t="s">
        <v>77</v>
      </c>
      <c r="H260" s="12">
        <f t="shared" si="138"/>
        <v>0</v>
      </c>
      <c r="I260" s="1" t="str">
        <f>VLOOKUP(A260,Sheet1!A:F,3,)</f>
        <v>West</v>
      </c>
      <c r="J260" s="12">
        <f t="shared" si="117"/>
        <v>4</v>
      </c>
      <c r="K260" s="28" t="str">
        <f>VLOOKUP(A260,Sheet1!A:F,6,)</f>
        <v>Finance</v>
      </c>
      <c r="L260">
        <f t="shared" si="118"/>
        <v>7</v>
      </c>
      <c r="M260" s="3">
        <f>VLOOKUP(A260,Sheet1!A:F,4,)</f>
        <v>41184</v>
      </c>
      <c r="N260" s="11">
        <f t="shared" si="119"/>
        <v>2012</v>
      </c>
      <c r="O260" s="11">
        <f t="shared" si="120"/>
        <v>10</v>
      </c>
      <c r="P260" s="11">
        <f t="shared" si="121"/>
        <v>3</v>
      </c>
      <c r="Q260" s="7">
        <f t="shared" si="122"/>
        <v>40</v>
      </c>
      <c r="R260" s="7">
        <f t="shared" si="123"/>
        <v>2</v>
      </c>
      <c r="S260" s="3">
        <v>42748</v>
      </c>
      <c r="T260" s="7">
        <f t="shared" si="124"/>
        <v>1</v>
      </c>
      <c r="U260" s="1">
        <f>VLOOKUP(A260,Sheet1!A:F,5,)</f>
        <v>15000</v>
      </c>
      <c r="V260" s="7">
        <v>4909.5</v>
      </c>
      <c r="W260" s="7">
        <f t="shared" si="125"/>
        <v>4909.5</v>
      </c>
      <c r="X260" s="7">
        <v>0</v>
      </c>
      <c r="Y260" s="9">
        <f t="shared" si="139"/>
        <v>0</v>
      </c>
      <c r="Z260" s="9">
        <f t="shared" si="140"/>
        <v>0</v>
      </c>
      <c r="AA260" s="10">
        <f t="shared" si="126"/>
        <v>0.32729999999999998</v>
      </c>
      <c r="AB260" s="10">
        <f t="shared" si="141"/>
        <v>0.32729999999999998</v>
      </c>
      <c r="AC260" s="2">
        <v>1000</v>
      </c>
      <c r="AD260" s="7">
        <f t="shared" si="127"/>
        <v>1</v>
      </c>
      <c r="AE260" s="7">
        <f t="shared" si="128"/>
        <v>1</v>
      </c>
      <c r="AF260" s="7">
        <f t="shared" si="142"/>
        <v>1</v>
      </c>
      <c r="AG260" s="7">
        <f t="shared" si="143"/>
        <v>1</v>
      </c>
      <c r="AH260" s="7">
        <v>4909.5</v>
      </c>
      <c r="AI260" s="7">
        <f t="shared" si="144"/>
        <v>4909.5</v>
      </c>
      <c r="AJ260" s="7">
        <v>0</v>
      </c>
      <c r="AK260" s="7">
        <f t="shared" si="129"/>
        <v>0</v>
      </c>
      <c r="AL260" s="7">
        <f t="shared" si="130"/>
        <v>0</v>
      </c>
      <c r="AM260" s="7">
        <f t="shared" si="131"/>
        <v>0</v>
      </c>
      <c r="AN260" s="7">
        <v>0</v>
      </c>
      <c r="AO260" s="7">
        <f t="shared" si="132"/>
        <v>0</v>
      </c>
      <c r="AP260" s="7">
        <v>0</v>
      </c>
      <c r="AQ260" s="7">
        <f t="shared" si="133"/>
        <v>0</v>
      </c>
      <c r="AR260">
        <f t="shared" si="134"/>
        <v>1</v>
      </c>
      <c r="AS260" s="7">
        <v>0</v>
      </c>
      <c r="AT260" s="7">
        <f t="shared" si="135"/>
        <v>0</v>
      </c>
      <c r="AU260" s="7">
        <v>4909.5</v>
      </c>
      <c r="AV260" s="7">
        <f t="shared" si="136"/>
        <v>1</v>
      </c>
      <c r="AW260">
        <f t="shared" si="137"/>
        <v>1</v>
      </c>
    </row>
    <row r="261" spans="1:49" x14ac:dyDescent="0.25">
      <c r="A261" s="11">
        <v>6904766</v>
      </c>
      <c r="B261" s="28" t="s">
        <v>422</v>
      </c>
      <c r="C261" s="25" t="s">
        <v>423</v>
      </c>
      <c r="D261" s="26" t="s">
        <v>5</v>
      </c>
      <c r="E261" s="26" t="s">
        <v>345</v>
      </c>
      <c r="F261" s="12">
        <f t="shared" si="116"/>
        <v>1</v>
      </c>
      <c r="G261" s="12" t="s">
        <v>77</v>
      </c>
      <c r="H261" s="12">
        <f t="shared" si="138"/>
        <v>0</v>
      </c>
      <c r="I261" s="1" t="str">
        <f>VLOOKUP(A261,Sheet1!A:F,3,)</f>
        <v>East</v>
      </c>
      <c r="J261" s="12">
        <f t="shared" si="117"/>
        <v>3</v>
      </c>
      <c r="K261" s="28" t="str">
        <f>VLOOKUP(A261,Sheet1!A:F,6,)</f>
        <v>Services</v>
      </c>
      <c r="L261">
        <f t="shared" si="118"/>
        <v>4</v>
      </c>
      <c r="M261" s="3">
        <f>VLOOKUP(A261,Sheet1!A:F,4,)</f>
        <v>36544</v>
      </c>
      <c r="N261" s="11">
        <f t="shared" si="119"/>
        <v>2000</v>
      </c>
      <c r="O261" s="11">
        <f t="shared" si="120"/>
        <v>1</v>
      </c>
      <c r="P261" s="11">
        <f t="shared" si="121"/>
        <v>4</v>
      </c>
      <c r="Q261" s="7">
        <f t="shared" si="122"/>
        <v>4</v>
      </c>
      <c r="R261" s="7">
        <f t="shared" si="123"/>
        <v>19</v>
      </c>
      <c r="S261" s="3">
        <v>42807</v>
      </c>
      <c r="T261" s="7">
        <f t="shared" si="124"/>
        <v>1</v>
      </c>
      <c r="U261" s="1">
        <f>VLOOKUP(A261,Sheet1!A:F,5,)</f>
        <v>5000</v>
      </c>
      <c r="V261" s="7">
        <v>186.5</v>
      </c>
      <c r="W261" s="7">
        <f t="shared" si="125"/>
        <v>186.5</v>
      </c>
      <c r="X261" s="7">
        <v>0</v>
      </c>
      <c r="Y261" s="9">
        <f t="shared" si="139"/>
        <v>0</v>
      </c>
      <c r="Z261" s="9">
        <f t="shared" si="140"/>
        <v>0</v>
      </c>
      <c r="AA261" s="10">
        <f t="shared" si="126"/>
        <v>3.73E-2</v>
      </c>
      <c r="AB261" s="10">
        <f t="shared" si="141"/>
        <v>3.73E-2</v>
      </c>
      <c r="AC261" s="2">
        <v>290</v>
      </c>
      <c r="AD261" s="7">
        <f t="shared" si="127"/>
        <v>1</v>
      </c>
      <c r="AE261" s="7">
        <f t="shared" si="128"/>
        <v>1</v>
      </c>
      <c r="AF261" s="7">
        <f t="shared" si="142"/>
        <v>0</v>
      </c>
      <c r="AG261" s="7">
        <f t="shared" si="143"/>
        <v>0</v>
      </c>
      <c r="AH261" s="7">
        <v>186.5</v>
      </c>
      <c r="AI261" s="7">
        <f t="shared" si="144"/>
        <v>186.5</v>
      </c>
      <c r="AJ261" s="7">
        <v>84</v>
      </c>
      <c r="AK261" s="7">
        <f t="shared" si="129"/>
        <v>1</v>
      </c>
      <c r="AL261" s="7">
        <f t="shared" si="130"/>
        <v>84</v>
      </c>
      <c r="AM261" s="7">
        <f t="shared" si="131"/>
        <v>1</v>
      </c>
      <c r="AN261" s="7">
        <v>102.5</v>
      </c>
      <c r="AO261" s="7">
        <f t="shared" si="132"/>
        <v>1</v>
      </c>
      <c r="AP261" s="7">
        <v>0</v>
      </c>
      <c r="AQ261" s="7">
        <f t="shared" si="133"/>
        <v>0</v>
      </c>
      <c r="AR261">
        <f t="shared" si="134"/>
        <v>0</v>
      </c>
      <c r="AS261" s="7">
        <v>0</v>
      </c>
      <c r="AT261" s="7">
        <f t="shared" si="135"/>
        <v>0</v>
      </c>
      <c r="AU261" s="7">
        <v>0</v>
      </c>
      <c r="AV261" s="7">
        <f t="shared" si="136"/>
        <v>0</v>
      </c>
      <c r="AW261">
        <f t="shared" si="137"/>
        <v>0</v>
      </c>
    </row>
    <row r="262" spans="1:49" x14ac:dyDescent="0.25">
      <c r="A262" s="11">
        <v>6915892</v>
      </c>
      <c r="B262" s="28" t="s">
        <v>482</v>
      </c>
      <c r="C262" s="25" t="s">
        <v>483</v>
      </c>
      <c r="D262" s="26" t="s">
        <v>5</v>
      </c>
      <c r="E262" s="26" t="s">
        <v>345</v>
      </c>
      <c r="F262" s="12">
        <f t="shared" si="116"/>
        <v>1</v>
      </c>
      <c r="G262" s="12" t="s">
        <v>77</v>
      </c>
      <c r="H262" s="12">
        <f t="shared" si="138"/>
        <v>0</v>
      </c>
      <c r="I262" s="1" t="str">
        <f>VLOOKUP(A262,Sheet1!A:F,3,)</f>
        <v>East</v>
      </c>
      <c r="J262" s="12">
        <f t="shared" si="117"/>
        <v>3</v>
      </c>
      <c r="K262" s="28" t="str">
        <f>VLOOKUP(A262,Sheet1!A:F,6,)</f>
        <v>Logistics</v>
      </c>
      <c r="L262">
        <f t="shared" si="118"/>
        <v>2</v>
      </c>
      <c r="M262" s="3">
        <f>VLOOKUP(A262,Sheet1!A:F,4,)</f>
        <v>36304</v>
      </c>
      <c r="N262" s="11">
        <f t="shared" si="119"/>
        <v>1999</v>
      </c>
      <c r="O262" s="11">
        <f t="shared" si="120"/>
        <v>5</v>
      </c>
      <c r="P262" s="11">
        <f t="shared" si="121"/>
        <v>2</v>
      </c>
      <c r="Q262" s="7">
        <f t="shared" si="122"/>
        <v>22</v>
      </c>
      <c r="R262" s="7">
        <f t="shared" si="123"/>
        <v>24</v>
      </c>
      <c r="S262" s="3">
        <v>42937</v>
      </c>
      <c r="T262" s="7">
        <f t="shared" si="124"/>
        <v>1</v>
      </c>
      <c r="U262" s="1">
        <f>VLOOKUP(A262,Sheet1!A:F,5,)</f>
        <v>10000</v>
      </c>
      <c r="V262" s="7">
        <v>2835</v>
      </c>
      <c r="W262" s="7">
        <f t="shared" si="125"/>
        <v>2835</v>
      </c>
      <c r="X262" s="7">
        <v>-133.5</v>
      </c>
      <c r="Y262" s="9">
        <f t="shared" si="139"/>
        <v>0</v>
      </c>
      <c r="Z262" s="9">
        <f t="shared" si="140"/>
        <v>0</v>
      </c>
      <c r="AA262" s="10">
        <f t="shared" si="126"/>
        <v>0.27015</v>
      </c>
      <c r="AB262" s="10">
        <f t="shared" si="141"/>
        <v>0.27015</v>
      </c>
      <c r="AC262" s="2">
        <v>894</v>
      </c>
      <c r="AD262" s="7">
        <f t="shared" si="127"/>
        <v>1</v>
      </c>
      <c r="AE262" s="7">
        <f t="shared" si="128"/>
        <v>1</v>
      </c>
      <c r="AF262" s="7">
        <f t="shared" si="142"/>
        <v>0</v>
      </c>
      <c r="AG262" s="7">
        <f t="shared" si="143"/>
        <v>0</v>
      </c>
      <c r="AH262" s="7">
        <v>2701.5</v>
      </c>
      <c r="AI262" s="7">
        <f t="shared" si="144"/>
        <v>2701.5</v>
      </c>
      <c r="AJ262" s="7">
        <v>2835</v>
      </c>
      <c r="AK262" s="7">
        <f t="shared" si="129"/>
        <v>1</v>
      </c>
      <c r="AL262" s="7">
        <f t="shared" si="130"/>
        <v>2835</v>
      </c>
      <c r="AM262" s="7">
        <f t="shared" si="131"/>
        <v>1</v>
      </c>
      <c r="AN262" s="7">
        <v>0</v>
      </c>
      <c r="AO262" s="7">
        <f t="shared" si="132"/>
        <v>0</v>
      </c>
      <c r="AP262" s="7">
        <v>0</v>
      </c>
      <c r="AQ262" s="7">
        <f t="shared" si="133"/>
        <v>0</v>
      </c>
      <c r="AR262">
        <f t="shared" si="134"/>
        <v>0</v>
      </c>
      <c r="AS262" s="7">
        <v>0</v>
      </c>
      <c r="AT262" s="7">
        <f t="shared" si="135"/>
        <v>0</v>
      </c>
      <c r="AU262" s="7">
        <v>0</v>
      </c>
      <c r="AV262" s="7">
        <f t="shared" si="136"/>
        <v>0</v>
      </c>
      <c r="AW262">
        <f t="shared" si="137"/>
        <v>0</v>
      </c>
    </row>
    <row r="263" spans="1:49" x14ac:dyDescent="0.25">
      <c r="A263" s="11">
        <v>6947138</v>
      </c>
      <c r="B263" s="28" t="s">
        <v>263</v>
      </c>
      <c r="C263" s="25" t="s">
        <v>264</v>
      </c>
      <c r="D263" s="26" t="s">
        <v>5</v>
      </c>
      <c r="E263" s="26" t="s">
        <v>224</v>
      </c>
      <c r="F263" s="12">
        <f t="shared" si="116"/>
        <v>3</v>
      </c>
      <c r="G263" s="12" t="s">
        <v>77</v>
      </c>
      <c r="H263" s="12">
        <f t="shared" si="138"/>
        <v>0</v>
      </c>
      <c r="I263" s="1" t="str">
        <f>VLOOKUP(A263,Sheet1!A:F,3,)</f>
        <v>North</v>
      </c>
      <c r="J263" s="12">
        <f t="shared" si="117"/>
        <v>1</v>
      </c>
      <c r="K263" s="28" t="str">
        <f>VLOOKUP(A263,Sheet1!A:F,6,)</f>
        <v>Finance</v>
      </c>
      <c r="L263">
        <f t="shared" si="118"/>
        <v>7</v>
      </c>
      <c r="M263" s="3">
        <f>VLOOKUP(A263,Sheet1!A:F,4,)</f>
        <v>37404</v>
      </c>
      <c r="N263" s="11">
        <f t="shared" si="119"/>
        <v>2002</v>
      </c>
      <c r="O263" s="11">
        <f t="shared" si="120"/>
        <v>5</v>
      </c>
      <c r="P263" s="11">
        <f t="shared" si="121"/>
        <v>3</v>
      </c>
      <c r="Q263" s="7">
        <f t="shared" si="122"/>
        <v>22</v>
      </c>
      <c r="R263" s="7">
        <f t="shared" si="123"/>
        <v>28</v>
      </c>
      <c r="S263" s="3">
        <v>42948</v>
      </c>
      <c r="T263" s="7">
        <f t="shared" si="124"/>
        <v>1</v>
      </c>
      <c r="U263" s="1">
        <f>VLOOKUP(A263,Sheet1!A:F,5,)</f>
        <v>5000</v>
      </c>
      <c r="V263" s="7">
        <v>831.5</v>
      </c>
      <c r="W263" s="7">
        <f t="shared" si="125"/>
        <v>831.5</v>
      </c>
      <c r="X263" s="7">
        <v>150</v>
      </c>
      <c r="Y263" s="9">
        <f t="shared" si="139"/>
        <v>0</v>
      </c>
      <c r="Z263" s="9">
        <f t="shared" si="140"/>
        <v>0</v>
      </c>
      <c r="AA263" s="10">
        <f t="shared" si="126"/>
        <v>0.1963</v>
      </c>
      <c r="AB263" s="10">
        <f t="shared" si="141"/>
        <v>0.1963</v>
      </c>
      <c r="AC263" s="2">
        <v>703.5</v>
      </c>
      <c r="AD263" s="7">
        <f t="shared" si="127"/>
        <v>1</v>
      </c>
      <c r="AE263" s="7">
        <f t="shared" si="128"/>
        <v>1</v>
      </c>
      <c r="AF263" s="7">
        <f t="shared" si="142"/>
        <v>1</v>
      </c>
      <c r="AG263" s="7">
        <f t="shared" si="143"/>
        <v>1</v>
      </c>
      <c r="AH263" s="7">
        <v>981.5</v>
      </c>
      <c r="AI263" s="7">
        <f t="shared" si="144"/>
        <v>981.5</v>
      </c>
      <c r="AJ263" s="7">
        <v>0</v>
      </c>
      <c r="AK263" s="7">
        <f t="shared" si="129"/>
        <v>0</v>
      </c>
      <c r="AL263" s="7">
        <f t="shared" si="130"/>
        <v>0</v>
      </c>
      <c r="AM263" s="7">
        <f t="shared" si="131"/>
        <v>0</v>
      </c>
      <c r="AN263" s="7">
        <v>240</v>
      </c>
      <c r="AO263" s="7">
        <f t="shared" si="132"/>
        <v>1</v>
      </c>
      <c r="AP263" s="7">
        <v>389.5</v>
      </c>
      <c r="AQ263" s="7">
        <f t="shared" si="133"/>
        <v>1</v>
      </c>
      <c r="AR263">
        <f t="shared" si="134"/>
        <v>1</v>
      </c>
      <c r="AS263" s="7">
        <v>202</v>
      </c>
      <c r="AT263" s="7">
        <f t="shared" si="135"/>
        <v>1</v>
      </c>
      <c r="AU263" s="7">
        <v>0</v>
      </c>
      <c r="AV263" s="7">
        <f t="shared" si="136"/>
        <v>0</v>
      </c>
      <c r="AW263">
        <f t="shared" si="137"/>
        <v>1</v>
      </c>
    </row>
    <row r="264" spans="1:49" x14ac:dyDescent="0.25">
      <c r="A264" s="11">
        <v>6950582</v>
      </c>
      <c r="B264" s="28" t="s">
        <v>194</v>
      </c>
      <c r="C264" s="25" t="s">
        <v>195</v>
      </c>
      <c r="D264" s="26" t="s">
        <v>5</v>
      </c>
      <c r="E264" s="26" t="s">
        <v>193</v>
      </c>
      <c r="F264" s="12">
        <f t="shared" si="116"/>
        <v>4</v>
      </c>
      <c r="G264" s="12" t="s">
        <v>77</v>
      </c>
      <c r="H264" s="12">
        <f t="shared" si="138"/>
        <v>0</v>
      </c>
      <c r="I264" s="1" t="str">
        <f>VLOOKUP(A264,Sheet1!A:F,3,)</f>
        <v>North</v>
      </c>
      <c r="J264" s="12">
        <f t="shared" si="117"/>
        <v>1</v>
      </c>
      <c r="K264" s="28" t="str">
        <f>VLOOKUP(A264,Sheet1!A:F,6,)</f>
        <v>Finance</v>
      </c>
      <c r="L264">
        <f t="shared" si="118"/>
        <v>7</v>
      </c>
      <c r="M264" s="3">
        <f>VLOOKUP(A264,Sheet1!A:F,4,)</f>
        <v>37124</v>
      </c>
      <c r="N264" s="11">
        <f t="shared" si="119"/>
        <v>2001</v>
      </c>
      <c r="O264" s="11">
        <f t="shared" si="120"/>
        <v>8</v>
      </c>
      <c r="P264" s="11">
        <f t="shared" si="121"/>
        <v>3</v>
      </c>
      <c r="Q264" s="7">
        <f t="shared" si="122"/>
        <v>34</v>
      </c>
      <c r="R264" s="7">
        <f t="shared" si="123"/>
        <v>21</v>
      </c>
      <c r="S264" s="3">
        <v>42912</v>
      </c>
      <c r="T264" s="7">
        <f t="shared" si="124"/>
        <v>1</v>
      </c>
      <c r="U264" s="1">
        <f>VLOOKUP(A264,Sheet1!A:F,5,)</f>
        <v>5000</v>
      </c>
      <c r="V264" s="7">
        <v>2386.17</v>
      </c>
      <c r="W264" s="7">
        <f t="shared" si="125"/>
        <v>2386.17</v>
      </c>
      <c r="X264" s="7">
        <v>777.5</v>
      </c>
      <c r="Y264" s="9">
        <f t="shared" si="139"/>
        <v>0</v>
      </c>
      <c r="Z264" s="9">
        <f t="shared" si="140"/>
        <v>0</v>
      </c>
      <c r="AA264" s="10">
        <f t="shared" si="126"/>
        <v>0.63273400000000002</v>
      </c>
      <c r="AB264" s="10">
        <f t="shared" si="141"/>
        <v>0.63273400000000002</v>
      </c>
      <c r="AC264" s="2">
        <v>1683</v>
      </c>
      <c r="AD264" s="7">
        <f t="shared" si="127"/>
        <v>1</v>
      </c>
      <c r="AE264" s="7">
        <f t="shared" si="128"/>
        <v>1</v>
      </c>
      <c r="AF264" s="7">
        <f t="shared" si="142"/>
        <v>1</v>
      </c>
      <c r="AG264" s="7">
        <f t="shared" si="143"/>
        <v>1</v>
      </c>
      <c r="AH264" s="7">
        <v>3163.67</v>
      </c>
      <c r="AI264" s="7">
        <f t="shared" si="144"/>
        <v>3163.67</v>
      </c>
      <c r="AJ264" s="7">
        <v>-1937</v>
      </c>
      <c r="AK264" s="7">
        <f t="shared" si="129"/>
        <v>0</v>
      </c>
      <c r="AL264" s="7">
        <f t="shared" si="130"/>
        <v>1937</v>
      </c>
      <c r="AM264" s="7">
        <f t="shared" si="131"/>
        <v>1</v>
      </c>
      <c r="AN264" s="7">
        <v>1065.6199999999999</v>
      </c>
      <c r="AO264" s="7">
        <f t="shared" si="132"/>
        <v>1</v>
      </c>
      <c r="AP264" s="7">
        <v>1805.55</v>
      </c>
      <c r="AQ264" s="7">
        <f t="shared" si="133"/>
        <v>1</v>
      </c>
      <c r="AR264">
        <f t="shared" si="134"/>
        <v>1</v>
      </c>
      <c r="AS264" s="7">
        <v>1142</v>
      </c>
      <c r="AT264" s="7">
        <f t="shared" si="135"/>
        <v>1</v>
      </c>
      <c r="AU264" s="7">
        <v>310</v>
      </c>
      <c r="AV264" s="7">
        <f t="shared" si="136"/>
        <v>1</v>
      </c>
      <c r="AW264">
        <f t="shared" si="137"/>
        <v>1</v>
      </c>
    </row>
    <row r="265" spans="1:49" x14ac:dyDescent="0.25">
      <c r="A265" s="11">
        <v>7030185</v>
      </c>
      <c r="B265" s="28" t="s">
        <v>532</v>
      </c>
      <c r="C265" s="25" t="s">
        <v>533</v>
      </c>
      <c r="D265" s="26" t="s">
        <v>5</v>
      </c>
      <c r="E265" s="26" t="s">
        <v>345</v>
      </c>
      <c r="F265" s="12">
        <f t="shared" si="116"/>
        <v>1</v>
      </c>
      <c r="G265" s="12" t="s">
        <v>77</v>
      </c>
      <c r="H265" s="12">
        <f t="shared" si="138"/>
        <v>0</v>
      </c>
      <c r="I265" s="1" t="str">
        <f>VLOOKUP(A265,Sheet1!A:F,3,)</f>
        <v>West</v>
      </c>
      <c r="J265" s="12">
        <f t="shared" si="117"/>
        <v>4</v>
      </c>
      <c r="K265" s="28" t="str">
        <f>VLOOKUP(A265,Sheet1!A:F,6,)</f>
        <v>Technology</v>
      </c>
      <c r="L265">
        <f t="shared" si="118"/>
        <v>1</v>
      </c>
      <c r="M265" s="3">
        <f>VLOOKUP(A265,Sheet1!A:F,4,)</f>
        <v>42384</v>
      </c>
      <c r="N265" s="11">
        <f t="shared" si="119"/>
        <v>2016</v>
      </c>
      <c r="O265" s="11">
        <f t="shared" si="120"/>
        <v>1</v>
      </c>
      <c r="P265" s="11">
        <f t="shared" si="121"/>
        <v>6</v>
      </c>
      <c r="Q265" s="7">
        <f t="shared" si="122"/>
        <v>3</v>
      </c>
      <c r="R265" s="7">
        <f t="shared" si="123"/>
        <v>15</v>
      </c>
      <c r="S265" s="3">
        <v>42571</v>
      </c>
      <c r="T265" s="7">
        <f t="shared" si="124"/>
        <v>1</v>
      </c>
      <c r="U265" s="1">
        <f>VLOOKUP(A265,Sheet1!A:F,5,)</f>
        <v>5000</v>
      </c>
      <c r="V265" s="7">
        <v>200</v>
      </c>
      <c r="W265" s="7">
        <f t="shared" si="125"/>
        <v>200</v>
      </c>
      <c r="X265" s="7">
        <v>0</v>
      </c>
      <c r="Y265" s="9">
        <f t="shared" si="139"/>
        <v>0</v>
      </c>
      <c r="Z265" s="9">
        <f t="shared" si="140"/>
        <v>0</v>
      </c>
      <c r="AA265" s="10">
        <f t="shared" si="126"/>
        <v>0.04</v>
      </c>
      <c r="AB265" s="10">
        <f t="shared" si="141"/>
        <v>0.04</v>
      </c>
      <c r="AC265" s="2">
        <v>1246</v>
      </c>
      <c r="AD265" s="7">
        <f t="shared" si="127"/>
        <v>1</v>
      </c>
      <c r="AE265" s="7">
        <f t="shared" si="128"/>
        <v>1</v>
      </c>
      <c r="AF265" s="7">
        <f t="shared" si="142"/>
        <v>1</v>
      </c>
      <c r="AG265" s="7">
        <f t="shared" si="143"/>
        <v>1</v>
      </c>
      <c r="AH265" s="7">
        <v>200</v>
      </c>
      <c r="AI265" s="7">
        <f t="shared" si="144"/>
        <v>200</v>
      </c>
      <c r="AJ265" s="7">
        <v>0</v>
      </c>
      <c r="AK265" s="7">
        <f t="shared" si="129"/>
        <v>0</v>
      </c>
      <c r="AL265" s="7">
        <f t="shared" si="130"/>
        <v>0</v>
      </c>
      <c r="AM265" s="7">
        <f t="shared" si="131"/>
        <v>0</v>
      </c>
      <c r="AN265" s="7">
        <v>0</v>
      </c>
      <c r="AO265" s="7">
        <f t="shared" si="132"/>
        <v>0</v>
      </c>
      <c r="AP265" s="7">
        <v>0</v>
      </c>
      <c r="AQ265" s="7">
        <f t="shared" si="133"/>
        <v>0</v>
      </c>
      <c r="AR265">
        <f t="shared" si="134"/>
        <v>1</v>
      </c>
      <c r="AS265" s="7">
        <v>0</v>
      </c>
      <c r="AT265" s="7">
        <f t="shared" si="135"/>
        <v>0</v>
      </c>
      <c r="AU265" s="7">
        <v>200</v>
      </c>
      <c r="AV265" s="7">
        <f t="shared" si="136"/>
        <v>1</v>
      </c>
      <c r="AW265">
        <f t="shared" si="137"/>
        <v>1</v>
      </c>
    </row>
    <row r="266" spans="1:49" x14ac:dyDescent="0.25">
      <c r="A266" s="11">
        <v>7079176</v>
      </c>
      <c r="B266" s="28" t="s">
        <v>117</v>
      </c>
      <c r="C266" s="25" t="s">
        <v>118</v>
      </c>
      <c r="D266" s="26" t="s">
        <v>5</v>
      </c>
      <c r="E266" s="26" t="s">
        <v>6</v>
      </c>
      <c r="F266" s="12">
        <f t="shared" si="116"/>
        <v>2</v>
      </c>
      <c r="G266" s="12" t="s">
        <v>77</v>
      </c>
      <c r="H266" s="12">
        <f t="shared" si="138"/>
        <v>0</v>
      </c>
      <c r="I266" s="1" t="str">
        <f>VLOOKUP(A266,Sheet1!A:F,3,)</f>
        <v>South</v>
      </c>
      <c r="J266" s="12">
        <f t="shared" si="117"/>
        <v>2</v>
      </c>
      <c r="K266" s="28" t="str">
        <f>VLOOKUP(A266,Sheet1!A:F,6,)</f>
        <v>Services</v>
      </c>
      <c r="L266">
        <f t="shared" si="118"/>
        <v>4</v>
      </c>
      <c r="M266" s="3">
        <f>VLOOKUP(A266,Sheet1!A:F,4,)</f>
        <v>39764</v>
      </c>
      <c r="N266" s="11">
        <f t="shared" si="119"/>
        <v>2008</v>
      </c>
      <c r="O266" s="11">
        <f t="shared" si="120"/>
        <v>11</v>
      </c>
      <c r="P266" s="11">
        <f t="shared" si="121"/>
        <v>4</v>
      </c>
      <c r="Q266" s="7">
        <f t="shared" si="122"/>
        <v>46</v>
      </c>
      <c r="R266" s="7">
        <f t="shared" si="123"/>
        <v>12</v>
      </c>
      <c r="S266" s="3">
        <v>42727</v>
      </c>
      <c r="T266" s="7">
        <f t="shared" si="124"/>
        <v>1</v>
      </c>
      <c r="U266" s="1">
        <f>VLOOKUP(A266,Sheet1!A:F,5,)</f>
        <v>5000</v>
      </c>
      <c r="V266" s="7">
        <v>2273.5</v>
      </c>
      <c r="W266" s="7">
        <f t="shared" si="125"/>
        <v>2273.5</v>
      </c>
      <c r="X266" s="7">
        <v>-86.95</v>
      </c>
      <c r="Y266" s="9">
        <f t="shared" si="139"/>
        <v>0</v>
      </c>
      <c r="Z266" s="9">
        <f t="shared" si="140"/>
        <v>0</v>
      </c>
      <c r="AA266" s="10">
        <f t="shared" si="126"/>
        <v>0.43731000000000003</v>
      </c>
      <c r="AB266" s="10">
        <f t="shared" si="141"/>
        <v>0.43731000000000003</v>
      </c>
      <c r="AC266" s="2">
        <v>145</v>
      </c>
      <c r="AD266" s="7">
        <f t="shared" si="127"/>
        <v>1</v>
      </c>
      <c r="AE266" s="7">
        <f t="shared" si="128"/>
        <v>1</v>
      </c>
      <c r="AF266" s="7">
        <f t="shared" si="142"/>
        <v>0</v>
      </c>
      <c r="AG266" s="7">
        <f t="shared" si="143"/>
        <v>1</v>
      </c>
      <c r="AH266" s="7">
        <v>2186.5500000000002</v>
      </c>
      <c r="AI266" s="7">
        <f t="shared" si="144"/>
        <v>2186.5500000000002</v>
      </c>
      <c r="AJ266" s="7">
        <v>1679</v>
      </c>
      <c r="AK266" s="7">
        <f t="shared" si="129"/>
        <v>1</v>
      </c>
      <c r="AL266" s="7">
        <f t="shared" si="130"/>
        <v>1679</v>
      </c>
      <c r="AM266" s="7">
        <f t="shared" si="131"/>
        <v>1</v>
      </c>
      <c r="AN266" s="7">
        <v>540.5</v>
      </c>
      <c r="AO266" s="7">
        <f t="shared" si="132"/>
        <v>1</v>
      </c>
      <c r="AP266" s="7">
        <v>322</v>
      </c>
      <c r="AQ266" s="7">
        <f t="shared" si="133"/>
        <v>1</v>
      </c>
      <c r="AR266">
        <f t="shared" si="134"/>
        <v>0</v>
      </c>
      <c r="AS266" s="7">
        <v>0</v>
      </c>
      <c r="AT266" s="7">
        <f t="shared" si="135"/>
        <v>0</v>
      </c>
      <c r="AU266" s="7">
        <v>-268</v>
      </c>
      <c r="AV266" s="7">
        <f t="shared" si="136"/>
        <v>0</v>
      </c>
      <c r="AW266">
        <f t="shared" si="137"/>
        <v>1</v>
      </c>
    </row>
    <row r="267" spans="1:49" x14ac:dyDescent="0.25">
      <c r="A267" s="11">
        <v>7092518</v>
      </c>
      <c r="B267" s="28" t="s">
        <v>500</v>
      </c>
      <c r="C267" s="25" t="s">
        <v>501</v>
      </c>
      <c r="D267" s="26" t="s">
        <v>5</v>
      </c>
      <c r="E267" s="26" t="s">
        <v>345</v>
      </c>
      <c r="F267" s="12">
        <f t="shared" si="116"/>
        <v>1</v>
      </c>
      <c r="G267" s="12" t="s">
        <v>77</v>
      </c>
      <c r="H267" s="12">
        <f t="shared" si="138"/>
        <v>0</v>
      </c>
      <c r="I267" s="1" t="str">
        <f>VLOOKUP(A267,Sheet1!A:F,3,)</f>
        <v>West</v>
      </c>
      <c r="J267" s="12">
        <f t="shared" si="117"/>
        <v>4</v>
      </c>
      <c r="K267" s="28" t="str">
        <f>VLOOKUP(A267,Sheet1!A:F,6,)</f>
        <v>Manufacturing</v>
      </c>
      <c r="L267">
        <f t="shared" si="118"/>
        <v>5</v>
      </c>
      <c r="M267" s="3">
        <f>VLOOKUP(A267,Sheet1!A:F,4,)</f>
        <v>41924</v>
      </c>
      <c r="N267" s="11">
        <f t="shared" si="119"/>
        <v>2014</v>
      </c>
      <c r="O267" s="11">
        <f t="shared" si="120"/>
        <v>10</v>
      </c>
      <c r="P267" s="11">
        <f t="shared" si="121"/>
        <v>1</v>
      </c>
      <c r="Q267" s="7">
        <f t="shared" si="122"/>
        <v>42</v>
      </c>
      <c r="R267" s="7">
        <f t="shared" si="123"/>
        <v>12</v>
      </c>
      <c r="S267" s="3">
        <v>42950</v>
      </c>
      <c r="T267" s="7">
        <f t="shared" si="124"/>
        <v>1</v>
      </c>
      <c r="U267" s="1">
        <f>VLOOKUP(A267,Sheet1!A:F,5,)</f>
        <v>5000</v>
      </c>
      <c r="V267" s="7">
        <v>99</v>
      </c>
      <c r="W267" s="7">
        <f t="shared" si="125"/>
        <v>99</v>
      </c>
      <c r="X267" s="7">
        <v>141</v>
      </c>
      <c r="Y267" s="9">
        <f t="shared" si="139"/>
        <v>0</v>
      </c>
      <c r="Z267" s="9">
        <f t="shared" si="140"/>
        <v>0</v>
      </c>
      <c r="AA267" s="10">
        <f t="shared" si="126"/>
        <v>4.8000000000000001E-2</v>
      </c>
      <c r="AB267" s="10">
        <f t="shared" si="141"/>
        <v>4.8000000000000001E-2</v>
      </c>
      <c r="AC267" s="2">
        <v>246.5</v>
      </c>
      <c r="AD267" s="7">
        <f t="shared" si="127"/>
        <v>1</v>
      </c>
      <c r="AE267" s="7">
        <f t="shared" si="128"/>
        <v>1</v>
      </c>
      <c r="AF267" s="7">
        <f t="shared" si="142"/>
        <v>0</v>
      </c>
      <c r="AG267" s="7">
        <f t="shared" si="143"/>
        <v>1</v>
      </c>
      <c r="AH267" s="7">
        <v>240</v>
      </c>
      <c r="AI267" s="7">
        <f t="shared" si="144"/>
        <v>240</v>
      </c>
      <c r="AJ267" s="7">
        <v>0</v>
      </c>
      <c r="AK267" s="7">
        <f t="shared" si="129"/>
        <v>0</v>
      </c>
      <c r="AL267" s="7">
        <f t="shared" si="130"/>
        <v>0</v>
      </c>
      <c r="AM267" s="7">
        <f t="shared" si="131"/>
        <v>0</v>
      </c>
      <c r="AN267" s="7">
        <v>0</v>
      </c>
      <c r="AO267" s="7">
        <f t="shared" si="132"/>
        <v>0</v>
      </c>
      <c r="AP267" s="7">
        <v>99</v>
      </c>
      <c r="AQ267" s="7">
        <f t="shared" si="133"/>
        <v>1</v>
      </c>
      <c r="AR267">
        <f t="shared" si="134"/>
        <v>0</v>
      </c>
      <c r="AS267" s="7">
        <v>0</v>
      </c>
      <c r="AT267" s="7">
        <f t="shared" si="135"/>
        <v>0</v>
      </c>
      <c r="AU267" s="7">
        <v>0</v>
      </c>
      <c r="AV267" s="7">
        <f t="shared" si="136"/>
        <v>0</v>
      </c>
      <c r="AW267">
        <f t="shared" si="137"/>
        <v>1</v>
      </c>
    </row>
    <row r="268" spans="1:49" x14ac:dyDescent="0.25">
      <c r="A268" s="11">
        <v>7152618</v>
      </c>
      <c r="B268" s="28">
        <v>1001650</v>
      </c>
      <c r="C268" s="25" t="s">
        <v>57</v>
      </c>
      <c r="D268" s="26" t="s">
        <v>5</v>
      </c>
      <c r="E268" s="26" t="s">
        <v>6</v>
      </c>
      <c r="F268" s="12">
        <f t="shared" si="116"/>
        <v>2</v>
      </c>
      <c r="G268" s="12" t="s">
        <v>7</v>
      </c>
      <c r="H268" s="12">
        <f t="shared" si="138"/>
        <v>1</v>
      </c>
      <c r="I268" s="1" t="str">
        <f>VLOOKUP(A268,Sheet1!A:F,3,)</f>
        <v>South</v>
      </c>
      <c r="J268" s="12">
        <f t="shared" si="117"/>
        <v>2</v>
      </c>
      <c r="K268" s="28" t="str">
        <f>VLOOKUP(A268,Sheet1!A:F,6,)</f>
        <v>Services</v>
      </c>
      <c r="L268">
        <f t="shared" si="118"/>
        <v>4</v>
      </c>
      <c r="M268" s="3">
        <f>VLOOKUP(A268,Sheet1!A:F,4,)</f>
        <v>40044</v>
      </c>
      <c r="N268" s="11">
        <f t="shared" si="119"/>
        <v>2009</v>
      </c>
      <c r="O268" s="11">
        <f t="shared" si="120"/>
        <v>8</v>
      </c>
      <c r="P268" s="11">
        <f t="shared" si="121"/>
        <v>4</v>
      </c>
      <c r="Q268" s="7">
        <f t="shared" si="122"/>
        <v>34</v>
      </c>
      <c r="R268" s="7">
        <f t="shared" si="123"/>
        <v>19</v>
      </c>
      <c r="S268" s="3">
        <v>42863</v>
      </c>
      <c r="T268" s="7">
        <f t="shared" si="124"/>
        <v>1</v>
      </c>
      <c r="U268" s="1">
        <f>VLOOKUP(A268,Sheet1!A:F,5,)</f>
        <v>10000</v>
      </c>
      <c r="V268" s="7">
        <v>551.25</v>
      </c>
      <c r="W268" s="7">
        <f t="shared" si="125"/>
        <v>551.25</v>
      </c>
      <c r="X268" s="7">
        <v>118.75</v>
      </c>
      <c r="Y268" s="9">
        <f t="shared" si="139"/>
        <v>0</v>
      </c>
      <c r="Z268" s="9">
        <f t="shared" si="140"/>
        <v>0</v>
      </c>
      <c r="AA268" s="10">
        <f t="shared" si="126"/>
        <v>6.7000000000000004E-2</v>
      </c>
      <c r="AB268" s="10">
        <f t="shared" si="141"/>
        <v>6.7000000000000004E-2</v>
      </c>
      <c r="AC268" s="2">
        <v>3536.5</v>
      </c>
      <c r="AD268" s="7">
        <f t="shared" si="127"/>
        <v>1</v>
      </c>
      <c r="AE268" s="7">
        <f t="shared" si="128"/>
        <v>1</v>
      </c>
      <c r="AF268" s="7">
        <f t="shared" si="142"/>
        <v>0</v>
      </c>
      <c r="AG268" s="7">
        <f t="shared" si="143"/>
        <v>1</v>
      </c>
      <c r="AH268" s="7">
        <v>670</v>
      </c>
      <c r="AI268" s="7">
        <f t="shared" si="144"/>
        <v>670</v>
      </c>
      <c r="AJ268" s="7">
        <v>430</v>
      </c>
      <c r="AK268" s="7">
        <f t="shared" si="129"/>
        <v>1</v>
      </c>
      <c r="AL268" s="7">
        <f t="shared" si="130"/>
        <v>430</v>
      </c>
      <c r="AM268" s="7">
        <f t="shared" si="131"/>
        <v>1</v>
      </c>
      <c r="AN268" s="7">
        <v>85</v>
      </c>
      <c r="AO268" s="7">
        <f t="shared" si="132"/>
        <v>1</v>
      </c>
      <c r="AP268" s="7">
        <v>36.25</v>
      </c>
      <c r="AQ268" s="7">
        <f t="shared" si="133"/>
        <v>1</v>
      </c>
      <c r="AR268">
        <f t="shared" si="134"/>
        <v>0</v>
      </c>
      <c r="AS268" s="7">
        <v>0</v>
      </c>
      <c r="AT268" s="7">
        <f t="shared" si="135"/>
        <v>0</v>
      </c>
      <c r="AU268" s="7">
        <v>0</v>
      </c>
      <c r="AV268" s="7">
        <f t="shared" si="136"/>
        <v>0</v>
      </c>
      <c r="AW268">
        <f t="shared" si="137"/>
        <v>1</v>
      </c>
    </row>
    <row r="269" spans="1:49" x14ac:dyDescent="0.25">
      <c r="A269" s="11">
        <v>7164439</v>
      </c>
      <c r="B269" s="28" t="s">
        <v>458</v>
      </c>
      <c r="C269" s="25" t="s">
        <v>459</v>
      </c>
      <c r="D269" s="26" t="s">
        <v>5</v>
      </c>
      <c r="E269" s="26" t="s">
        <v>345</v>
      </c>
      <c r="F269" s="12">
        <f t="shared" si="116"/>
        <v>1</v>
      </c>
      <c r="G269" s="12" t="s">
        <v>77</v>
      </c>
      <c r="H269" s="12">
        <f t="shared" si="138"/>
        <v>0</v>
      </c>
      <c r="I269" s="1" t="str">
        <f>VLOOKUP(A269,Sheet1!A:F,3,)</f>
        <v>East</v>
      </c>
      <c r="J269" s="12">
        <f t="shared" si="117"/>
        <v>3</v>
      </c>
      <c r="K269" s="28" t="str">
        <f>VLOOKUP(A269,Sheet1!A:F,6,)</f>
        <v>Manufacturing</v>
      </c>
      <c r="L269">
        <f t="shared" si="118"/>
        <v>5</v>
      </c>
      <c r="M269" s="3">
        <f>VLOOKUP(A269,Sheet1!A:F,4,)</f>
        <v>36044</v>
      </c>
      <c r="N269" s="11">
        <f t="shared" si="119"/>
        <v>1998</v>
      </c>
      <c r="O269" s="11">
        <f t="shared" si="120"/>
        <v>9</v>
      </c>
      <c r="P269" s="11">
        <f t="shared" si="121"/>
        <v>1</v>
      </c>
      <c r="Q269" s="7">
        <f t="shared" si="122"/>
        <v>37</v>
      </c>
      <c r="R269" s="7">
        <f t="shared" si="123"/>
        <v>6</v>
      </c>
      <c r="S269" s="3">
        <v>42628</v>
      </c>
      <c r="T269" s="7">
        <f t="shared" si="124"/>
        <v>1</v>
      </c>
      <c r="U269" s="1">
        <f>VLOOKUP(A269,Sheet1!A:F,5,)</f>
        <v>15000</v>
      </c>
      <c r="V269" s="7">
        <v>1251.25</v>
      </c>
      <c r="W269" s="7">
        <f t="shared" si="125"/>
        <v>1251.25</v>
      </c>
      <c r="X269" s="7">
        <v>0</v>
      </c>
      <c r="Y269" s="9">
        <f t="shared" si="139"/>
        <v>0</v>
      </c>
      <c r="Z269" s="9">
        <f t="shared" si="140"/>
        <v>0</v>
      </c>
      <c r="AA269" s="10">
        <f t="shared" si="126"/>
        <v>8.3416666666666667E-2</v>
      </c>
      <c r="AB269" s="10">
        <f t="shared" si="141"/>
        <v>8.3416666666666667E-2</v>
      </c>
      <c r="AC269" s="2">
        <v>1824</v>
      </c>
      <c r="AD269" s="7">
        <f t="shared" si="127"/>
        <v>1</v>
      </c>
      <c r="AE269" s="7">
        <f t="shared" si="128"/>
        <v>1</v>
      </c>
      <c r="AF269" s="7">
        <f t="shared" si="142"/>
        <v>1</v>
      </c>
      <c r="AG269" s="7">
        <f t="shared" si="143"/>
        <v>1</v>
      </c>
      <c r="AH269" s="7">
        <v>1251.25</v>
      </c>
      <c r="AI269" s="7">
        <f t="shared" si="144"/>
        <v>1251.25</v>
      </c>
      <c r="AJ269" s="7">
        <v>0</v>
      </c>
      <c r="AK269" s="7">
        <f t="shared" si="129"/>
        <v>0</v>
      </c>
      <c r="AL269" s="7">
        <f t="shared" si="130"/>
        <v>0</v>
      </c>
      <c r="AM269" s="7">
        <f t="shared" si="131"/>
        <v>0</v>
      </c>
      <c r="AN269" s="7">
        <v>0</v>
      </c>
      <c r="AO269" s="7">
        <f t="shared" si="132"/>
        <v>0</v>
      </c>
      <c r="AP269" s="7">
        <v>0</v>
      </c>
      <c r="AQ269" s="7">
        <f t="shared" si="133"/>
        <v>0</v>
      </c>
      <c r="AR269">
        <f t="shared" si="134"/>
        <v>1</v>
      </c>
      <c r="AS269" s="7">
        <v>0</v>
      </c>
      <c r="AT269" s="7">
        <f t="shared" si="135"/>
        <v>0</v>
      </c>
      <c r="AU269" s="7">
        <v>1251.25</v>
      </c>
      <c r="AV269" s="7">
        <f t="shared" si="136"/>
        <v>1</v>
      </c>
      <c r="AW269">
        <f t="shared" si="137"/>
        <v>1</v>
      </c>
    </row>
    <row r="270" spans="1:49" x14ac:dyDescent="0.25">
      <c r="A270" s="11">
        <v>7184673</v>
      </c>
      <c r="B270" s="28" t="s">
        <v>552</v>
      </c>
      <c r="C270" s="25" t="s">
        <v>553</v>
      </c>
      <c r="D270" s="26" t="s">
        <v>5</v>
      </c>
      <c r="E270" s="26" t="s">
        <v>345</v>
      </c>
      <c r="F270" s="12">
        <f t="shared" si="116"/>
        <v>1</v>
      </c>
      <c r="G270" s="12" t="s">
        <v>77</v>
      </c>
      <c r="H270" s="12">
        <f t="shared" si="138"/>
        <v>0</v>
      </c>
      <c r="I270" s="1" t="str">
        <f>VLOOKUP(A270,Sheet1!A:F,3,)</f>
        <v>West</v>
      </c>
      <c r="J270" s="12">
        <f t="shared" si="117"/>
        <v>4</v>
      </c>
      <c r="K270" s="28" t="str">
        <f>VLOOKUP(A270,Sheet1!A:F,6,)</f>
        <v>Telco</v>
      </c>
      <c r="L270">
        <f t="shared" si="118"/>
        <v>6</v>
      </c>
      <c r="M270" s="3">
        <f>VLOOKUP(A270,Sheet1!A:F,4,)</f>
        <v>41384</v>
      </c>
      <c r="N270" s="11">
        <f t="shared" si="119"/>
        <v>2013</v>
      </c>
      <c r="O270" s="11">
        <f t="shared" si="120"/>
        <v>4</v>
      </c>
      <c r="P270" s="11">
        <f t="shared" si="121"/>
        <v>7</v>
      </c>
      <c r="Q270" s="7">
        <f t="shared" si="122"/>
        <v>16</v>
      </c>
      <c r="R270" s="7">
        <f t="shared" si="123"/>
        <v>20</v>
      </c>
      <c r="S270" s="3">
        <v>42962</v>
      </c>
      <c r="T270" s="7">
        <f t="shared" si="124"/>
        <v>1</v>
      </c>
      <c r="U270" s="1">
        <f>VLOOKUP(A270,Sheet1!A:F,5,)</f>
        <v>5000</v>
      </c>
      <c r="V270" s="7">
        <v>1156.25</v>
      </c>
      <c r="W270" s="7">
        <f t="shared" si="125"/>
        <v>1156.25</v>
      </c>
      <c r="X270" s="7">
        <v>924</v>
      </c>
      <c r="Y270" s="9">
        <f t="shared" si="139"/>
        <v>0</v>
      </c>
      <c r="Z270" s="9">
        <f t="shared" si="140"/>
        <v>0</v>
      </c>
      <c r="AA270" s="10">
        <f t="shared" si="126"/>
        <v>0.41604999999999998</v>
      </c>
      <c r="AB270" s="10">
        <f t="shared" si="141"/>
        <v>0.41604999999999998</v>
      </c>
      <c r="AC270" s="2">
        <v>1792.8</v>
      </c>
      <c r="AD270" s="7">
        <f t="shared" si="127"/>
        <v>1</v>
      </c>
      <c r="AE270" s="7">
        <f t="shared" si="128"/>
        <v>1</v>
      </c>
      <c r="AF270" s="7">
        <f t="shared" si="142"/>
        <v>0</v>
      </c>
      <c r="AG270" s="7">
        <f t="shared" si="143"/>
        <v>0</v>
      </c>
      <c r="AH270" s="7">
        <v>2080.25</v>
      </c>
      <c r="AI270" s="7">
        <f t="shared" si="144"/>
        <v>2080.25</v>
      </c>
      <c r="AJ270" s="7">
        <v>401.5</v>
      </c>
      <c r="AK270" s="7">
        <f t="shared" si="129"/>
        <v>1</v>
      </c>
      <c r="AL270" s="7">
        <f t="shared" si="130"/>
        <v>401.5</v>
      </c>
      <c r="AM270" s="7">
        <f t="shared" si="131"/>
        <v>1</v>
      </c>
      <c r="AN270" s="7">
        <v>754.75</v>
      </c>
      <c r="AO270" s="7">
        <f t="shared" si="132"/>
        <v>1</v>
      </c>
      <c r="AP270" s="7">
        <v>0</v>
      </c>
      <c r="AQ270" s="7">
        <f t="shared" si="133"/>
        <v>0</v>
      </c>
      <c r="AR270">
        <f t="shared" si="134"/>
        <v>0</v>
      </c>
      <c r="AS270" s="7">
        <v>0</v>
      </c>
      <c r="AT270" s="7">
        <f t="shared" si="135"/>
        <v>0</v>
      </c>
      <c r="AU270" s="7">
        <v>0</v>
      </c>
      <c r="AV270" s="7">
        <f t="shared" si="136"/>
        <v>0</v>
      </c>
      <c r="AW270">
        <f t="shared" si="137"/>
        <v>0</v>
      </c>
    </row>
    <row r="271" spans="1:49" x14ac:dyDescent="0.25">
      <c r="A271" s="11">
        <v>7218438</v>
      </c>
      <c r="B271" s="28" t="s">
        <v>604</v>
      </c>
      <c r="C271" s="25" t="s">
        <v>605</v>
      </c>
      <c r="D271" s="26" t="s">
        <v>5</v>
      </c>
      <c r="E271" s="26" t="s">
        <v>345</v>
      </c>
      <c r="F271" s="12">
        <f t="shared" si="116"/>
        <v>1</v>
      </c>
      <c r="G271" s="12" t="s">
        <v>77</v>
      </c>
      <c r="H271" s="12">
        <f t="shared" si="138"/>
        <v>0</v>
      </c>
      <c r="I271" s="1" t="str">
        <f>VLOOKUP(A271,Sheet1!A:F,3,)</f>
        <v>West</v>
      </c>
      <c r="J271" s="12">
        <f t="shared" si="117"/>
        <v>4</v>
      </c>
      <c r="K271" s="28" t="str">
        <f>VLOOKUP(A271,Sheet1!A:F,6,)</f>
        <v>Logistics</v>
      </c>
      <c r="L271">
        <f t="shared" si="118"/>
        <v>2</v>
      </c>
      <c r="M271" s="3">
        <f>VLOOKUP(A271,Sheet1!A:F,4,)</f>
        <v>42044</v>
      </c>
      <c r="N271" s="11">
        <f t="shared" si="119"/>
        <v>2015</v>
      </c>
      <c r="O271" s="11">
        <f t="shared" si="120"/>
        <v>2</v>
      </c>
      <c r="P271" s="11">
        <f t="shared" si="121"/>
        <v>2</v>
      </c>
      <c r="Q271" s="7">
        <f t="shared" si="122"/>
        <v>7</v>
      </c>
      <c r="R271" s="7">
        <f t="shared" si="123"/>
        <v>9</v>
      </c>
      <c r="S271" s="3"/>
      <c r="T271" s="7">
        <f t="shared" si="124"/>
        <v>0</v>
      </c>
      <c r="U271" s="1">
        <f>VLOOKUP(A271,Sheet1!A:F,5,)</f>
        <v>25000</v>
      </c>
      <c r="V271" s="7">
        <v>400</v>
      </c>
      <c r="W271" s="7">
        <f t="shared" si="125"/>
        <v>400</v>
      </c>
      <c r="X271" s="7">
        <v>0</v>
      </c>
      <c r="Y271" s="9">
        <f t="shared" si="139"/>
        <v>0</v>
      </c>
      <c r="Z271" s="9">
        <f t="shared" si="140"/>
        <v>0</v>
      </c>
      <c r="AA271" s="10">
        <f t="shared" si="126"/>
        <v>1.6E-2</v>
      </c>
      <c r="AB271" s="10">
        <f t="shared" si="141"/>
        <v>1.6E-2</v>
      </c>
      <c r="AC271" s="2">
        <v>0</v>
      </c>
      <c r="AD271" s="7">
        <f t="shared" si="127"/>
        <v>1</v>
      </c>
      <c r="AE271" s="7">
        <f t="shared" si="128"/>
        <v>1</v>
      </c>
      <c r="AF271" s="7">
        <f t="shared" si="142"/>
        <v>1</v>
      </c>
      <c r="AG271" s="7">
        <f t="shared" si="143"/>
        <v>1</v>
      </c>
      <c r="AH271" s="7">
        <v>400</v>
      </c>
      <c r="AI271" s="7">
        <f t="shared" si="144"/>
        <v>400</v>
      </c>
      <c r="AJ271" s="7">
        <v>0</v>
      </c>
      <c r="AK271" s="7">
        <f t="shared" si="129"/>
        <v>0</v>
      </c>
      <c r="AL271" s="7">
        <f t="shared" si="130"/>
        <v>0</v>
      </c>
      <c r="AM271" s="7">
        <f t="shared" si="131"/>
        <v>0</v>
      </c>
      <c r="AN271" s="7">
        <v>0</v>
      </c>
      <c r="AO271" s="7">
        <f t="shared" si="132"/>
        <v>0</v>
      </c>
      <c r="AP271" s="7">
        <v>0</v>
      </c>
      <c r="AQ271" s="7">
        <f t="shared" si="133"/>
        <v>0</v>
      </c>
      <c r="AR271">
        <f t="shared" si="134"/>
        <v>1</v>
      </c>
      <c r="AS271" s="7">
        <v>0</v>
      </c>
      <c r="AT271" s="7">
        <f t="shared" si="135"/>
        <v>0</v>
      </c>
      <c r="AU271" s="7">
        <v>400</v>
      </c>
      <c r="AV271" s="7">
        <f t="shared" si="136"/>
        <v>1</v>
      </c>
      <c r="AW271">
        <f t="shared" si="137"/>
        <v>1</v>
      </c>
    </row>
    <row r="272" spans="1:49" x14ac:dyDescent="0.25">
      <c r="A272" s="11">
        <v>7221978</v>
      </c>
      <c r="B272" s="28" t="s">
        <v>317</v>
      </c>
      <c r="C272" s="25" t="s">
        <v>318</v>
      </c>
      <c r="D272" s="26" t="s">
        <v>5</v>
      </c>
      <c r="E272" s="26" t="s">
        <v>224</v>
      </c>
      <c r="F272" s="12">
        <f t="shared" si="116"/>
        <v>3</v>
      </c>
      <c r="G272" s="12" t="s">
        <v>77</v>
      </c>
      <c r="H272" s="12">
        <f t="shared" si="138"/>
        <v>0</v>
      </c>
      <c r="I272" s="1" t="str">
        <f>VLOOKUP(A272,Sheet1!A:F,3,)</f>
        <v>North</v>
      </c>
      <c r="J272" s="12">
        <f t="shared" si="117"/>
        <v>1</v>
      </c>
      <c r="K272" s="28" t="str">
        <f>VLOOKUP(A272,Sheet1!A:F,6,)</f>
        <v>Finance</v>
      </c>
      <c r="L272">
        <f t="shared" si="118"/>
        <v>7</v>
      </c>
      <c r="M272" s="3">
        <f>VLOOKUP(A272,Sheet1!A:F,4,)</f>
        <v>37264</v>
      </c>
      <c r="N272" s="11">
        <f t="shared" si="119"/>
        <v>2002</v>
      </c>
      <c r="O272" s="11">
        <f t="shared" si="120"/>
        <v>1</v>
      </c>
      <c r="P272" s="11">
        <f t="shared" si="121"/>
        <v>3</v>
      </c>
      <c r="Q272" s="7">
        <f t="shared" si="122"/>
        <v>2</v>
      </c>
      <c r="R272" s="7">
        <f t="shared" si="123"/>
        <v>8</v>
      </c>
      <c r="S272" s="3">
        <v>42940</v>
      </c>
      <c r="T272" s="7">
        <f t="shared" si="124"/>
        <v>1</v>
      </c>
      <c r="U272" s="1">
        <f>VLOOKUP(A272,Sheet1!A:F,5,)</f>
        <v>5000</v>
      </c>
      <c r="V272" s="7">
        <v>754</v>
      </c>
      <c r="W272" s="7">
        <f t="shared" si="125"/>
        <v>754</v>
      </c>
      <c r="X272" s="7">
        <v>837.2</v>
      </c>
      <c r="Y272" s="9">
        <f t="shared" si="139"/>
        <v>0</v>
      </c>
      <c r="Z272" s="9">
        <f t="shared" si="140"/>
        <v>0</v>
      </c>
      <c r="AA272" s="10">
        <f t="shared" si="126"/>
        <v>0.31824000000000002</v>
      </c>
      <c r="AB272" s="10">
        <f t="shared" si="141"/>
        <v>0.31824000000000002</v>
      </c>
      <c r="AC272" s="2">
        <v>2928.2</v>
      </c>
      <c r="AD272" s="7">
        <f t="shared" si="127"/>
        <v>1</v>
      </c>
      <c r="AE272" s="7">
        <f t="shared" si="128"/>
        <v>1</v>
      </c>
      <c r="AF272" s="7">
        <f t="shared" si="142"/>
        <v>0</v>
      </c>
      <c r="AG272" s="7">
        <f t="shared" si="143"/>
        <v>0</v>
      </c>
      <c r="AH272" s="7">
        <v>1591.2</v>
      </c>
      <c r="AI272" s="7">
        <f t="shared" si="144"/>
        <v>1591.2</v>
      </c>
      <c r="AJ272" s="7">
        <v>754</v>
      </c>
      <c r="AK272" s="7">
        <f t="shared" si="129"/>
        <v>1</v>
      </c>
      <c r="AL272" s="7">
        <f t="shared" si="130"/>
        <v>754</v>
      </c>
      <c r="AM272" s="7">
        <f t="shared" si="131"/>
        <v>1</v>
      </c>
      <c r="AN272" s="7">
        <v>0</v>
      </c>
      <c r="AO272" s="7">
        <f t="shared" si="132"/>
        <v>0</v>
      </c>
      <c r="AP272" s="7">
        <v>0</v>
      </c>
      <c r="AQ272" s="7">
        <f t="shared" si="133"/>
        <v>0</v>
      </c>
      <c r="AR272">
        <f t="shared" si="134"/>
        <v>0</v>
      </c>
      <c r="AS272" s="7">
        <v>0</v>
      </c>
      <c r="AT272" s="7">
        <f t="shared" si="135"/>
        <v>0</v>
      </c>
      <c r="AU272" s="7">
        <v>0</v>
      </c>
      <c r="AV272" s="7">
        <f t="shared" si="136"/>
        <v>0</v>
      </c>
      <c r="AW272">
        <f t="shared" si="137"/>
        <v>0</v>
      </c>
    </row>
    <row r="273" spans="1:49" x14ac:dyDescent="0.25">
      <c r="A273" s="11">
        <v>7237843</v>
      </c>
      <c r="B273" s="28" t="s">
        <v>476</v>
      </c>
      <c r="C273" s="25" t="s">
        <v>477</v>
      </c>
      <c r="D273" s="26" t="s">
        <v>5</v>
      </c>
      <c r="E273" s="26" t="s">
        <v>345</v>
      </c>
      <c r="F273" s="12">
        <f t="shared" si="116"/>
        <v>1</v>
      </c>
      <c r="G273" s="12" t="s">
        <v>77</v>
      </c>
      <c r="H273" s="12">
        <f t="shared" si="138"/>
        <v>0</v>
      </c>
      <c r="I273" s="1" t="str">
        <f>VLOOKUP(A273,Sheet1!A:F,3,)</f>
        <v>East</v>
      </c>
      <c r="J273" s="12">
        <f t="shared" si="117"/>
        <v>3</v>
      </c>
      <c r="K273" s="28" t="str">
        <f>VLOOKUP(A273,Sheet1!A:F,6,)</f>
        <v>Retail</v>
      </c>
      <c r="L273">
        <f t="shared" si="118"/>
        <v>3</v>
      </c>
      <c r="M273" s="3">
        <f>VLOOKUP(A273,Sheet1!A:F,4,)</f>
        <v>35964</v>
      </c>
      <c r="N273" s="11">
        <f t="shared" si="119"/>
        <v>1998</v>
      </c>
      <c r="O273" s="11">
        <f t="shared" si="120"/>
        <v>6</v>
      </c>
      <c r="P273" s="11">
        <f t="shared" si="121"/>
        <v>5</v>
      </c>
      <c r="Q273" s="7">
        <f t="shared" si="122"/>
        <v>25</v>
      </c>
      <c r="R273" s="7">
        <f t="shared" si="123"/>
        <v>18</v>
      </c>
      <c r="S273" s="3">
        <v>42919</v>
      </c>
      <c r="T273" s="7">
        <f t="shared" si="124"/>
        <v>1</v>
      </c>
      <c r="U273" s="1">
        <f>VLOOKUP(A273,Sheet1!A:F,5,)</f>
        <v>5000</v>
      </c>
      <c r="V273" s="7">
        <v>672</v>
      </c>
      <c r="W273" s="7">
        <f t="shared" si="125"/>
        <v>672</v>
      </c>
      <c r="X273" s="7">
        <v>0</v>
      </c>
      <c r="Y273" s="9">
        <f t="shared" si="139"/>
        <v>0</v>
      </c>
      <c r="Z273" s="9">
        <f t="shared" si="140"/>
        <v>0</v>
      </c>
      <c r="AA273" s="10">
        <f t="shared" si="126"/>
        <v>0.13439999999999999</v>
      </c>
      <c r="AB273" s="10">
        <f t="shared" si="141"/>
        <v>0.13439999999999999</v>
      </c>
      <c r="AC273" s="2">
        <v>160</v>
      </c>
      <c r="AD273" s="7">
        <f t="shared" si="127"/>
        <v>1</v>
      </c>
      <c r="AE273" s="7">
        <f t="shared" si="128"/>
        <v>1</v>
      </c>
      <c r="AF273" s="7">
        <f t="shared" si="142"/>
        <v>1</v>
      </c>
      <c r="AG273" s="7">
        <f t="shared" si="143"/>
        <v>1</v>
      </c>
      <c r="AH273" s="7">
        <v>672</v>
      </c>
      <c r="AI273" s="7">
        <f t="shared" si="144"/>
        <v>672</v>
      </c>
      <c r="AJ273" s="7">
        <v>0</v>
      </c>
      <c r="AK273" s="7">
        <f t="shared" si="129"/>
        <v>0</v>
      </c>
      <c r="AL273" s="7">
        <f t="shared" si="130"/>
        <v>0</v>
      </c>
      <c r="AM273" s="7">
        <f t="shared" si="131"/>
        <v>0</v>
      </c>
      <c r="AN273" s="7">
        <v>0</v>
      </c>
      <c r="AO273" s="7">
        <f t="shared" si="132"/>
        <v>0</v>
      </c>
      <c r="AP273" s="7">
        <v>343.5</v>
      </c>
      <c r="AQ273" s="7">
        <f t="shared" si="133"/>
        <v>1</v>
      </c>
      <c r="AR273">
        <f t="shared" si="134"/>
        <v>1</v>
      </c>
      <c r="AS273" s="7">
        <v>43.5</v>
      </c>
      <c r="AT273" s="7">
        <f t="shared" si="135"/>
        <v>1</v>
      </c>
      <c r="AU273" s="7">
        <v>285</v>
      </c>
      <c r="AV273" s="7">
        <f t="shared" si="136"/>
        <v>1</v>
      </c>
      <c r="AW273">
        <f t="shared" si="137"/>
        <v>1</v>
      </c>
    </row>
    <row r="274" spans="1:49" x14ac:dyDescent="0.25">
      <c r="A274" s="11">
        <v>7251764</v>
      </c>
      <c r="B274" s="28" t="s">
        <v>600</v>
      </c>
      <c r="C274" s="25" t="s">
        <v>601</v>
      </c>
      <c r="D274" s="26" t="s">
        <v>5</v>
      </c>
      <c r="E274" s="26" t="s">
        <v>345</v>
      </c>
      <c r="F274" s="12">
        <f t="shared" si="116"/>
        <v>1</v>
      </c>
      <c r="G274" s="12" t="s">
        <v>77</v>
      </c>
      <c r="H274" s="12">
        <f t="shared" si="138"/>
        <v>0</v>
      </c>
      <c r="I274" s="1" t="str">
        <f>VLOOKUP(A274,Sheet1!A:F,3,)</f>
        <v>West</v>
      </c>
      <c r="J274" s="12">
        <f t="shared" si="117"/>
        <v>4</v>
      </c>
      <c r="K274" s="28" t="str">
        <f>VLOOKUP(A274,Sheet1!A:F,6,)</f>
        <v>Technology</v>
      </c>
      <c r="L274">
        <f t="shared" si="118"/>
        <v>1</v>
      </c>
      <c r="M274" s="3">
        <f>VLOOKUP(A274,Sheet1!A:F,4,)</f>
        <v>42944</v>
      </c>
      <c r="N274" s="11">
        <f t="shared" si="119"/>
        <v>2017</v>
      </c>
      <c r="O274" s="11">
        <f t="shared" si="120"/>
        <v>7</v>
      </c>
      <c r="P274" s="11">
        <f t="shared" si="121"/>
        <v>6</v>
      </c>
      <c r="Q274" s="7">
        <f t="shared" si="122"/>
        <v>30</v>
      </c>
      <c r="R274" s="7">
        <f t="shared" si="123"/>
        <v>28</v>
      </c>
      <c r="S274" s="3">
        <v>42787</v>
      </c>
      <c r="T274" s="7">
        <f t="shared" si="124"/>
        <v>1</v>
      </c>
      <c r="U274" s="1">
        <f>VLOOKUP(A274,Sheet1!A:F,5,)</f>
        <v>5000</v>
      </c>
      <c r="V274" s="7">
        <v>75</v>
      </c>
      <c r="W274" s="7">
        <f t="shared" si="125"/>
        <v>75</v>
      </c>
      <c r="X274" s="7">
        <v>0</v>
      </c>
      <c r="Y274" s="9">
        <f t="shared" si="139"/>
        <v>0</v>
      </c>
      <c r="Z274" s="9">
        <f t="shared" si="140"/>
        <v>0</v>
      </c>
      <c r="AA274" s="10">
        <f t="shared" si="126"/>
        <v>1.4999999999999999E-2</v>
      </c>
      <c r="AB274" s="10">
        <f t="shared" si="141"/>
        <v>1.4999999999999999E-2</v>
      </c>
      <c r="AC274" s="2">
        <v>200</v>
      </c>
      <c r="AD274" s="7">
        <f t="shared" si="127"/>
        <v>1</v>
      </c>
      <c r="AE274" s="7">
        <f t="shared" si="128"/>
        <v>1</v>
      </c>
      <c r="AF274" s="7">
        <f t="shared" si="142"/>
        <v>0</v>
      </c>
      <c r="AG274" s="7">
        <f t="shared" si="143"/>
        <v>0</v>
      </c>
      <c r="AH274" s="7">
        <v>75</v>
      </c>
      <c r="AI274" s="7">
        <f t="shared" si="144"/>
        <v>75</v>
      </c>
      <c r="AJ274" s="7">
        <v>0</v>
      </c>
      <c r="AK274" s="7">
        <f t="shared" si="129"/>
        <v>0</v>
      </c>
      <c r="AL274" s="7">
        <f t="shared" si="130"/>
        <v>0</v>
      </c>
      <c r="AM274" s="7">
        <f t="shared" si="131"/>
        <v>0</v>
      </c>
      <c r="AN274" s="7">
        <v>75</v>
      </c>
      <c r="AO274" s="7">
        <f t="shared" si="132"/>
        <v>1</v>
      </c>
      <c r="AP274" s="7">
        <v>0</v>
      </c>
      <c r="AQ274" s="7">
        <f t="shared" si="133"/>
        <v>0</v>
      </c>
      <c r="AR274">
        <f t="shared" si="134"/>
        <v>0</v>
      </c>
      <c r="AS274" s="7">
        <v>0</v>
      </c>
      <c r="AT274" s="7">
        <f t="shared" si="135"/>
        <v>0</v>
      </c>
      <c r="AU274" s="7">
        <v>0</v>
      </c>
      <c r="AV274" s="7">
        <f t="shared" si="136"/>
        <v>0</v>
      </c>
      <c r="AW274">
        <f t="shared" si="137"/>
        <v>0</v>
      </c>
    </row>
    <row r="275" spans="1:49" x14ac:dyDescent="0.25">
      <c r="A275" s="11">
        <v>7263311</v>
      </c>
      <c r="B275" s="28" t="s">
        <v>313</v>
      </c>
      <c r="C275" s="25" t="s">
        <v>314</v>
      </c>
      <c r="D275" s="26" t="s">
        <v>5</v>
      </c>
      <c r="E275" s="26" t="s">
        <v>224</v>
      </c>
      <c r="F275" s="12">
        <f t="shared" si="116"/>
        <v>3</v>
      </c>
      <c r="G275" s="12" t="s">
        <v>77</v>
      </c>
      <c r="H275" s="12">
        <f t="shared" si="138"/>
        <v>0</v>
      </c>
      <c r="I275" s="1" t="str">
        <f>VLOOKUP(A275,Sheet1!A:F,3,)</f>
        <v>North</v>
      </c>
      <c r="J275" s="12">
        <f t="shared" si="117"/>
        <v>1</v>
      </c>
      <c r="K275" s="28" t="str">
        <f>VLOOKUP(A275,Sheet1!A:F,6,)</f>
        <v>Technology</v>
      </c>
      <c r="L275">
        <f t="shared" si="118"/>
        <v>1</v>
      </c>
      <c r="M275" s="3">
        <f>VLOOKUP(A275,Sheet1!A:F,4,)</f>
        <v>38044</v>
      </c>
      <c r="N275" s="11">
        <f t="shared" si="119"/>
        <v>2004</v>
      </c>
      <c r="O275" s="11">
        <f t="shared" si="120"/>
        <v>2</v>
      </c>
      <c r="P275" s="11">
        <f t="shared" si="121"/>
        <v>6</v>
      </c>
      <c r="Q275" s="7">
        <f t="shared" si="122"/>
        <v>9</v>
      </c>
      <c r="R275" s="7">
        <f t="shared" si="123"/>
        <v>27</v>
      </c>
      <c r="S275" s="3">
        <v>42597</v>
      </c>
      <c r="T275" s="7">
        <f t="shared" si="124"/>
        <v>1</v>
      </c>
      <c r="U275" s="1">
        <f>VLOOKUP(A275,Sheet1!A:F,5,)</f>
        <v>5000</v>
      </c>
      <c r="V275" s="7">
        <v>90</v>
      </c>
      <c r="W275" s="7">
        <f t="shared" si="125"/>
        <v>90</v>
      </c>
      <c r="X275" s="7">
        <v>-90</v>
      </c>
      <c r="Y275" s="9">
        <f t="shared" si="139"/>
        <v>0</v>
      </c>
      <c r="Z275" s="9">
        <f t="shared" si="140"/>
        <v>0</v>
      </c>
      <c r="AA275" s="10">
        <f t="shared" si="126"/>
        <v>0</v>
      </c>
      <c r="AB275" s="10">
        <f t="shared" si="141"/>
        <v>0</v>
      </c>
      <c r="AC275" s="2">
        <v>45</v>
      </c>
      <c r="AD275" s="7">
        <f t="shared" si="127"/>
        <v>0</v>
      </c>
      <c r="AE275" s="7">
        <f t="shared" si="128"/>
        <v>1</v>
      </c>
      <c r="AF275" s="7">
        <f t="shared" si="142"/>
        <v>1</v>
      </c>
      <c r="AG275" s="7">
        <f t="shared" si="143"/>
        <v>1</v>
      </c>
      <c r="AH275" s="7">
        <v>0</v>
      </c>
      <c r="AI275" s="7">
        <f t="shared" si="144"/>
        <v>0</v>
      </c>
      <c r="AJ275" s="7">
        <v>0</v>
      </c>
      <c r="AK275" s="7">
        <f t="shared" si="129"/>
        <v>0</v>
      </c>
      <c r="AL275" s="7">
        <f t="shared" si="130"/>
        <v>0</v>
      </c>
      <c r="AM275" s="7">
        <f t="shared" si="131"/>
        <v>0</v>
      </c>
      <c r="AN275" s="7">
        <v>0</v>
      </c>
      <c r="AO275" s="7">
        <f t="shared" si="132"/>
        <v>0</v>
      </c>
      <c r="AP275" s="7">
        <v>0</v>
      </c>
      <c r="AQ275" s="7">
        <f t="shared" si="133"/>
        <v>0</v>
      </c>
      <c r="AR275">
        <f t="shared" si="134"/>
        <v>1</v>
      </c>
      <c r="AS275" s="7">
        <v>0</v>
      </c>
      <c r="AT275" s="7">
        <f t="shared" si="135"/>
        <v>0</v>
      </c>
      <c r="AU275" s="7">
        <v>90</v>
      </c>
      <c r="AV275" s="7">
        <f t="shared" si="136"/>
        <v>1</v>
      </c>
      <c r="AW275">
        <f t="shared" si="137"/>
        <v>1</v>
      </c>
    </row>
    <row r="276" spans="1:49" x14ac:dyDescent="0.25">
      <c r="A276" s="11">
        <v>7266452</v>
      </c>
      <c r="B276" s="28">
        <v>1001467</v>
      </c>
      <c r="C276" s="25" t="s">
        <v>48</v>
      </c>
      <c r="D276" s="26" t="s">
        <v>9</v>
      </c>
      <c r="E276" s="26" t="s">
        <v>6</v>
      </c>
      <c r="F276" s="12">
        <f t="shared" si="116"/>
        <v>2</v>
      </c>
      <c r="G276" s="12" t="s">
        <v>7</v>
      </c>
      <c r="H276" s="12">
        <f t="shared" si="138"/>
        <v>1</v>
      </c>
      <c r="I276" s="1" t="str">
        <f>VLOOKUP(A276,Sheet1!A:F,3,)</f>
        <v>South</v>
      </c>
      <c r="J276" s="12">
        <f t="shared" si="117"/>
        <v>2</v>
      </c>
      <c r="K276" s="28" t="str">
        <f>VLOOKUP(A276,Sheet1!A:F,6,)</f>
        <v>Logistics</v>
      </c>
      <c r="L276">
        <f t="shared" si="118"/>
        <v>2</v>
      </c>
      <c r="M276" s="3">
        <f>VLOOKUP(A276,Sheet1!A:F,4,)</f>
        <v>40504</v>
      </c>
      <c r="N276" s="11">
        <f t="shared" si="119"/>
        <v>2010</v>
      </c>
      <c r="O276" s="11">
        <f t="shared" si="120"/>
        <v>11</v>
      </c>
      <c r="P276" s="11">
        <f t="shared" si="121"/>
        <v>2</v>
      </c>
      <c r="Q276" s="7">
        <f t="shared" si="122"/>
        <v>48</v>
      </c>
      <c r="R276" s="7">
        <f t="shared" si="123"/>
        <v>22</v>
      </c>
      <c r="S276" s="3"/>
      <c r="T276" s="7">
        <f t="shared" si="124"/>
        <v>0</v>
      </c>
      <c r="U276" s="1">
        <f>VLOOKUP(A276,Sheet1!A:F,5,)</f>
        <v>35000</v>
      </c>
      <c r="V276" s="7">
        <v>-108.02</v>
      </c>
      <c r="W276" s="7">
        <f t="shared" si="125"/>
        <v>108.02</v>
      </c>
      <c r="X276" s="7">
        <v>0</v>
      </c>
      <c r="Y276" s="9">
        <f t="shared" si="139"/>
        <v>0</v>
      </c>
      <c r="Z276" s="9">
        <f t="shared" si="140"/>
        <v>0</v>
      </c>
      <c r="AA276" s="10">
        <f t="shared" si="126"/>
        <v>-3.0862857142857142E-3</v>
      </c>
      <c r="AB276" s="10">
        <f t="shared" si="141"/>
        <v>3.0862857142857142E-3</v>
      </c>
      <c r="AC276" s="2">
        <v>0</v>
      </c>
      <c r="AD276" s="7">
        <f t="shared" si="127"/>
        <v>0</v>
      </c>
      <c r="AE276" s="7">
        <f t="shared" si="128"/>
        <v>1</v>
      </c>
      <c r="AF276" s="7">
        <f t="shared" si="142"/>
        <v>0</v>
      </c>
      <c r="AG276" s="7">
        <f t="shared" si="143"/>
        <v>1</v>
      </c>
      <c r="AH276" s="7">
        <v>-108.02</v>
      </c>
      <c r="AI276" s="7">
        <f t="shared" si="144"/>
        <v>108.02</v>
      </c>
      <c r="AJ276" s="7">
        <v>0</v>
      </c>
      <c r="AK276" s="7">
        <f t="shared" si="129"/>
        <v>0</v>
      </c>
      <c r="AL276" s="7">
        <f t="shared" si="130"/>
        <v>0</v>
      </c>
      <c r="AM276" s="7">
        <f t="shared" si="131"/>
        <v>0</v>
      </c>
      <c r="AN276" s="7">
        <v>0</v>
      </c>
      <c r="AO276" s="7">
        <f t="shared" si="132"/>
        <v>0</v>
      </c>
      <c r="AP276" s="7">
        <v>0</v>
      </c>
      <c r="AQ276" s="7">
        <f t="shared" si="133"/>
        <v>0</v>
      </c>
      <c r="AR276">
        <f t="shared" si="134"/>
        <v>0</v>
      </c>
      <c r="AS276" s="7">
        <v>0</v>
      </c>
      <c r="AT276" s="7">
        <f t="shared" si="135"/>
        <v>0</v>
      </c>
      <c r="AU276" s="7">
        <v>-108.02</v>
      </c>
      <c r="AV276" s="7">
        <f t="shared" si="136"/>
        <v>0</v>
      </c>
      <c r="AW276">
        <f t="shared" si="137"/>
        <v>1</v>
      </c>
    </row>
    <row r="277" spans="1:49" x14ac:dyDescent="0.25">
      <c r="A277" s="11">
        <v>7276187</v>
      </c>
      <c r="B277" s="28" t="s">
        <v>648</v>
      </c>
      <c r="C277" s="25" t="s">
        <v>649</v>
      </c>
      <c r="D277" s="26" t="s">
        <v>5</v>
      </c>
      <c r="E277" s="26" t="s">
        <v>345</v>
      </c>
      <c r="F277" s="12">
        <f t="shared" si="116"/>
        <v>1</v>
      </c>
      <c r="G277" s="12" t="s">
        <v>77</v>
      </c>
      <c r="H277" s="12">
        <f t="shared" si="138"/>
        <v>0</v>
      </c>
      <c r="I277" s="1" t="str">
        <f>VLOOKUP(A277,Sheet1!A:F,3,)</f>
        <v>West</v>
      </c>
      <c r="J277" s="12">
        <f t="shared" si="117"/>
        <v>4</v>
      </c>
      <c r="K277" s="28" t="str">
        <f>VLOOKUP(A277,Sheet1!A:F,6,)</f>
        <v>Telco</v>
      </c>
      <c r="L277">
        <f t="shared" si="118"/>
        <v>6</v>
      </c>
      <c r="M277" s="3">
        <f>VLOOKUP(A277,Sheet1!A:F,4,)</f>
        <v>42224</v>
      </c>
      <c r="N277" s="11">
        <f t="shared" si="119"/>
        <v>2015</v>
      </c>
      <c r="O277" s="11">
        <f t="shared" si="120"/>
        <v>8</v>
      </c>
      <c r="P277" s="11">
        <f t="shared" si="121"/>
        <v>7</v>
      </c>
      <c r="Q277" s="7">
        <f t="shared" si="122"/>
        <v>32</v>
      </c>
      <c r="R277" s="7">
        <f t="shared" si="123"/>
        <v>8</v>
      </c>
      <c r="S277" s="3">
        <v>42926</v>
      </c>
      <c r="T277" s="7">
        <f t="shared" si="124"/>
        <v>1</v>
      </c>
      <c r="U277" s="1">
        <f>VLOOKUP(A277,Sheet1!A:F,5,)</f>
        <v>5000</v>
      </c>
      <c r="V277" s="7">
        <v>548</v>
      </c>
      <c r="W277" s="7">
        <f t="shared" si="125"/>
        <v>548</v>
      </c>
      <c r="X277" s="7">
        <v>468</v>
      </c>
      <c r="Y277" s="9">
        <f t="shared" si="139"/>
        <v>0</v>
      </c>
      <c r="Z277" s="9">
        <f t="shared" si="140"/>
        <v>0</v>
      </c>
      <c r="AA277" s="10">
        <f t="shared" si="126"/>
        <v>0.20319999999999999</v>
      </c>
      <c r="AB277" s="10">
        <f t="shared" si="141"/>
        <v>0.20319999999999999</v>
      </c>
      <c r="AC277" s="2">
        <v>213.5</v>
      </c>
      <c r="AD277" s="7">
        <f t="shared" si="127"/>
        <v>1</v>
      </c>
      <c r="AE277" s="7">
        <f t="shared" si="128"/>
        <v>1</v>
      </c>
      <c r="AF277" s="7">
        <f t="shared" si="142"/>
        <v>0</v>
      </c>
      <c r="AG277" s="7">
        <f t="shared" si="143"/>
        <v>0</v>
      </c>
      <c r="AH277" s="7">
        <v>1016</v>
      </c>
      <c r="AI277" s="7">
        <f t="shared" si="144"/>
        <v>1016</v>
      </c>
      <c r="AJ277" s="7">
        <v>473</v>
      </c>
      <c r="AK277" s="7">
        <f t="shared" si="129"/>
        <v>1</v>
      </c>
      <c r="AL277" s="7">
        <f t="shared" si="130"/>
        <v>473</v>
      </c>
      <c r="AM277" s="7">
        <f t="shared" si="131"/>
        <v>1</v>
      </c>
      <c r="AN277" s="7">
        <v>75</v>
      </c>
      <c r="AO277" s="7">
        <f t="shared" si="132"/>
        <v>1</v>
      </c>
      <c r="AP277" s="7">
        <v>0</v>
      </c>
      <c r="AQ277" s="7">
        <f t="shared" si="133"/>
        <v>0</v>
      </c>
      <c r="AR277">
        <f t="shared" si="134"/>
        <v>0</v>
      </c>
      <c r="AS277" s="7">
        <v>0</v>
      </c>
      <c r="AT277" s="7">
        <f t="shared" si="135"/>
        <v>0</v>
      </c>
      <c r="AU277" s="7">
        <v>0</v>
      </c>
      <c r="AV277" s="7">
        <f t="shared" si="136"/>
        <v>0</v>
      </c>
      <c r="AW277">
        <f t="shared" si="137"/>
        <v>0</v>
      </c>
    </row>
    <row r="278" spans="1:49" x14ac:dyDescent="0.25">
      <c r="A278" s="11">
        <v>7295494</v>
      </c>
      <c r="B278" s="28" t="s">
        <v>376</v>
      </c>
      <c r="C278" s="25" t="s">
        <v>377</v>
      </c>
      <c r="D278" s="26" t="s">
        <v>5</v>
      </c>
      <c r="E278" s="26" t="s">
        <v>345</v>
      </c>
      <c r="F278" s="12">
        <f t="shared" si="116"/>
        <v>1</v>
      </c>
      <c r="G278" s="12" t="s">
        <v>77</v>
      </c>
      <c r="H278" s="12">
        <f t="shared" si="138"/>
        <v>0</v>
      </c>
      <c r="I278" s="1" t="str">
        <f>VLOOKUP(A278,Sheet1!A:F,3,)</f>
        <v>East</v>
      </c>
      <c r="J278" s="12">
        <f t="shared" si="117"/>
        <v>3</v>
      </c>
      <c r="K278" s="28" t="str">
        <f>VLOOKUP(A278,Sheet1!A:F,6,)</f>
        <v>Technology</v>
      </c>
      <c r="L278">
        <f t="shared" si="118"/>
        <v>1</v>
      </c>
      <c r="M278" s="3">
        <f>VLOOKUP(A278,Sheet1!A:F,4,)</f>
        <v>35944</v>
      </c>
      <c r="N278" s="11">
        <f t="shared" si="119"/>
        <v>1998</v>
      </c>
      <c r="O278" s="11">
        <f t="shared" si="120"/>
        <v>5</v>
      </c>
      <c r="P278" s="11">
        <f t="shared" si="121"/>
        <v>6</v>
      </c>
      <c r="Q278" s="7">
        <f t="shared" si="122"/>
        <v>22</v>
      </c>
      <c r="R278" s="7">
        <f t="shared" si="123"/>
        <v>29</v>
      </c>
      <c r="S278" s="3">
        <v>42941</v>
      </c>
      <c r="T278" s="7">
        <f t="shared" si="124"/>
        <v>1</v>
      </c>
      <c r="U278" s="1">
        <f>VLOOKUP(A278,Sheet1!A:F,5,)</f>
        <v>5000</v>
      </c>
      <c r="V278" s="7">
        <v>1333.75</v>
      </c>
      <c r="W278" s="7">
        <f t="shared" si="125"/>
        <v>1333.75</v>
      </c>
      <c r="X278" s="7">
        <v>109.95</v>
      </c>
      <c r="Y278" s="9">
        <f t="shared" si="139"/>
        <v>0</v>
      </c>
      <c r="Z278" s="9">
        <f t="shared" si="140"/>
        <v>0</v>
      </c>
      <c r="AA278" s="10">
        <f t="shared" si="126"/>
        <v>0.28874</v>
      </c>
      <c r="AB278" s="10">
        <f t="shared" si="141"/>
        <v>0.28874</v>
      </c>
      <c r="AC278" s="2">
        <v>533.25</v>
      </c>
      <c r="AD278" s="7">
        <f t="shared" si="127"/>
        <v>1</v>
      </c>
      <c r="AE278" s="7">
        <f t="shared" si="128"/>
        <v>1</v>
      </c>
      <c r="AF278" s="7">
        <f t="shared" si="142"/>
        <v>0</v>
      </c>
      <c r="AG278" s="7">
        <f t="shared" si="143"/>
        <v>1</v>
      </c>
      <c r="AH278" s="7">
        <v>1443.7</v>
      </c>
      <c r="AI278" s="7">
        <f t="shared" si="144"/>
        <v>1443.7</v>
      </c>
      <c r="AJ278" s="7">
        <v>543</v>
      </c>
      <c r="AK278" s="7">
        <f t="shared" si="129"/>
        <v>1</v>
      </c>
      <c r="AL278" s="7">
        <f t="shared" si="130"/>
        <v>543</v>
      </c>
      <c r="AM278" s="7">
        <f t="shared" si="131"/>
        <v>1</v>
      </c>
      <c r="AN278" s="7">
        <v>372</v>
      </c>
      <c r="AO278" s="7">
        <f t="shared" si="132"/>
        <v>1</v>
      </c>
      <c r="AP278" s="7">
        <v>418.75</v>
      </c>
      <c r="AQ278" s="7">
        <f t="shared" si="133"/>
        <v>1</v>
      </c>
      <c r="AR278">
        <f t="shared" si="134"/>
        <v>0</v>
      </c>
      <c r="AS278" s="7">
        <v>0</v>
      </c>
      <c r="AT278" s="7">
        <f t="shared" si="135"/>
        <v>0</v>
      </c>
      <c r="AU278" s="7">
        <v>0</v>
      </c>
      <c r="AV278" s="7">
        <f t="shared" si="136"/>
        <v>0</v>
      </c>
      <c r="AW278">
        <f t="shared" si="137"/>
        <v>1</v>
      </c>
    </row>
    <row r="279" spans="1:49" x14ac:dyDescent="0.25">
      <c r="A279" s="11">
        <v>7311725</v>
      </c>
      <c r="B279" s="28" t="s">
        <v>556</v>
      </c>
      <c r="C279" s="25" t="s">
        <v>557</v>
      </c>
      <c r="D279" s="26" t="s">
        <v>5</v>
      </c>
      <c r="E279" s="26" t="s">
        <v>345</v>
      </c>
      <c r="F279" s="12">
        <f t="shared" si="116"/>
        <v>1</v>
      </c>
      <c r="G279" s="12" t="s">
        <v>77</v>
      </c>
      <c r="H279" s="12">
        <f t="shared" si="138"/>
        <v>0</v>
      </c>
      <c r="I279" s="1" t="str">
        <f>VLOOKUP(A279,Sheet1!A:F,3,)</f>
        <v>West</v>
      </c>
      <c r="J279" s="12">
        <f t="shared" si="117"/>
        <v>4</v>
      </c>
      <c r="K279" s="28" t="str">
        <f>VLOOKUP(A279,Sheet1!A:F,6,)</f>
        <v>Services</v>
      </c>
      <c r="L279">
        <f t="shared" si="118"/>
        <v>4</v>
      </c>
      <c r="M279" s="3">
        <f>VLOOKUP(A279,Sheet1!A:F,4,)</f>
        <v>42704</v>
      </c>
      <c r="N279" s="11">
        <f t="shared" si="119"/>
        <v>2016</v>
      </c>
      <c r="O279" s="11">
        <f t="shared" si="120"/>
        <v>11</v>
      </c>
      <c r="P279" s="11">
        <f t="shared" si="121"/>
        <v>4</v>
      </c>
      <c r="Q279" s="7">
        <f t="shared" si="122"/>
        <v>49</v>
      </c>
      <c r="R279" s="7">
        <f t="shared" si="123"/>
        <v>30</v>
      </c>
      <c r="S279" s="3"/>
      <c r="T279" s="7">
        <f t="shared" si="124"/>
        <v>0</v>
      </c>
      <c r="U279" s="1">
        <f>VLOOKUP(A279,Sheet1!A:F,5,)</f>
        <v>20000</v>
      </c>
      <c r="V279" s="7">
        <v>40</v>
      </c>
      <c r="W279" s="7">
        <f t="shared" si="125"/>
        <v>40</v>
      </c>
      <c r="X279" s="7">
        <v>0</v>
      </c>
      <c r="Y279" s="9">
        <f t="shared" si="139"/>
        <v>0</v>
      </c>
      <c r="Z279" s="9">
        <f t="shared" si="140"/>
        <v>0</v>
      </c>
      <c r="AA279" s="10">
        <f t="shared" si="126"/>
        <v>2E-3</v>
      </c>
      <c r="AB279" s="10">
        <f t="shared" si="141"/>
        <v>2E-3</v>
      </c>
      <c r="AC279" s="2">
        <v>0</v>
      </c>
      <c r="AD279" s="7">
        <f t="shared" si="127"/>
        <v>1</v>
      </c>
      <c r="AE279" s="7">
        <f t="shared" si="128"/>
        <v>1</v>
      </c>
      <c r="AF279" s="7">
        <f t="shared" si="142"/>
        <v>1</v>
      </c>
      <c r="AG279" s="7">
        <f t="shared" si="143"/>
        <v>1</v>
      </c>
      <c r="AH279" s="7">
        <v>40</v>
      </c>
      <c r="AI279" s="7">
        <f t="shared" si="144"/>
        <v>40</v>
      </c>
      <c r="AJ279" s="7">
        <v>0</v>
      </c>
      <c r="AK279" s="7">
        <f t="shared" si="129"/>
        <v>0</v>
      </c>
      <c r="AL279" s="7">
        <f t="shared" si="130"/>
        <v>0</v>
      </c>
      <c r="AM279" s="7">
        <f t="shared" si="131"/>
        <v>0</v>
      </c>
      <c r="AN279" s="7">
        <v>0</v>
      </c>
      <c r="AO279" s="7">
        <f t="shared" si="132"/>
        <v>0</v>
      </c>
      <c r="AP279" s="7">
        <v>0</v>
      </c>
      <c r="AQ279" s="7">
        <f t="shared" si="133"/>
        <v>0</v>
      </c>
      <c r="AR279">
        <f t="shared" si="134"/>
        <v>1</v>
      </c>
      <c r="AS279" s="7">
        <v>0</v>
      </c>
      <c r="AT279" s="7">
        <f t="shared" si="135"/>
        <v>0</v>
      </c>
      <c r="AU279" s="7">
        <v>40</v>
      </c>
      <c r="AV279" s="7">
        <f t="shared" si="136"/>
        <v>1</v>
      </c>
      <c r="AW279">
        <f t="shared" si="137"/>
        <v>1</v>
      </c>
    </row>
    <row r="280" spans="1:49" x14ac:dyDescent="0.25">
      <c r="A280" s="11">
        <v>7312577</v>
      </c>
      <c r="B280" s="28" t="s">
        <v>416</v>
      </c>
      <c r="C280" s="25" t="s">
        <v>417</v>
      </c>
      <c r="D280" s="26" t="s">
        <v>5</v>
      </c>
      <c r="E280" s="26" t="s">
        <v>345</v>
      </c>
      <c r="F280" s="12">
        <f t="shared" si="116"/>
        <v>1</v>
      </c>
      <c r="G280" s="12" t="s">
        <v>77</v>
      </c>
      <c r="H280" s="12">
        <f t="shared" si="138"/>
        <v>0</v>
      </c>
      <c r="I280" s="1" t="str">
        <f>VLOOKUP(A280,Sheet1!A:F,3,)</f>
        <v>East</v>
      </c>
      <c r="J280" s="12">
        <f t="shared" si="117"/>
        <v>3</v>
      </c>
      <c r="K280" s="28" t="str">
        <f>VLOOKUP(A280,Sheet1!A:F,6,)</f>
        <v>Technology</v>
      </c>
      <c r="L280">
        <f t="shared" si="118"/>
        <v>1</v>
      </c>
      <c r="M280" s="3">
        <f>VLOOKUP(A280,Sheet1!A:F,4,)</f>
        <v>36084</v>
      </c>
      <c r="N280" s="11">
        <f t="shared" si="119"/>
        <v>1998</v>
      </c>
      <c r="O280" s="11">
        <f t="shared" si="120"/>
        <v>10</v>
      </c>
      <c r="P280" s="11">
        <f t="shared" si="121"/>
        <v>6</v>
      </c>
      <c r="Q280" s="7">
        <f t="shared" si="122"/>
        <v>42</v>
      </c>
      <c r="R280" s="7">
        <f t="shared" si="123"/>
        <v>16</v>
      </c>
      <c r="S280" s="3">
        <v>42874</v>
      </c>
      <c r="T280" s="7">
        <f t="shared" si="124"/>
        <v>1</v>
      </c>
      <c r="U280" s="1">
        <f>VLOOKUP(A280,Sheet1!A:F,5,)</f>
        <v>5000</v>
      </c>
      <c r="V280" s="7">
        <v>1372.75</v>
      </c>
      <c r="W280" s="7">
        <f t="shared" si="125"/>
        <v>1372.75</v>
      </c>
      <c r="X280" s="7">
        <v>0</v>
      </c>
      <c r="Y280" s="9">
        <f t="shared" si="139"/>
        <v>0</v>
      </c>
      <c r="Z280" s="9">
        <f t="shared" si="140"/>
        <v>0</v>
      </c>
      <c r="AA280" s="10">
        <f t="shared" si="126"/>
        <v>0.27455000000000002</v>
      </c>
      <c r="AB280" s="10">
        <f t="shared" si="141"/>
        <v>0.27455000000000002</v>
      </c>
      <c r="AC280" s="2">
        <v>300</v>
      </c>
      <c r="AD280" s="7">
        <f t="shared" si="127"/>
        <v>1</v>
      </c>
      <c r="AE280" s="7">
        <f t="shared" si="128"/>
        <v>1</v>
      </c>
      <c r="AF280" s="7">
        <f t="shared" si="142"/>
        <v>1</v>
      </c>
      <c r="AG280" s="7">
        <f t="shared" si="143"/>
        <v>1</v>
      </c>
      <c r="AH280" s="7">
        <v>1372.75</v>
      </c>
      <c r="AI280" s="7">
        <f t="shared" si="144"/>
        <v>1372.75</v>
      </c>
      <c r="AJ280" s="7">
        <v>287.25</v>
      </c>
      <c r="AK280" s="7">
        <f t="shared" si="129"/>
        <v>1</v>
      </c>
      <c r="AL280" s="7">
        <f t="shared" si="130"/>
        <v>287.25</v>
      </c>
      <c r="AM280" s="7">
        <f t="shared" si="131"/>
        <v>1</v>
      </c>
      <c r="AN280" s="7">
        <v>0</v>
      </c>
      <c r="AO280" s="7">
        <f t="shared" si="132"/>
        <v>0</v>
      </c>
      <c r="AP280" s="7">
        <v>140.5</v>
      </c>
      <c r="AQ280" s="7">
        <f t="shared" si="133"/>
        <v>1</v>
      </c>
      <c r="AR280">
        <f t="shared" si="134"/>
        <v>1</v>
      </c>
      <c r="AS280" s="7">
        <v>-75</v>
      </c>
      <c r="AT280" s="7">
        <f t="shared" si="135"/>
        <v>0</v>
      </c>
      <c r="AU280" s="7">
        <v>1020</v>
      </c>
      <c r="AV280" s="7">
        <f t="shared" si="136"/>
        <v>1</v>
      </c>
      <c r="AW280">
        <f t="shared" si="137"/>
        <v>1</v>
      </c>
    </row>
    <row r="281" spans="1:49" x14ac:dyDescent="0.25">
      <c r="A281" s="11">
        <v>7351872</v>
      </c>
      <c r="B281" s="28">
        <v>1001830</v>
      </c>
      <c r="C281" s="25" t="s">
        <v>66</v>
      </c>
      <c r="D281" s="26" t="s">
        <v>5</v>
      </c>
      <c r="E281" s="26" t="s">
        <v>6</v>
      </c>
      <c r="F281" s="12">
        <f t="shared" si="116"/>
        <v>2</v>
      </c>
      <c r="G281" s="12" t="s">
        <v>7</v>
      </c>
      <c r="H281" s="12">
        <f t="shared" si="138"/>
        <v>1</v>
      </c>
      <c r="I281" s="1" t="str">
        <f>VLOOKUP(A281,Sheet1!A:F,3,)</f>
        <v>South</v>
      </c>
      <c r="J281" s="12">
        <f t="shared" si="117"/>
        <v>2</v>
      </c>
      <c r="K281" s="28" t="str">
        <f>VLOOKUP(A281,Sheet1!A:F,6,)</f>
        <v>Telco</v>
      </c>
      <c r="L281">
        <f t="shared" si="118"/>
        <v>6</v>
      </c>
      <c r="M281" s="3">
        <f>VLOOKUP(A281,Sheet1!A:F,4,)</f>
        <v>39984</v>
      </c>
      <c r="N281" s="11">
        <f t="shared" si="119"/>
        <v>2009</v>
      </c>
      <c r="O281" s="11">
        <f t="shared" si="120"/>
        <v>6</v>
      </c>
      <c r="P281" s="11">
        <f t="shared" si="121"/>
        <v>7</v>
      </c>
      <c r="Q281" s="7">
        <f t="shared" si="122"/>
        <v>25</v>
      </c>
      <c r="R281" s="7">
        <f t="shared" si="123"/>
        <v>20</v>
      </c>
      <c r="S281" s="3">
        <v>42926</v>
      </c>
      <c r="T281" s="7">
        <f t="shared" si="124"/>
        <v>1</v>
      </c>
      <c r="U281" s="1">
        <f>VLOOKUP(A281,Sheet1!A:F,5,)</f>
        <v>5000</v>
      </c>
      <c r="V281" s="7">
        <v>240.5</v>
      </c>
      <c r="W281" s="7">
        <f t="shared" si="125"/>
        <v>240.5</v>
      </c>
      <c r="X281" s="7">
        <v>0</v>
      </c>
      <c r="Y281" s="9">
        <f t="shared" si="139"/>
        <v>0</v>
      </c>
      <c r="Z281" s="9">
        <f t="shared" si="140"/>
        <v>0</v>
      </c>
      <c r="AA281" s="10">
        <f t="shared" si="126"/>
        <v>4.8099999999999997E-2</v>
      </c>
      <c r="AB281" s="10">
        <f t="shared" si="141"/>
        <v>4.8099999999999997E-2</v>
      </c>
      <c r="AC281" s="2">
        <v>372.75</v>
      </c>
      <c r="AD281" s="7">
        <f t="shared" si="127"/>
        <v>1</v>
      </c>
      <c r="AE281" s="7">
        <f t="shared" si="128"/>
        <v>1</v>
      </c>
      <c r="AF281" s="7">
        <f t="shared" si="142"/>
        <v>0</v>
      </c>
      <c r="AG281" s="7">
        <f t="shared" si="143"/>
        <v>0</v>
      </c>
      <c r="AH281" s="7">
        <v>240.5</v>
      </c>
      <c r="AI281" s="7">
        <f t="shared" si="144"/>
        <v>240.5</v>
      </c>
      <c r="AJ281" s="7">
        <v>188</v>
      </c>
      <c r="AK281" s="7">
        <f t="shared" si="129"/>
        <v>1</v>
      </c>
      <c r="AL281" s="7">
        <f t="shared" si="130"/>
        <v>188</v>
      </c>
      <c r="AM281" s="7">
        <f t="shared" si="131"/>
        <v>1</v>
      </c>
      <c r="AN281" s="7">
        <v>52.5</v>
      </c>
      <c r="AO281" s="7">
        <f t="shared" si="132"/>
        <v>1</v>
      </c>
      <c r="AP281" s="7">
        <v>0</v>
      </c>
      <c r="AQ281" s="7">
        <f t="shared" si="133"/>
        <v>0</v>
      </c>
      <c r="AR281">
        <f t="shared" si="134"/>
        <v>0</v>
      </c>
      <c r="AS281" s="7">
        <v>0</v>
      </c>
      <c r="AT281" s="7">
        <f t="shared" si="135"/>
        <v>0</v>
      </c>
      <c r="AU281" s="7">
        <v>0</v>
      </c>
      <c r="AV281" s="7">
        <f t="shared" si="136"/>
        <v>0</v>
      </c>
      <c r="AW281">
        <f t="shared" si="137"/>
        <v>0</v>
      </c>
    </row>
    <row r="282" spans="1:49" x14ac:dyDescent="0.25">
      <c r="A282" s="11">
        <v>7355611</v>
      </c>
      <c r="B282" s="28" t="s">
        <v>105</v>
      </c>
      <c r="C282" s="25" t="s">
        <v>106</v>
      </c>
      <c r="D282" s="26" t="s">
        <v>19</v>
      </c>
      <c r="E282" s="26" t="s">
        <v>6</v>
      </c>
      <c r="F282" s="12">
        <f t="shared" si="116"/>
        <v>2</v>
      </c>
      <c r="G282" s="12" t="s">
        <v>77</v>
      </c>
      <c r="H282" s="12">
        <f t="shared" si="138"/>
        <v>0</v>
      </c>
      <c r="I282" s="1" t="str">
        <f>VLOOKUP(A282,Sheet1!A:F,3,)</f>
        <v>South</v>
      </c>
      <c r="J282" s="12">
        <f t="shared" si="117"/>
        <v>2</v>
      </c>
      <c r="K282" s="28" t="str">
        <f>VLOOKUP(A282,Sheet1!A:F,6,)</f>
        <v>Finance</v>
      </c>
      <c r="L282">
        <f t="shared" si="118"/>
        <v>7</v>
      </c>
      <c r="M282" s="3">
        <f>VLOOKUP(A282,Sheet1!A:F,4,)</f>
        <v>39224</v>
      </c>
      <c r="N282" s="11">
        <f t="shared" si="119"/>
        <v>2007</v>
      </c>
      <c r="O282" s="11">
        <f t="shared" si="120"/>
        <v>5</v>
      </c>
      <c r="P282" s="11">
        <f t="shared" si="121"/>
        <v>3</v>
      </c>
      <c r="Q282" s="7">
        <f t="shared" si="122"/>
        <v>21</v>
      </c>
      <c r="R282" s="7">
        <f t="shared" si="123"/>
        <v>22</v>
      </c>
      <c r="S282" s="3">
        <v>42962</v>
      </c>
      <c r="T282" s="7">
        <f t="shared" si="124"/>
        <v>1</v>
      </c>
      <c r="U282" s="1">
        <f>VLOOKUP(A282,Sheet1!A:F,5,)</f>
        <v>5000</v>
      </c>
      <c r="V282" s="7">
        <v>0</v>
      </c>
      <c r="W282" s="7">
        <f t="shared" si="125"/>
        <v>0</v>
      </c>
      <c r="X282" s="7">
        <v>874.5</v>
      </c>
      <c r="Y282" s="9">
        <f t="shared" si="139"/>
        <v>0</v>
      </c>
      <c r="Z282" s="9">
        <f t="shared" si="140"/>
        <v>0</v>
      </c>
      <c r="AA282" s="10">
        <f t="shared" si="126"/>
        <v>0.1749</v>
      </c>
      <c r="AB282" s="10">
        <f t="shared" si="141"/>
        <v>0.1749</v>
      </c>
      <c r="AC282" s="2">
        <v>1786.9</v>
      </c>
      <c r="AD282" s="7">
        <f t="shared" si="127"/>
        <v>1</v>
      </c>
      <c r="AE282" s="7">
        <f t="shared" si="128"/>
        <v>0</v>
      </c>
      <c r="AF282" s="7">
        <f t="shared" si="142"/>
        <v>0</v>
      </c>
      <c r="AG282" s="7">
        <f t="shared" si="143"/>
        <v>0</v>
      </c>
      <c r="AH282" s="7">
        <v>874.5</v>
      </c>
      <c r="AI282" s="7">
        <f t="shared" si="144"/>
        <v>874.5</v>
      </c>
      <c r="AJ282" s="7">
        <v>0</v>
      </c>
      <c r="AK282" s="7">
        <f t="shared" si="129"/>
        <v>0</v>
      </c>
      <c r="AL282" s="7">
        <f t="shared" si="130"/>
        <v>0</v>
      </c>
      <c r="AM282" s="7">
        <f t="shared" si="131"/>
        <v>0</v>
      </c>
      <c r="AN282" s="7">
        <v>0</v>
      </c>
      <c r="AO282" s="7">
        <f t="shared" si="132"/>
        <v>0</v>
      </c>
      <c r="AP282" s="7">
        <v>0</v>
      </c>
      <c r="AQ282" s="7">
        <f t="shared" si="133"/>
        <v>0</v>
      </c>
      <c r="AR282">
        <f t="shared" si="134"/>
        <v>0</v>
      </c>
      <c r="AS282" s="7">
        <v>0</v>
      </c>
      <c r="AT282" s="7">
        <f t="shared" si="135"/>
        <v>0</v>
      </c>
      <c r="AU282" s="7">
        <v>0</v>
      </c>
      <c r="AV282" s="7">
        <f t="shared" si="136"/>
        <v>0</v>
      </c>
      <c r="AW282">
        <f t="shared" si="137"/>
        <v>0</v>
      </c>
    </row>
    <row r="283" spans="1:49" x14ac:dyDescent="0.25">
      <c r="A283" s="11">
        <v>7368759</v>
      </c>
      <c r="B283" s="28" t="s">
        <v>502</v>
      </c>
      <c r="C283" s="25" t="s">
        <v>503</v>
      </c>
      <c r="D283" s="26" t="s">
        <v>5</v>
      </c>
      <c r="E283" s="26" t="s">
        <v>345</v>
      </c>
      <c r="F283" s="12">
        <f t="shared" si="116"/>
        <v>1</v>
      </c>
      <c r="G283" s="12" t="s">
        <v>77</v>
      </c>
      <c r="H283" s="12">
        <f t="shared" si="138"/>
        <v>0</v>
      </c>
      <c r="I283" s="1" t="str">
        <f>VLOOKUP(A283,Sheet1!A:F,3,)</f>
        <v>West</v>
      </c>
      <c r="J283" s="12">
        <f t="shared" si="117"/>
        <v>4</v>
      </c>
      <c r="K283" s="28" t="str">
        <f>VLOOKUP(A283,Sheet1!A:F,6,)</f>
        <v>Technology</v>
      </c>
      <c r="L283">
        <f t="shared" si="118"/>
        <v>1</v>
      </c>
      <c r="M283" s="3">
        <f>VLOOKUP(A283,Sheet1!A:F,4,)</f>
        <v>41684</v>
      </c>
      <c r="N283" s="11">
        <f t="shared" si="119"/>
        <v>2014</v>
      </c>
      <c r="O283" s="11">
        <f t="shared" si="120"/>
        <v>2</v>
      </c>
      <c r="P283" s="11">
        <f t="shared" si="121"/>
        <v>6</v>
      </c>
      <c r="Q283" s="7">
        <f t="shared" si="122"/>
        <v>7</v>
      </c>
      <c r="R283" s="7">
        <f t="shared" si="123"/>
        <v>14</v>
      </c>
      <c r="S283" s="3">
        <v>42950</v>
      </c>
      <c r="T283" s="7">
        <f t="shared" si="124"/>
        <v>1</v>
      </c>
      <c r="U283" s="1">
        <f>VLOOKUP(A283,Sheet1!A:F,5,)</f>
        <v>5000</v>
      </c>
      <c r="V283" s="7">
        <v>871</v>
      </c>
      <c r="W283" s="7">
        <f t="shared" si="125"/>
        <v>871</v>
      </c>
      <c r="X283" s="7">
        <v>466.5</v>
      </c>
      <c r="Y283" s="9">
        <f t="shared" si="139"/>
        <v>0</v>
      </c>
      <c r="Z283" s="9">
        <f t="shared" si="140"/>
        <v>0</v>
      </c>
      <c r="AA283" s="10">
        <f t="shared" si="126"/>
        <v>0.26750000000000002</v>
      </c>
      <c r="AB283" s="10">
        <f t="shared" si="141"/>
        <v>0.26750000000000002</v>
      </c>
      <c r="AC283" s="2">
        <v>241.5</v>
      </c>
      <c r="AD283" s="7">
        <f t="shared" si="127"/>
        <v>1</v>
      </c>
      <c r="AE283" s="7">
        <f t="shared" si="128"/>
        <v>1</v>
      </c>
      <c r="AF283" s="7">
        <f t="shared" si="142"/>
        <v>0</v>
      </c>
      <c r="AG283" s="7">
        <f t="shared" si="143"/>
        <v>1</v>
      </c>
      <c r="AH283" s="7">
        <v>1337.5</v>
      </c>
      <c r="AI283" s="7">
        <f t="shared" si="144"/>
        <v>1337.5</v>
      </c>
      <c r="AJ283" s="7">
        <v>214</v>
      </c>
      <c r="AK283" s="7">
        <f t="shared" si="129"/>
        <v>1</v>
      </c>
      <c r="AL283" s="7">
        <f t="shared" si="130"/>
        <v>214</v>
      </c>
      <c r="AM283" s="7">
        <f t="shared" si="131"/>
        <v>1</v>
      </c>
      <c r="AN283" s="7">
        <v>127</v>
      </c>
      <c r="AO283" s="7">
        <f t="shared" si="132"/>
        <v>1</v>
      </c>
      <c r="AP283" s="7">
        <v>530</v>
      </c>
      <c r="AQ283" s="7">
        <f t="shared" si="133"/>
        <v>1</v>
      </c>
      <c r="AR283">
        <f t="shared" si="134"/>
        <v>0</v>
      </c>
      <c r="AS283" s="7">
        <v>0</v>
      </c>
      <c r="AT283" s="7">
        <f t="shared" si="135"/>
        <v>0</v>
      </c>
      <c r="AU283" s="7">
        <v>0</v>
      </c>
      <c r="AV283" s="7">
        <f t="shared" si="136"/>
        <v>0</v>
      </c>
      <c r="AW283">
        <f t="shared" si="137"/>
        <v>1</v>
      </c>
    </row>
    <row r="284" spans="1:49" x14ac:dyDescent="0.25">
      <c r="A284" s="11">
        <v>7369651</v>
      </c>
      <c r="B284" s="28" t="s">
        <v>524</v>
      </c>
      <c r="C284" s="25" t="s">
        <v>525</v>
      </c>
      <c r="D284" s="26" t="s">
        <v>5</v>
      </c>
      <c r="E284" s="26" t="s">
        <v>345</v>
      </c>
      <c r="F284" s="12">
        <f t="shared" si="116"/>
        <v>1</v>
      </c>
      <c r="G284" s="12" t="s">
        <v>77</v>
      </c>
      <c r="H284" s="12">
        <f t="shared" si="138"/>
        <v>0</v>
      </c>
      <c r="I284" s="1" t="str">
        <f>VLOOKUP(A284,Sheet1!A:F,3,)</f>
        <v>West</v>
      </c>
      <c r="J284" s="12">
        <f t="shared" si="117"/>
        <v>4</v>
      </c>
      <c r="K284" s="28" t="str">
        <f>VLOOKUP(A284,Sheet1!A:F,6,)</f>
        <v>Services</v>
      </c>
      <c r="L284">
        <f t="shared" si="118"/>
        <v>4</v>
      </c>
      <c r="M284" s="3">
        <f>VLOOKUP(A284,Sheet1!A:F,4,)</f>
        <v>41444</v>
      </c>
      <c r="N284" s="11">
        <f t="shared" si="119"/>
        <v>2013</v>
      </c>
      <c r="O284" s="11">
        <f t="shared" si="120"/>
        <v>6</v>
      </c>
      <c r="P284" s="11">
        <f t="shared" si="121"/>
        <v>4</v>
      </c>
      <c r="Q284" s="7">
        <f t="shared" si="122"/>
        <v>25</v>
      </c>
      <c r="R284" s="7">
        <f t="shared" si="123"/>
        <v>19</v>
      </c>
      <c r="S284" s="3">
        <v>42926</v>
      </c>
      <c r="T284" s="7">
        <f t="shared" si="124"/>
        <v>1</v>
      </c>
      <c r="U284" s="1">
        <f>VLOOKUP(A284,Sheet1!A:F,5,)</f>
        <v>10000</v>
      </c>
      <c r="V284" s="7">
        <v>1616.25</v>
      </c>
      <c r="W284" s="7">
        <f t="shared" si="125"/>
        <v>1616.25</v>
      </c>
      <c r="X284" s="7">
        <v>0</v>
      </c>
      <c r="Y284" s="9">
        <f t="shared" si="139"/>
        <v>0</v>
      </c>
      <c r="Z284" s="9">
        <f t="shared" si="140"/>
        <v>0</v>
      </c>
      <c r="AA284" s="10">
        <f t="shared" si="126"/>
        <v>0.16162499999999999</v>
      </c>
      <c r="AB284" s="10">
        <f t="shared" si="141"/>
        <v>0.16162499999999999</v>
      </c>
      <c r="AC284" s="2">
        <v>100</v>
      </c>
      <c r="AD284" s="7">
        <f t="shared" si="127"/>
        <v>1</v>
      </c>
      <c r="AE284" s="7">
        <f t="shared" si="128"/>
        <v>1</v>
      </c>
      <c r="AF284" s="7">
        <f t="shared" si="142"/>
        <v>1</v>
      </c>
      <c r="AG284" s="7">
        <f t="shared" si="143"/>
        <v>1</v>
      </c>
      <c r="AH284" s="7">
        <v>1616.25</v>
      </c>
      <c r="AI284" s="7">
        <f t="shared" si="144"/>
        <v>1616.25</v>
      </c>
      <c r="AJ284" s="7">
        <v>0</v>
      </c>
      <c r="AK284" s="7">
        <f t="shared" si="129"/>
        <v>0</v>
      </c>
      <c r="AL284" s="7">
        <f t="shared" si="130"/>
        <v>0</v>
      </c>
      <c r="AM284" s="7">
        <f t="shared" si="131"/>
        <v>0</v>
      </c>
      <c r="AN284" s="7">
        <v>-6.25</v>
      </c>
      <c r="AO284" s="7">
        <f t="shared" si="132"/>
        <v>0</v>
      </c>
      <c r="AP284" s="7">
        <v>130</v>
      </c>
      <c r="AQ284" s="7">
        <f t="shared" si="133"/>
        <v>1</v>
      </c>
      <c r="AR284">
        <f t="shared" si="134"/>
        <v>1</v>
      </c>
      <c r="AS284" s="7">
        <v>0</v>
      </c>
      <c r="AT284" s="7">
        <f t="shared" si="135"/>
        <v>0</v>
      </c>
      <c r="AU284" s="7">
        <v>1492.5</v>
      </c>
      <c r="AV284" s="7">
        <f t="shared" si="136"/>
        <v>1</v>
      </c>
      <c r="AW284">
        <f t="shared" si="137"/>
        <v>1</v>
      </c>
    </row>
    <row r="285" spans="1:49" x14ac:dyDescent="0.25">
      <c r="A285" s="11">
        <v>7395122</v>
      </c>
      <c r="B285" s="28" t="s">
        <v>173</v>
      </c>
      <c r="C285" s="25" t="s">
        <v>174</v>
      </c>
      <c r="D285" s="26" t="s">
        <v>5</v>
      </c>
      <c r="E285" s="26" t="s">
        <v>6</v>
      </c>
      <c r="F285" s="12">
        <f t="shared" si="116"/>
        <v>2</v>
      </c>
      <c r="G285" s="12" t="s">
        <v>77</v>
      </c>
      <c r="H285" s="12">
        <f t="shared" si="138"/>
        <v>0</v>
      </c>
      <c r="I285" s="1" t="str">
        <f>VLOOKUP(A285,Sheet1!A:F,3,)</f>
        <v>South</v>
      </c>
      <c r="J285" s="12">
        <f t="shared" si="117"/>
        <v>2</v>
      </c>
      <c r="K285" s="28" t="str">
        <f>VLOOKUP(A285,Sheet1!A:F,6,)</f>
        <v>Manufacturing</v>
      </c>
      <c r="L285">
        <f t="shared" si="118"/>
        <v>5</v>
      </c>
      <c r="M285" s="3">
        <f>VLOOKUP(A285,Sheet1!A:F,4,)</f>
        <v>39404</v>
      </c>
      <c r="N285" s="11">
        <f t="shared" si="119"/>
        <v>2007</v>
      </c>
      <c r="O285" s="11">
        <f t="shared" si="120"/>
        <v>11</v>
      </c>
      <c r="P285" s="11">
        <f t="shared" si="121"/>
        <v>1</v>
      </c>
      <c r="Q285" s="7">
        <f t="shared" si="122"/>
        <v>47</v>
      </c>
      <c r="R285" s="7">
        <f t="shared" si="123"/>
        <v>18</v>
      </c>
      <c r="S285" s="3">
        <v>42905</v>
      </c>
      <c r="T285" s="7">
        <f t="shared" si="124"/>
        <v>1</v>
      </c>
      <c r="U285" s="1">
        <f>VLOOKUP(A285,Sheet1!A:F,5,)</f>
        <v>5000</v>
      </c>
      <c r="V285" s="7">
        <v>1024.3699999999999</v>
      </c>
      <c r="W285" s="7">
        <f t="shared" si="125"/>
        <v>1024.3699999999999</v>
      </c>
      <c r="X285" s="7">
        <v>60</v>
      </c>
      <c r="Y285" s="9">
        <f t="shared" si="139"/>
        <v>0</v>
      </c>
      <c r="Z285" s="9">
        <f t="shared" si="140"/>
        <v>0</v>
      </c>
      <c r="AA285" s="10">
        <f t="shared" si="126"/>
        <v>0.21687399999999998</v>
      </c>
      <c r="AB285" s="10">
        <f t="shared" si="141"/>
        <v>0.21687399999999998</v>
      </c>
      <c r="AC285" s="2">
        <v>700</v>
      </c>
      <c r="AD285" s="7">
        <f t="shared" si="127"/>
        <v>1</v>
      </c>
      <c r="AE285" s="7">
        <f t="shared" si="128"/>
        <v>1</v>
      </c>
      <c r="AF285" s="7">
        <f t="shared" si="142"/>
        <v>1</v>
      </c>
      <c r="AG285" s="7">
        <f t="shared" si="143"/>
        <v>1</v>
      </c>
      <c r="AH285" s="7">
        <v>1084.3699999999999</v>
      </c>
      <c r="AI285" s="7">
        <f t="shared" si="144"/>
        <v>1084.3699999999999</v>
      </c>
      <c r="AJ285" s="7">
        <v>255.5</v>
      </c>
      <c r="AK285" s="7">
        <f t="shared" si="129"/>
        <v>1</v>
      </c>
      <c r="AL285" s="7">
        <f t="shared" si="130"/>
        <v>255.5</v>
      </c>
      <c r="AM285" s="7">
        <f t="shared" si="131"/>
        <v>1</v>
      </c>
      <c r="AN285" s="7">
        <v>262.5</v>
      </c>
      <c r="AO285" s="7">
        <f t="shared" si="132"/>
        <v>1</v>
      </c>
      <c r="AP285" s="7">
        <v>85.37</v>
      </c>
      <c r="AQ285" s="7">
        <f t="shared" si="133"/>
        <v>1</v>
      </c>
      <c r="AR285">
        <f t="shared" si="134"/>
        <v>1</v>
      </c>
      <c r="AS285" s="7">
        <v>421</v>
      </c>
      <c r="AT285" s="7">
        <f t="shared" si="135"/>
        <v>1</v>
      </c>
      <c r="AU285" s="7">
        <v>0</v>
      </c>
      <c r="AV285" s="7">
        <f t="shared" si="136"/>
        <v>0</v>
      </c>
      <c r="AW285">
        <f t="shared" si="137"/>
        <v>1</v>
      </c>
    </row>
    <row r="286" spans="1:49" x14ac:dyDescent="0.25">
      <c r="A286" s="11">
        <v>7415649</v>
      </c>
      <c r="B286" s="28">
        <v>1001716</v>
      </c>
      <c r="C286" s="25" t="s">
        <v>60</v>
      </c>
      <c r="D286" s="26" t="s">
        <v>9</v>
      </c>
      <c r="E286" s="26" t="s">
        <v>6</v>
      </c>
      <c r="F286" s="12">
        <f t="shared" si="116"/>
        <v>2</v>
      </c>
      <c r="G286" s="12" t="s">
        <v>7</v>
      </c>
      <c r="H286" s="12">
        <f t="shared" si="138"/>
        <v>1</v>
      </c>
      <c r="I286" s="1" t="str">
        <f>VLOOKUP(A286,Sheet1!A:F,3,)</f>
        <v>South</v>
      </c>
      <c r="J286" s="12">
        <f t="shared" si="117"/>
        <v>2</v>
      </c>
      <c r="K286" s="28" t="str">
        <f>VLOOKUP(A286,Sheet1!A:F,6,)</f>
        <v>Retail</v>
      </c>
      <c r="L286">
        <f t="shared" si="118"/>
        <v>3</v>
      </c>
      <c r="M286" s="3">
        <f>VLOOKUP(A286,Sheet1!A:F,4,)</f>
        <v>40304</v>
      </c>
      <c r="N286" s="11">
        <f t="shared" si="119"/>
        <v>2010</v>
      </c>
      <c r="O286" s="11">
        <f t="shared" si="120"/>
        <v>5</v>
      </c>
      <c r="P286" s="11">
        <f t="shared" si="121"/>
        <v>5</v>
      </c>
      <c r="Q286" s="7">
        <f t="shared" si="122"/>
        <v>19</v>
      </c>
      <c r="R286" s="7">
        <f t="shared" si="123"/>
        <v>6</v>
      </c>
      <c r="S286" s="3"/>
      <c r="T286" s="7">
        <f t="shared" si="124"/>
        <v>0</v>
      </c>
      <c r="U286" s="1">
        <f>VLOOKUP(A286,Sheet1!A:F,5,)</f>
        <v>5000</v>
      </c>
      <c r="V286" s="7">
        <v>-31.6</v>
      </c>
      <c r="W286" s="7">
        <f t="shared" si="125"/>
        <v>31.6</v>
      </c>
      <c r="X286" s="7">
        <v>0</v>
      </c>
      <c r="Y286" s="9">
        <f t="shared" si="139"/>
        <v>0</v>
      </c>
      <c r="Z286" s="9">
        <f t="shared" si="140"/>
        <v>0</v>
      </c>
      <c r="AA286" s="10">
        <f t="shared" si="126"/>
        <v>-6.3200000000000001E-3</v>
      </c>
      <c r="AB286" s="10">
        <f t="shared" si="141"/>
        <v>6.3200000000000001E-3</v>
      </c>
      <c r="AC286" s="2">
        <v>0</v>
      </c>
      <c r="AD286" s="7">
        <f t="shared" si="127"/>
        <v>0</v>
      </c>
      <c r="AE286" s="7">
        <f t="shared" si="128"/>
        <v>1</v>
      </c>
      <c r="AF286" s="7">
        <f t="shared" si="142"/>
        <v>0</v>
      </c>
      <c r="AG286" s="7">
        <f t="shared" si="143"/>
        <v>1</v>
      </c>
      <c r="AH286" s="7">
        <v>-31.6</v>
      </c>
      <c r="AI286" s="7">
        <f t="shared" si="144"/>
        <v>31.6</v>
      </c>
      <c r="AJ286" s="7">
        <v>0</v>
      </c>
      <c r="AK286" s="7">
        <f t="shared" si="129"/>
        <v>0</v>
      </c>
      <c r="AL286" s="7">
        <f t="shared" si="130"/>
        <v>0</v>
      </c>
      <c r="AM286" s="7">
        <f t="shared" si="131"/>
        <v>0</v>
      </c>
      <c r="AN286" s="7">
        <v>0</v>
      </c>
      <c r="AO286" s="7">
        <f t="shared" si="132"/>
        <v>0</v>
      </c>
      <c r="AP286" s="7">
        <v>0</v>
      </c>
      <c r="AQ286" s="7">
        <f t="shared" si="133"/>
        <v>0</v>
      </c>
      <c r="AR286">
        <f t="shared" si="134"/>
        <v>0</v>
      </c>
      <c r="AS286" s="7">
        <v>0</v>
      </c>
      <c r="AT286" s="7">
        <f t="shared" si="135"/>
        <v>0</v>
      </c>
      <c r="AU286" s="7">
        <v>-31.6</v>
      </c>
      <c r="AV286" s="7">
        <f t="shared" si="136"/>
        <v>0</v>
      </c>
      <c r="AW286">
        <f t="shared" si="137"/>
        <v>1</v>
      </c>
    </row>
    <row r="287" spans="1:49" x14ac:dyDescent="0.25">
      <c r="A287" s="11">
        <v>7461182</v>
      </c>
      <c r="B287" s="28" t="s">
        <v>133</v>
      </c>
      <c r="C287" s="25" t="s">
        <v>134</v>
      </c>
      <c r="D287" s="26" t="s">
        <v>5</v>
      </c>
      <c r="E287" s="26" t="s">
        <v>6</v>
      </c>
      <c r="F287" s="12">
        <f t="shared" si="116"/>
        <v>2</v>
      </c>
      <c r="G287" s="12" t="s">
        <v>77</v>
      </c>
      <c r="H287" s="12">
        <f t="shared" si="138"/>
        <v>0</v>
      </c>
      <c r="I287" s="1" t="str">
        <f>VLOOKUP(A287,Sheet1!A:F,3,)</f>
        <v>South</v>
      </c>
      <c r="J287" s="12">
        <f t="shared" si="117"/>
        <v>2</v>
      </c>
      <c r="K287" s="28" t="str">
        <f>VLOOKUP(A287,Sheet1!A:F,6,)</f>
        <v>Finance</v>
      </c>
      <c r="L287">
        <f t="shared" si="118"/>
        <v>7</v>
      </c>
      <c r="M287" s="3">
        <f>VLOOKUP(A287,Sheet1!A:F,4,)</f>
        <v>38524</v>
      </c>
      <c r="N287" s="11">
        <f t="shared" si="119"/>
        <v>2005</v>
      </c>
      <c r="O287" s="11">
        <f t="shared" si="120"/>
        <v>6</v>
      </c>
      <c r="P287" s="11">
        <f t="shared" si="121"/>
        <v>3</v>
      </c>
      <c r="Q287" s="7">
        <f t="shared" si="122"/>
        <v>26</v>
      </c>
      <c r="R287" s="7">
        <f t="shared" si="123"/>
        <v>21</v>
      </c>
      <c r="S287" s="3">
        <v>42957</v>
      </c>
      <c r="T287" s="7">
        <f t="shared" si="124"/>
        <v>1</v>
      </c>
      <c r="U287" s="1">
        <f>VLOOKUP(A287,Sheet1!A:F,5,)</f>
        <v>5000</v>
      </c>
      <c r="V287" s="7">
        <v>9258.42</v>
      </c>
      <c r="W287" s="7">
        <f t="shared" si="125"/>
        <v>9258.42</v>
      </c>
      <c r="X287" s="7">
        <v>113</v>
      </c>
      <c r="Y287" s="9">
        <f t="shared" si="139"/>
        <v>1</v>
      </c>
      <c r="Z287" s="9">
        <f t="shared" si="140"/>
        <v>1</v>
      </c>
      <c r="AA287" s="10">
        <f t="shared" si="126"/>
        <v>1.8742840000000001</v>
      </c>
      <c r="AB287" s="10">
        <f t="shared" si="141"/>
        <v>1.8742840000000001</v>
      </c>
      <c r="AC287" s="2">
        <v>2500</v>
      </c>
      <c r="AD287" s="7">
        <f t="shared" si="127"/>
        <v>1</v>
      </c>
      <c r="AE287" s="7">
        <f t="shared" si="128"/>
        <v>1</v>
      </c>
      <c r="AF287" s="7">
        <f t="shared" si="142"/>
        <v>1</v>
      </c>
      <c r="AG287" s="7">
        <f t="shared" si="143"/>
        <v>1</v>
      </c>
      <c r="AH287" s="7">
        <v>9371.42</v>
      </c>
      <c r="AI287" s="7">
        <f t="shared" si="144"/>
        <v>9371.42</v>
      </c>
      <c r="AJ287" s="7">
        <v>1956.97</v>
      </c>
      <c r="AK287" s="7">
        <f t="shared" si="129"/>
        <v>1</v>
      </c>
      <c r="AL287" s="7">
        <f t="shared" si="130"/>
        <v>1956.97</v>
      </c>
      <c r="AM287" s="7">
        <f t="shared" si="131"/>
        <v>1</v>
      </c>
      <c r="AN287" s="7">
        <v>1582.9</v>
      </c>
      <c r="AO287" s="7">
        <f t="shared" si="132"/>
        <v>1</v>
      </c>
      <c r="AP287" s="7">
        <v>2242.0500000000002</v>
      </c>
      <c r="AQ287" s="7">
        <f t="shared" si="133"/>
        <v>1</v>
      </c>
      <c r="AR287">
        <f t="shared" si="134"/>
        <v>1</v>
      </c>
      <c r="AS287" s="7">
        <v>1856.5</v>
      </c>
      <c r="AT287" s="7">
        <f t="shared" si="135"/>
        <v>1</v>
      </c>
      <c r="AU287" s="7">
        <v>1620</v>
      </c>
      <c r="AV287" s="7">
        <f t="shared" si="136"/>
        <v>1</v>
      </c>
      <c r="AW287">
        <f t="shared" si="137"/>
        <v>1</v>
      </c>
    </row>
    <row r="288" spans="1:49" x14ac:dyDescent="0.25">
      <c r="A288" s="11">
        <v>7606632</v>
      </c>
      <c r="B288" s="28" t="s">
        <v>530</v>
      </c>
      <c r="C288" s="25" t="s">
        <v>531</v>
      </c>
      <c r="D288" s="26" t="s">
        <v>5</v>
      </c>
      <c r="E288" s="26" t="s">
        <v>345</v>
      </c>
      <c r="F288" s="12">
        <f t="shared" si="116"/>
        <v>1</v>
      </c>
      <c r="G288" s="12" t="s">
        <v>77</v>
      </c>
      <c r="H288" s="12">
        <f t="shared" si="138"/>
        <v>0</v>
      </c>
      <c r="I288" s="1" t="str">
        <f>VLOOKUP(A288,Sheet1!A:F,3,)</f>
        <v>West</v>
      </c>
      <c r="J288" s="12">
        <f t="shared" si="117"/>
        <v>4</v>
      </c>
      <c r="K288" s="28" t="str">
        <f>VLOOKUP(A288,Sheet1!A:F,6,)</f>
        <v>Finance</v>
      </c>
      <c r="L288">
        <f t="shared" si="118"/>
        <v>7</v>
      </c>
      <c r="M288" s="3">
        <f>VLOOKUP(A288,Sheet1!A:F,4,)</f>
        <v>42864</v>
      </c>
      <c r="N288" s="11">
        <f t="shared" si="119"/>
        <v>2017</v>
      </c>
      <c r="O288" s="11">
        <f t="shared" si="120"/>
        <v>5</v>
      </c>
      <c r="P288" s="11">
        <f t="shared" si="121"/>
        <v>3</v>
      </c>
      <c r="Q288" s="7">
        <f t="shared" si="122"/>
        <v>19</v>
      </c>
      <c r="R288" s="7">
        <f t="shared" si="123"/>
        <v>9</v>
      </c>
      <c r="S288" s="3">
        <v>42898</v>
      </c>
      <c r="T288" s="7">
        <f t="shared" si="124"/>
        <v>1</v>
      </c>
      <c r="U288" s="1">
        <f>VLOOKUP(A288,Sheet1!A:F,5,)</f>
        <v>5000</v>
      </c>
      <c r="V288" s="7">
        <v>2667.15</v>
      </c>
      <c r="W288" s="7">
        <f t="shared" si="125"/>
        <v>2667.15</v>
      </c>
      <c r="X288" s="7">
        <v>736</v>
      </c>
      <c r="Y288" s="9">
        <f t="shared" si="139"/>
        <v>0</v>
      </c>
      <c r="Z288" s="9">
        <f t="shared" si="140"/>
        <v>0</v>
      </c>
      <c r="AA288" s="10">
        <f t="shared" si="126"/>
        <v>0.68063000000000007</v>
      </c>
      <c r="AB288" s="10">
        <f t="shared" si="141"/>
        <v>0.68063000000000007</v>
      </c>
      <c r="AC288" s="2">
        <v>771.75</v>
      </c>
      <c r="AD288" s="7">
        <f t="shared" si="127"/>
        <v>1</v>
      </c>
      <c r="AE288" s="7">
        <f t="shared" si="128"/>
        <v>1</v>
      </c>
      <c r="AF288" s="7">
        <f t="shared" si="142"/>
        <v>0</v>
      </c>
      <c r="AG288" s="7">
        <f t="shared" si="143"/>
        <v>0</v>
      </c>
      <c r="AH288" s="7">
        <v>3403.15</v>
      </c>
      <c r="AI288" s="7">
        <f t="shared" si="144"/>
        <v>3403.15</v>
      </c>
      <c r="AJ288" s="7">
        <v>1475.65</v>
      </c>
      <c r="AK288" s="7">
        <f t="shared" si="129"/>
        <v>1</v>
      </c>
      <c r="AL288" s="7">
        <f t="shared" si="130"/>
        <v>1475.65</v>
      </c>
      <c r="AM288" s="7">
        <f t="shared" si="131"/>
        <v>1</v>
      </c>
      <c r="AN288" s="7">
        <v>1291.5</v>
      </c>
      <c r="AO288" s="7">
        <f t="shared" si="132"/>
        <v>1</v>
      </c>
      <c r="AP288" s="7">
        <v>-100</v>
      </c>
      <c r="AQ288" s="7">
        <f t="shared" si="133"/>
        <v>0</v>
      </c>
      <c r="AR288">
        <f t="shared" si="134"/>
        <v>0</v>
      </c>
      <c r="AS288" s="7">
        <v>0</v>
      </c>
      <c r="AT288" s="7">
        <f t="shared" si="135"/>
        <v>0</v>
      </c>
      <c r="AU288" s="7">
        <v>0</v>
      </c>
      <c r="AV288" s="7">
        <f t="shared" si="136"/>
        <v>0</v>
      </c>
      <c r="AW288">
        <f t="shared" si="137"/>
        <v>0</v>
      </c>
    </row>
    <row r="289" spans="1:49" x14ac:dyDescent="0.25">
      <c r="A289" s="11">
        <v>7628912</v>
      </c>
      <c r="B289" s="28" t="s">
        <v>636</v>
      </c>
      <c r="C289" s="25" t="s">
        <v>637</v>
      </c>
      <c r="D289" s="26" t="s">
        <v>5</v>
      </c>
      <c r="E289" s="26" t="s">
        <v>345</v>
      </c>
      <c r="F289" s="12">
        <f t="shared" si="116"/>
        <v>1</v>
      </c>
      <c r="G289" s="12" t="s">
        <v>77</v>
      </c>
      <c r="H289" s="12">
        <f t="shared" si="138"/>
        <v>0</v>
      </c>
      <c r="I289" s="1" t="str">
        <f>VLOOKUP(A289,Sheet1!A:F,3,)</f>
        <v>West</v>
      </c>
      <c r="J289" s="12">
        <f t="shared" si="117"/>
        <v>4</v>
      </c>
      <c r="K289" s="28" t="str">
        <f>VLOOKUP(A289,Sheet1!A:F,6,)</f>
        <v>Services</v>
      </c>
      <c r="L289">
        <f t="shared" si="118"/>
        <v>4</v>
      </c>
      <c r="M289" s="3">
        <f>VLOOKUP(A289,Sheet1!A:F,4,)</f>
        <v>42144</v>
      </c>
      <c r="N289" s="11">
        <f t="shared" si="119"/>
        <v>2015</v>
      </c>
      <c r="O289" s="11">
        <f t="shared" si="120"/>
        <v>5</v>
      </c>
      <c r="P289" s="11">
        <f t="shared" si="121"/>
        <v>4</v>
      </c>
      <c r="Q289" s="7">
        <f t="shared" si="122"/>
        <v>21</v>
      </c>
      <c r="R289" s="7">
        <f t="shared" si="123"/>
        <v>20</v>
      </c>
      <c r="S289" s="3">
        <v>42885</v>
      </c>
      <c r="T289" s="7">
        <f t="shared" si="124"/>
        <v>1</v>
      </c>
      <c r="U289" s="1">
        <f>VLOOKUP(A289,Sheet1!A:F,5,)</f>
        <v>5000</v>
      </c>
      <c r="V289" s="7">
        <v>470.5</v>
      </c>
      <c r="W289" s="7">
        <f t="shared" si="125"/>
        <v>470.5</v>
      </c>
      <c r="X289" s="7">
        <v>84</v>
      </c>
      <c r="Y289" s="9">
        <f t="shared" si="139"/>
        <v>0</v>
      </c>
      <c r="Z289" s="9">
        <f t="shared" si="140"/>
        <v>0</v>
      </c>
      <c r="AA289" s="10">
        <f t="shared" si="126"/>
        <v>0.1109</v>
      </c>
      <c r="AB289" s="10">
        <f t="shared" si="141"/>
        <v>0.1109</v>
      </c>
      <c r="AC289" s="2">
        <v>815.5</v>
      </c>
      <c r="AD289" s="7">
        <f t="shared" si="127"/>
        <v>1</v>
      </c>
      <c r="AE289" s="7">
        <f t="shared" si="128"/>
        <v>1</v>
      </c>
      <c r="AF289" s="7">
        <f t="shared" si="142"/>
        <v>0</v>
      </c>
      <c r="AG289" s="7">
        <f t="shared" si="143"/>
        <v>1</v>
      </c>
      <c r="AH289" s="7">
        <v>554.5</v>
      </c>
      <c r="AI289" s="7">
        <f t="shared" si="144"/>
        <v>554.5</v>
      </c>
      <c r="AJ289" s="7">
        <v>37.5</v>
      </c>
      <c r="AK289" s="7">
        <f t="shared" si="129"/>
        <v>1</v>
      </c>
      <c r="AL289" s="7">
        <f t="shared" si="130"/>
        <v>37.5</v>
      </c>
      <c r="AM289" s="7">
        <f t="shared" si="131"/>
        <v>1</v>
      </c>
      <c r="AN289" s="7">
        <v>115</v>
      </c>
      <c r="AO289" s="7">
        <f t="shared" si="132"/>
        <v>1</v>
      </c>
      <c r="AP289" s="7">
        <v>318</v>
      </c>
      <c r="AQ289" s="7">
        <f t="shared" si="133"/>
        <v>1</v>
      </c>
      <c r="AR289">
        <f t="shared" si="134"/>
        <v>0</v>
      </c>
      <c r="AS289" s="7">
        <v>0</v>
      </c>
      <c r="AT289" s="7">
        <f t="shared" si="135"/>
        <v>0</v>
      </c>
      <c r="AU289" s="7">
        <v>0</v>
      </c>
      <c r="AV289" s="7">
        <f t="shared" si="136"/>
        <v>0</v>
      </c>
      <c r="AW289">
        <f t="shared" si="137"/>
        <v>1</v>
      </c>
    </row>
    <row r="290" spans="1:49" x14ac:dyDescent="0.25">
      <c r="A290" s="11">
        <v>7683112</v>
      </c>
      <c r="B290" s="28" t="s">
        <v>378</v>
      </c>
      <c r="C290" s="25" t="s">
        <v>379</v>
      </c>
      <c r="D290" s="26" t="s">
        <v>5</v>
      </c>
      <c r="E290" s="26" t="s">
        <v>345</v>
      </c>
      <c r="F290" s="12">
        <f t="shared" si="116"/>
        <v>1</v>
      </c>
      <c r="G290" s="12" t="s">
        <v>77</v>
      </c>
      <c r="H290" s="12">
        <f t="shared" si="138"/>
        <v>0</v>
      </c>
      <c r="I290" s="1" t="str">
        <f>VLOOKUP(A290,Sheet1!A:F,3,)</f>
        <v>East</v>
      </c>
      <c r="J290" s="12">
        <f t="shared" si="117"/>
        <v>3</v>
      </c>
      <c r="K290" s="28" t="str">
        <f>VLOOKUP(A290,Sheet1!A:F,6,)</f>
        <v>Services</v>
      </c>
      <c r="L290">
        <f t="shared" si="118"/>
        <v>4</v>
      </c>
      <c r="M290" s="3">
        <f>VLOOKUP(A290,Sheet1!A:F,4,)</f>
        <v>35704</v>
      </c>
      <c r="N290" s="11">
        <f t="shared" si="119"/>
        <v>1997</v>
      </c>
      <c r="O290" s="11">
        <f t="shared" si="120"/>
        <v>10</v>
      </c>
      <c r="P290" s="11">
        <f t="shared" si="121"/>
        <v>4</v>
      </c>
      <c r="Q290" s="7">
        <f t="shared" si="122"/>
        <v>40</v>
      </c>
      <c r="R290" s="7">
        <f t="shared" si="123"/>
        <v>1</v>
      </c>
      <c r="S290" s="3"/>
      <c r="T290" s="7">
        <f t="shared" si="124"/>
        <v>0</v>
      </c>
      <c r="U290" s="1">
        <f>VLOOKUP(A290,Sheet1!A:F,5,)</f>
        <v>5000</v>
      </c>
      <c r="V290" s="7">
        <v>7539.75</v>
      </c>
      <c r="W290" s="7">
        <f t="shared" si="125"/>
        <v>7539.75</v>
      </c>
      <c r="X290" s="7">
        <v>0</v>
      </c>
      <c r="Y290" s="9">
        <f t="shared" si="139"/>
        <v>1</v>
      </c>
      <c r="Z290" s="9">
        <f t="shared" si="140"/>
        <v>1</v>
      </c>
      <c r="AA290" s="10">
        <f t="shared" si="126"/>
        <v>1.5079499999999999</v>
      </c>
      <c r="AB290" s="10">
        <f t="shared" si="141"/>
        <v>1.5079499999999999</v>
      </c>
      <c r="AC290" s="2">
        <v>0</v>
      </c>
      <c r="AD290" s="7">
        <f t="shared" si="127"/>
        <v>1</v>
      </c>
      <c r="AE290" s="7">
        <f t="shared" si="128"/>
        <v>1</v>
      </c>
      <c r="AF290" s="7">
        <f t="shared" si="142"/>
        <v>1</v>
      </c>
      <c r="AG290" s="7">
        <f t="shared" si="143"/>
        <v>1</v>
      </c>
      <c r="AH290" s="7">
        <v>7539.75</v>
      </c>
      <c r="AI290" s="7">
        <f t="shared" si="144"/>
        <v>7539.75</v>
      </c>
      <c r="AJ290" s="7">
        <v>0</v>
      </c>
      <c r="AK290" s="7">
        <f t="shared" si="129"/>
        <v>0</v>
      </c>
      <c r="AL290" s="7">
        <f t="shared" si="130"/>
        <v>0</v>
      </c>
      <c r="AM290" s="7">
        <f t="shared" si="131"/>
        <v>0</v>
      </c>
      <c r="AN290" s="7">
        <v>0</v>
      </c>
      <c r="AO290" s="7">
        <f t="shared" si="132"/>
        <v>0</v>
      </c>
      <c r="AP290" s="7">
        <v>0</v>
      </c>
      <c r="AQ290" s="7">
        <f t="shared" si="133"/>
        <v>0</v>
      </c>
      <c r="AR290">
        <f t="shared" si="134"/>
        <v>1</v>
      </c>
      <c r="AS290" s="7">
        <v>0</v>
      </c>
      <c r="AT290" s="7">
        <f t="shared" si="135"/>
        <v>0</v>
      </c>
      <c r="AU290" s="7">
        <v>7539.75</v>
      </c>
      <c r="AV290" s="7">
        <f t="shared" si="136"/>
        <v>1</v>
      </c>
      <c r="AW290">
        <f t="shared" si="137"/>
        <v>1</v>
      </c>
    </row>
    <row r="291" spans="1:49" x14ac:dyDescent="0.25">
      <c r="A291" s="11">
        <v>7734435</v>
      </c>
      <c r="B291" s="28">
        <v>1001067</v>
      </c>
      <c r="C291" s="25" t="s">
        <v>34</v>
      </c>
      <c r="D291" s="26" t="s">
        <v>9</v>
      </c>
      <c r="E291" s="26" t="s">
        <v>6</v>
      </c>
      <c r="F291" s="12">
        <f t="shared" si="116"/>
        <v>2</v>
      </c>
      <c r="G291" s="12" t="s">
        <v>7</v>
      </c>
      <c r="H291" s="12">
        <f t="shared" si="138"/>
        <v>1</v>
      </c>
      <c r="I291" s="1" t="str">
        <f>VLOOKUP(A291,Sheet1!A:F,3,)</f>
        <v>South</v>
      </c>
      <c r="J291" s="12">
        <f t="shared" si="117"/>
        <v>2</v>
      </c>
      <c r="K291" s="28" t="str">
        <f>VLOOKUP(A291,Sheet1!A:F,6,)</f>
        <v>Services</v>
      </c>
      <c r="L291">
        <f t="shared" si="118"/>
        <v>4</v>
      </c>
      <c r="M291" s="3">
        <f>VLOOKUP(A291,Sheet1!A:F,4,)</f>
        <v>40464</v>
      </c>
      <c r="N291" s="11">
        <f t="shared" si="119"/>
        <v>2010</v>
      </c>
      <c r="O291" s="11">
        <f t="shared" si="120"/>
        <v>10</v>
      </c>
      <c r="P291" s="11">
        <f t="shared" si="121"/>
        <v>4</v>
      </c>
      <c r="Q291" s="7">
        <f t="shared" si="122"/>
        <v>42</v>
      </c>
      <c r="R291" s="7">
        <f t="shared" si="123"/>
        <v>13</v>
      </c>
      <c r="S291" s="3"/>
      <c r="T291" s="7">
        <f t="shared" si="124"/>
        <v>0</v>
      </c>
      <c r="U291" s="1">
        <f>VLOOKUP(A291,Sheet1!A:F,5,)</f>
        <v>10000</v>
      </c>
      <c r="V291" s="7">
        <v>-71.44</v>
      </c>
      <c r="W291" s="7">
        <f t="shared" si="125"/>
        <v>71.44</v>
      </c>
      <c r="X291" s="7">
        <v>0</v>
      </c>
      <c r="Y291" s="9">
        <f t="shared" si="139"/>
        <v>0</v>
      </c>
      <c r="Z291" s="9">
        <f t="shared" si="140"/>
        <v>0</v>
      </c>
      <c r="AA291" s="10">
        <f t="shared" si="126"/>
        <v>-7.1440000000000002E-3</v>
      </c>
      <c r="AB291" s="10">
        <f t="shared" si="141"/>
        <v>7.1440000000000002E-3</v>
      </c>
      <c r="AC291" s="2">
        <v>0</v>
      </c>
      <c r="AD291" s="7">
        <f t="shared" si="127"/>
        <v>0</v>
      </c>
      <c r="AE291" s="7">
        <f t="shared" si="128"/>
        <v>1</v>
      </c>
      <c r="AF291" s="7">
        <f t="shared" si="142"/>
        <v>0</v>
      </c>
      <c r="AG291" s="7">
        <f t="shared" si="143"/>
        <v>1</v>
      </c>
      <c r="AH291" s="7">
        <v>-71.44</v>
      </c>
      <c r="AI291" s="7">
        <f t="shared" si="144"/>
        <v>71.44</v>
      </c>
      <c r="AJ291" s="7">
        <v>0</v>
      </c>
      <c r="AK291" s="7">
        <f t="shared" si="129"/>
        <v>0</v>
      </c>
      <c r="AL291" s="7">
        <f t="shared" si="130"/>
        <v>0</v>
      </c>
      <c r="AM291" s="7">
        <f t="shared" si="131"/>
        <v>0</v>
      </c>
      <c r="AN291" s="7">
        <v>0</v>
      </c>
      <c r="AO291" s="7">
        <f t="shared" si="132"/>
        <v>0</v>
      </c>
      <c r="AP291" s="7">
        <v>0</v>
      </c>
      <c r="AQ291" s="7">
        <f t="shared" si="133"/>
        <v>0</v>
      </c>
      <c r="AR291">
        <f t="shared" si="134"/>
        <v>0</v>
      </c>
      <c r="AS291" s="7">
        <v>0</v>
      </c>
      <c r="AT291" s="7">
        <f t="shared" si="135"/>
        <v>0</v>
      </c>
      <c r="AU291" s="7">
        <v>-71.44</v>
      </c>
      <c r="AV291" s="7">
        <f t="shared" si="136"/>
        <v>0</v>
      </c>
      <c r="AW291">
        <f t="shared" si="137"/>
        <v>1</v>
      </c>
    </row>
    <row r="292" spans="1:49" x14ac:dyDescent="0.25">
      <c r="A292" s="11">
        <v>7745766</v>
      </c>
      <c r="B292" s="28" t="s">
        <v>291</v>
      </c>
      <c r="C292" s="25" t="s">
        <v>292</v>
      </c>
      <c r="D292" s="26" t="s">
        <v>5</v>
      </c>
      <c r="E292" s="26" t="s">
        <v>224</v>
      </c>
      <c r="F292" s="12">
        <f t="shared" si="116"/>
        <v>3</v>
      </c>
      <c r="G292" s="12" t="s">
        <v>77</v>
      </c>
      <c r="H292" s="12">
        <f t="shared" si="138"/>
        <v>0</v>
      </c>
      <c r="I292" s="1" t="str">
        <f>VLOOKUP(A292,Sheet1!A:F,3,)</f>
        <v>North</v>
      </c>
      <c r="J292" s="12">
        <f t="shared" si="117"/>
        <v>1</v>
      </c>
      <c r="K292" s="28" t="str">
        <f>VLOOKUP(A292,Sheet1!A:F,6,)</f>
        <v>Logistics</v>
      </c>
      <c r="L292">
        <f t="shared" si="118"/>
        <v>2</v>
      </c>
      <c r="M292" s="3">
        <f>VLOOKUP(A292,Sheet1!A:F,4,)</f>
        <v>37564</v>
      </c>
      <c r="N292" s="11">
        <f t="shared" si="119"/>
        <v>2002</v>
      </c>
      <c r="O292" s="11">
        <f t="shared" si="120"/>
        <v>11</v>
      </c>
      <c r="P292" s="11">
        <f t="shared" si="121"/>
        <v>2</v>
      </c>
      <c r="Q292" s="7">
        <f t="shared" si="122"/>
        <v>45</v>
      </c>
      <c r="R292" s="7">
        <f t="shared" si="123"/>
        <v>4</v>
      </c>
      <c r="S292" s="3">
        <v>42928</v>
      </c>
      <c r="T292" s="7">
        <f t="shared" si="124"/>
        <v>1</v>
      </c>
      <c r="U292" s="1">
        <f>VLOOKUP(A292,Sheet1!A:F,5,)</f>
        <v>5000</v>
      </c>
      <c r="V292" s="7">
        <v>15</v>
      </c>
      <c r="W292" s="7">
        <f t="shared" si="125"/>
        <v>15</v>
      </c>
      <c r="X292" s="7">
        <v>0</v>
      </c>
      <c r="Y292" s="9">
        <f t="shared" si="139"/>
        <v>0</v>
      </c>
      <c r="Z292" s="9">
        <f t="shared" si="140"/>
        <v>0</v>
      </c>
      <c r="AA292" s="10">
        <f t="shared" si="126"/>
        <v>3.0000000000000001E-3</v>
      </c>
      <c r="AB292" s="10">
        <f t="shared" si="141"/>
        <v>3.0000000000000001E-3</v>
      </c>
      <c r="AC292" s="2">
        <v>798</v>
      </c>
      <c r="AD292" s="7">
        <f t="shared" si="127"/>
        <v>1</v>
      </c>
      <c r="AE292" s="7">
        <f t="shared" si="128"/>
        <v>1</v>
      </c>
      <c r="AF292" s="7">
        <f t="shared" si="142"/>
        <v>0</v>
      </c>
      <c r="AG292" s="7">
        <f t="shared" si="143"/>
        <v>0</v>
      </c>
      <c r="AH292" s="7">
        <v>15</v>
      </c>
      <c r="AI292" s="7">
        <f t="shared" si="144"/>
        <v>15</v>
      </c>
      <c r="AJ292" s="7">
        <v>15</v>
      </c>
      <c r="AK292" s="7">
        <f t="shared" si="129"/>
        <v>1</v>
      </c>
      <c r="AL292" s="7">
        <f t="shared" si="130"/>
        <v>15</v>
      </c>
      <c r="AM292" s="7">
        <f t="shared" si="131"/>
        <v>1</v>
      </c>
      <c r="AN292" s="7">
        <v>0</v>
      </c>
      <c r="AO292" s="7">
        <f t="shared" si="132"/>
        <v>0</v>
      </c>
      <c r="AP292" s="7">
        <v>0</v>
      </c>
      <c r="AQ292" s="7">
        <f t="shared" si="133"/>
        <v>0</v>
      </c>
      <c r="AR292">
        <f t="shared" si="134"/>
        <v>0</v>
      </c>
      <c r="AS292" s="7">
        <v>0</v>
      </c>
      <c r="AT292" s="7">
        <f t="shared" si="135"/>
        <v>0</v>
      </c>
      <c r="AU292" s="7">
        <v>0</v>
      </c>
      <c r="AV292" s="7">
        <f t="shared" si="136"/>
        <v>0</v>
      </c>
      <c r="AW292">
        <f t="shared" si="137"/>
        <v>0</v>
      </c>
    </row>
    <row r="293" spans="1:49" x14ac:dyDescent="0.25">
      <c r="A293" s="11">
        <v>7808069</v>
      </c>
      <c r="B293" s="28" t="s">
        <v>315</v>
      </c>
      <c r="C293" s="25" t="s">
        <v>316</v>
      </c>
      <c r="D293" s="26" t="s">
        <v>5</v>
      </c>
      <c r="E293" s="26" t="s">
        <v>224</v>
      </c>
      <c r="F293" s="12">
        <f t="shared" si="116"/>
        <v>3</v>
      </c>
      <c r="G293" s="12" t="s">
        <v>77</v>
      </c>
      <c r="H293" s="12">
        <f t="shared" si="138"/>
        <v>0</v>
      </c>
      <c r="I293" s="1" t="str">
        <f>VLOOKUP(A293,Sheet1!A:F,3,)</f>
        <v>North</v>
      </c>
      <c r="J293" s="12">
        <f t="shared" si="117"/>
        <v>1</v>
      </c>
      <c r="K293" s="28" t="str">
        <f>VLOOKUP(A293,Sheet1!A:F,6,)</f>
        <v>Services</v>
      </c>
      <c r="L293">
        <f t="shared" si="118"/>
        <v>4</v>
      </c>
      <c r="M293" s="3">
        <f>VLOOKUP(A293,Sheet1!A:F,4,)</f>
        <v>37244</v>
      </c>
      <c r="N293" s="11">
        <f t="shared" si="119"/>
        <v>2001</v>
      </c>
      <c r="O293" s="11">
        <f t="shared" si="120"/>
        <v>12</v>
      </c>
      <c r="P293" s="11">
        <f t="shared" si="121"/>
        <v>4</v>
      </c>
      <c r="Q293" s="7">
        <f t="shared" si="122"/>
        <v>51</v>
      </c>
      <c r="R293" s="7">
        <f t="shared" si="123"/>
        <v>19</v>
      </c>
      <c r="S293" s="3">
        <v>42949</v>
      </c>
      <c r="T293" s="7">
        <f t="shared" si="124"/>
        <v>1</v>
      </c>
      <c r="U293" s="1">
        <f>VLOOKUP(A293,Sheet1!A:F,5,)</f>
        <v>50000</v>
      </c>
      <c r="V293" s="7">
        <v>883</v>
      </c>
      <c r="W293" s="7">
        <f t="shared" si="125"/>
        <v>883</v>
      </c>
      <c r="X293" s="7">
        <v>304</v>
      </c>
      <c r="Y293" s="9">
        <f t="shared" si="139"/>
        <v>0</v>
      </c>
      <c r="Z293" s="9">
        <f t="shared" si="140"/>
        <v>0</v>
      </c>
      <c r="AA293" s="10">
        <f t="shared" si="126"/>
        <v>2.3740000000000001E-2</v>
      </c>
      <c r="AB293" s="10">
        <f t="shared" si="141"/>
        <v>2.3740000000000001E-2</v>
      </c>
      <c r="AC293" s="2">
        <v>2636.3</v>
      </c>
      <c r="AD293" s="7">
        <f t="shared" si="127"/>
        <v>1</v>
      </c>
      <c r="AE293" s="7">
        <f t="shared" si="128"/>
        <v>1</v>
      </c>
      <c r="AF293" s="7">
        <f t="shared" si="142"/>
        <v>0</v>
      </c>
      <c r="AG293" s="7">
        <f t="shared" si="143"/>
        <v>0</v>
      </c>
      <c r="AH293" s="7">
        <v>1187</v>
      </c>
      <c r="AI293" s="7">
        <f t="shared" si="144"/>
        <v>1187</v>
      </c>
      <c r="AJ293" s="7">
        <v>883</v>
      </c>
      <c r="AK293" s="7">
        <f t="shared" si="129"/>
        <v>1</v>
      </c>
      <c r="AL293" s="7">
        <f t="shared" si="130"/>
        <v>883</v>
      </c>
      <c r="AM293" s="7">
        <f t="shared" si="131"/>
        <v>1</v>
      </c>
      <c r="AN293" s="7">
        <v>0</v>
      </c>
      <c r="AO293" s="7">
        <f t="shared" si="132"/>
        <v>0</v>
      </c>
      <c r="AP293" s="7">
        <v>0</v>
      </c>
      <c r="AQ293" s="7">
        <f t="shared" si="133"/>
        <v>0</v>
      </c>
      <c r="AR293">
        <f t="shared" si="134"/>
        <v>0</v>
      </c>
      <c r="AS293" s="7">
        <v>0</v>
      </c>
      <c r="AT293" s="7">
        <f t="shared" si="135"/>
        <v>0</v>
      </c>
      <c r="AU293" s="7">
        <v>0</v>
      </c>
      <c r="AV293" s="7">
        <f t="shared" si="136"/>
        <v>0</v>
      </c>
      <c r="AW293">
        <f t="shared" si="137"/>
        <v>0</v>
      </c>
    </row>
    <row r="294" spans="1:49" x14ac:dyDescent="0.25">
      <c r="A294" s="11">
        <v>7810796</v>
      </c>
      <c r="B294" s="28" t="s">
        <v>558</v>
      </c>
      <c r="C294" s="25" t="s">
        <v>559</v>
      </c>
      <c r="D294" s="26" t="s">
        <v>19</v>
      </c>
      <c r="E294" s="26" t="s">
        <v>345</v>
      </c>
      <c r="F294" s="12">
        <f t="shared" si="116"/>
        <v>1</v>
      </c>
      <c r="G294" s="12" t="s">
        <v>77</v>
      </c>
      <c r="H294" s="12">
        <f t="shared" si="138"/>
        <v>0</v>
      </c>
      <c r="I294" s="1" t="str">
        <f>VLOOKUP(A294,Sheet1!A:F,3,)</f>
        <v>West</v>
      </c>
      <c r="J294" s="12">
        <f t="shared" si="117"/>
        <v>4</v>
      </c>
      <c r="K294" s="28" t="str">
        <f>VLOOKUP(A294,Sheet1!A:F,6,)</f>
        <v>Manufacturing</v>
      </c>
      <c r="L294">
        <f t="shared" si="118"/>
        <v>5</v>
      </c>
      <c r="M294" s="3">
        <f>VLOOKUP(A294,Sheet1!A:F,4,)</f>
        <v>42764</v>
      </c>
      <c r="N294" s="11">
        <f t="shared" si="119"/>
        <v>2017</v>
      </c>
      <c r="O294" s="11">
        <f t="shared" si="120"/>
        <v>1</v>
      </c>
      <c r="P294" s="11">
        <f t="shared" si="121"/>
        <v>1</v>
      </c>
      <c r="Q294" s="7">
        <f t="shared" si="122"/>
        <v>5</v>
      </c>
      <c r="R294" s="7">
        <f t="shared" si="123"/>
        <v>29</v>
      </c>
      <c r="S294" s="3">
        <v>42571</v>
      </c>
      <c r="T294" s="7">
        <f t="shared" si="124"/>
        <v>1</v>
      </c>
      <c r="U294" s="1">
        <f>VLOOKUP(A294,Sheet1!A:F,5,)</f>
        <v>5000</v>
      </c>
      <c r="V294" s="7">
        <v>0</v>
      </c>
      <c r="W294" s="7">
        <f t="shared" si="125"/>
        <v>0</v>
      </c>
      <c r="X294" s="7">
        <v>0</v>
      </c>
      <c r="Y294" s="9">
        <f t="shared" si="139"/>
        <v>0</v>
      </c>
      <c r="Z294" s="9">
        <f t="shared" si="140"/>
        <v>0</v>
      </c>
      <c r="AA294" s="10">
        <f t="shared" si="126"/>
        <v>0</v>
      </c>
      <c r="AB294" s="10">
        <f t="shared" si="141"/>
        <v>0</v>
      </c>
      <c r="AC294" s="2">
        <v>1040</v>
      </c>
      <c r="AD294" s="7">
        <f t="shared" si="127"/>
        <v>0</v>
      </c>
      <c r="AE294" s="7">
        <f t="shared" si="128"/>
        <v>0</v>
      </c>
      <c r="AF294" s="7">
        <f t="shared" si="142"/>
        <v>0</v>
      </c>
      <c r="AG294" s="7">
        <f t="shared" si="143"/>
        <v>0</v>
      </c>
      <c r="AH294" s="7">
        <v>0</v>
      </c>
      <c r="AI294" s="7">
        <f t="shared" si="144"/>
        <v>0</v>
      </c>
      <c r="AJ294" s="7">
        <v>0</v>
      </c>
      <c r="AK294" s="7">
        <f t="shared" si="129"/>
        <v>0</v>
      </c>
      <c r="AL294" s="7">
        <f t="shared" si="130"/>
        <v>0</v>
      </c>
      <c r="AM294" s="7">
        <f t="shared" si="131"/>
        <v>0</v>
      </c>
      <c r="AN294" s="7">
        <v>0</v>
      </c>
      <c r="AO294" s="7">
        <f t="shared" si="132"/>
        <v>0</v>
      </c>
      <c r="AP294" s="7">
        <v>0</v>
      </c>
      <c r="AQ294" s="7">
        <f t="shared" si="133"/>
        <v>0</v>
      </c>
      <c r="AR294">
        <f t="shared" si="134"/>
        <v>0</v>
      </c>
      <c r="AS294" s="7">
        <v>0</v>
      </c>
      <c r="AT294" s="7">
        <f t="shared" si="135"/>
        <v>0</v>
      </c>
      <c r="AU294" s="7">
        <v>0</v>
      </c>
      <c r="AV294" s="7">
        <f t="shared" si="136"/>
        <v>0</v>
      </c>
      <c r="AW294">
        <f t="shared" si="137"/>
        <v>0</v>
      </c>
    </row>
    <row r="295" spans="1:49" x14ac:dyDescent="0.25">
      <c r="A295" s="11">
        <v>7818375</v>
      </c>
      <c r="B295" s="28" t="s">
        <v>464</v>
      </c>
      <c r="C295" s="25" t="s">
        <v>465</v>
      </c>
      <c r="D295" s="26" t="s">
        <v>5</v>
      </c>
      <c r="E295" s="26" t="s">
        <v>345</v>
      </c>
      <c r="F295" s="12">
        <f t="shared" si="116"/>
        <v>1</v>
      </c>
      <c r="G295" s="12" t="s">
        <v>77</v>
      </c>
      <c r="H295" s="12">
        <f t="shared" si="138"/>
        <v>0</v>
      </c>
      <c r="I295" s="1" t="str">
        <f>VLOOKUP(A295,Sheet1!A:F,3,)</f>
        <v>East</v>
      </c>
      <c r="J295" s="12">
        <f t="shared" si="117"/>
        <v>3</v>
      </c>
      <c r="K295" s="28" t="str">
        <f>VLOOKUP(A295,Sheet1!A:F,6,)</f>
        <v>Logistics</v>
      </c>
      <c r="L295">
        <f t="shared" si="118"/>
        <v>2</v>
      </c>
      <c r="M295" s="3">
        <f>VLOOKUP(A295,Sheet1!A:F,4,)</f>
        <v>36724</v>
      </c>
      <c r="N295" s="11">
        <f t="shared" si="119"/>
        <v>2000</v>
      </c>
      <c r="O295" s="11">
        <f t="shared" si="120"/>
        <v>7</v>
      </c>
      <c r="P295" s="11">
        <f t="shared" si="121"/>
        <v>2</v>
      </c>
      <c r="Q295" s="7">
        <f t="shared" si="122"/>
        <v>30</v>
      </c>
      <c r="R295" s="7">
        <f t="shared" si="123"/>
        <v>17</v>
      </c>
      <c r="S295" s="3"/>
      <c r="T295" s="7">
        <f t="shared" si="124"/>
        <v>0</v>
      </c>
      <c r="U295" s="1">
        <f>VLOOKUP(A295,Sheet1!A:F,5,)</f>
        <v>10000</v>
      </c>
      <c r="V295" s="7">
        <v>5</v>
      </c>
      <c r="W295" s="7">
        <f t="shared" si="125"/>
        <v>5</v>
      </c>
      <c r="X295" s="7">
        <v>0</v>
      </c>
      <c r="Y295" s="9">
        <f t="shared" si="139"/>
        <v>0</v>
      </c>
      <c r="Z295" s="9">
        <f t="shared" si="140"/>
        <v>0</v>
      </c>
      <c r="AA295" s="10">
        <f t="shared" si="126"/>
        <v>5.0000000000000001E-4</v>
      </c>
      <c r="AB295" s="10">
        <f t="shared" si="141"/>
        <v>5.0000000000000001E-4</v>
      </c>
      <c r="AC295" s="2">
        <v>0</v>
      </c>
      <c r="AD295" s="7">
        <f t="shared" si="127"/>
        <v>1</v>
      </c>
      <c r="AE295" s="7">
        <f t="shared" si="128"/>
        <v>1</v>
      </c>
      <c r="AF295" s="7">
        <f t="shared" si="142"/>
        <v>1</v>
      </c>
      <c r="AG295" s="7">
        <f t="shared" si="143"/>
        <v>1</v>
      </c>
      <c r="AH295" s="7">
        <v>5</v>
      </c>
      <c r="AI295" s="7">
        <f t="shared" si="144"/>
        <v>5</v>
      </c>
      <c r="AJ295" s="7">
        <v>0</v>
      </c>
      <c r="AK295" s="7">
        <f t="shared" si="129"/>
        <v>0</v>
      </c>
      <c r="AL295" s="7">
        <f t="shared" si="130"/>
        <v>0</v>
      </c>
      <c r="AM295" s="7">
        <f t="shared" si="131"/>
        <v>0</v>
      </c>
      <c r="AN295" s="7">
        <v>0</v>
      </c>
      <c r="AO295" s="7">
        <f t="shared" si="132"/>
        <v>0</v>
      </c>
      <c r="AP295" s="7">
        <v>0</v>
      </c>
      <c r="AQ295" s="7">
        <f t="shared" si="133"/>
        <v>0</v>
      </c>
      <c r="AR295">
        <f t="shared" si="134"/>
        <v>1</v>
      </c>
      <c r="AS295" s="7">
        <v>0</v>
      </c>
      <c r="AT295" s="7">
        <f t="shared" si="135"/>
        <v>0</v>
      </c>
      <c r="AU295" s="7">
        <v>5</v>
      </c>
      <c r="AV295" s="7">
        <f t="shared" si="136"/>
        <v>1</v>
      </c>
      <c r="AW295">
        <f t="shared" si="137"/>
        <v>1</v>
      </c>
    </row>
    <row r="296" spans="1:49" x14ac:dyDescent="0.25">
      <c r="A296" s="11">
        <v>7844167</v>
      </c>
      <c r="B296" s="28">
        <v>1001882</v>
      </c>
      <c r="C296" s="25" t="s">
        <v>73</v>
      </c>
      <c r="D296" s="26" t="s">
        <v>9</v>
      </c>
      <c r="E296" s="26" t="s">
        <v>6</v>
      </c>
      <c r="F296" s="12">
        <f t="shared" si="116"/>
        <v>2</v>
      </c>
      <c r="G296" s="12" t="s">
        <v>7</v>
      </c>
      <c r="H296" s="12">
        <f t="shared" si="138"/>
        <v>1</v>
      </c>
      <c r="I296" s="1" t="str">
        <f>VLOOKUP(A296,Sheet1!A:F,3,)</f>
        <v>South</v>
      </c>
      <c r="J296" s="12">
        <f t="shared" si="117"/>
        <v>2</v>
      </c>
      <c r="K296" s="28" t="str">
        <f>VLOOKUP(A296,Sheet1!A:F,6,)</f>
        <v>Telco</v>
      </c>
      <c r="L296">
        <f t="shared" si="118"/>
        <v>6</v>
      </c>
      <c r="M296" s="3">
        <f>VLOOKUP(A296,Sheet1!A:F,4,)</f>
        <v>40684</v>
      </c>
      <c r="N296" s="11">
        <f t="shared" si="119"/>
        <v>2011</v>
      </c>
      <c r="O296" s="11">
        <f t="shared" si="120"/>
        <v>5</v>
      </c>
      <c r="P296" s="11">
        <f t="shared" si="121"/>
        <v>7</v>
      </c>
      <c r="Q296" s="7">
        <f t="shared" si="122"/>
        <v>21</v>
      </c>
      <c r="R296" s="7">
        <f t="shared" si="123"/>
        <v>21</v>
      </c>
      <c r="S296" s="3"/>
      <c r="T296" s="7">
        <f t="shared" si="124"/>
        <v>0</v>
      </c>
      <c r="U296" s="1">
        <f>VLOOKUP(A296,Sheet1!A:F,5,)</f>
        <v>5000</v>
      </c>
      <c r="V296" s="7">
        <v>-1241.3499999999999</v>
      </c>
      <c r="W296" s="7">
        <f t="shared" si="125"/>
        <v>1241.3499999999999</v>
      </c>
      <c r="X296" s="7">
        <v>0</v>
      </c>
      <c r="Y296" s="9">
        <f t="shared" si="139"/>
        <v>0</v>
      </c>
      <c r="Z296" s="9">
        <f t="shared" si="140"/>
        <v>0</v>
      </c>
      <c r="AA296" s="10">
        <f t="shared" si="126"/>
        <v>-0.24826999999999999</v>
      </c>
      <c r="AB296" s="10">
        <f t="shared" si="141"/>
        <v>0.24826999999999999</v>
      </c>
      <c r="AC296" s="2">
        <v>0</v>
      </c>
      <c r="AD296" s="7">
        <f t="shared" si="127"/>
        <v>0</v>
      </c>
      <c r="AE296" s="7">
        <f t="shared" si="128"/>
        <v>1</v>
      </c>
      <c r="AF296" s="7">
        <f t="shared" si="142"/>
        <v>0</v>
      </c>
      <c r="AG296" s="7">
        <f t="shared" si="143"/>
        <v>1</v>
      </c>
      <c r="AH296" s="7">
        <v>-1241.3499999999999</v>
      </c>
      <c r="AI296" s="7">
        <f t="shared" si="144"/>
        <v>1241.3499999999999</v>
      </c>
      <c r="AJ296" s="7">
        <v>62.5</v>
      </c>
      <c r="AK296" s="7">
        <f t="shared" si="129"/>
        <v>1</v>
      </c>
      <c r="AL296" s="7">
        <f t="shared" si="130"/>
        <v>62.5</v>
      </c>
      <c r="AM296" s="7">
        <f t="shared" si="131"/>
        <v>1</v>
      </c>
      <c r="AN296" s="7">
        <v>0</v>
      </c>
      <c r="AO296" s="7">
        <f t="shared" si="132"/>
        <v>0</v>
      </c>
      <c r="AP296" s="7">
        <v>17.5</v>
      </c>
      <c r="AQ296" s="7">
        <f t="shared" si="133"/>
        <v>1</v>
      </c>
      <c r="AR296">
        <f t="shared" si="134"/>
        <v>0</v>
      </c>
      <c r="AS296" s="7">
        <v>0</v>
      </c>
      <c r="AT296" s="7">
        <f t="shared" si="135"/>
        <v>0</v>
      </c>
      <c r="AU296" s="7">
        <v>-1321.35</v>
      </c>
      <c r="AV296" s="7">
        <f t="shared" si="136"/>
        <v>0</v>
      </c>
      <c r="AW296">
        <f t="shared" si="137"/>
        <v>1</v>
      </c>
    </row>
    <row r="297" spans="1:49" x14ac:dyDescent="0.25">
      <c r="A297" s="11">
        <v>7855108</v>
      </c>
      <c r="B297" s="28" t="s">
        <v>204</v>
      </c>
      <c r="C297" s="25" t="s">
        <v>205</v>
      </c>
      <c r="D297" s="26" t="s">
        <v>5</v>
      </c>
      <c r="E297" s="26" t="s">
        <v>193</v>
      </c>
      <c r="F297" s="12">
        <f t="shared" si="116"/>
        <v>4</v>
      </c>
      <c r="G297" s="12" t="s">
        <v>77</v>
      </c>
      <c r="H297" s="12">
        <f t="shared" si="138"/>
        <v>0</v>
      </c>
      <c r="I297" s="1" t="str">
        <f>VLOOKUP(A297,Sheet1!A:F,3,)</f>
        <v>North</v>
      </c>
      <c r="J297" s="12">
        <f t="shared" si="117"/>
        <v>1</v>
      </c>
      <c r="K297" s="28" t="str">
        <f>VLOOKUP(A297,Sheet1!A:F,6,)</f>
        <v>Retail</v>
      </c>
      <c r="L297">
        <f t="shared" si="118"/>
        <v>3</v>
      </c>
      <c r="M297" s="3">
        <f>VLOOKUP(A297,Sheet1!A:F,4,)</f>
        <v>37644</v>
      </c>
      <c r="N297" s="11">
        <f t="shared" si="119"/>
        <v>2003</v>
      </c>
      <c r="O297" s="11">
        <f t="shared" si="120"/>
        <v>1</v>
      </c>
      <c r="P297" s="11">
        <f t="shared" si="121"/>
        <v>5</v>
      </c>
      <c r="Q297" s="7">
        <f t="shared" si="122"/>
        <v>4</v>
      </c>
      <c r="R297" s="7">
        <f t="shared" si="123"/>
        <v>23</v>
      </c>
      <c r="S297" s="3">
        <v>42940</v>
      </c>
      <c r="T297" s="7">
        <f t="shared" si="124"/>
        <v>1</v>
      </c>
      <c r="U297" s="1">
        <f>VLOOKUP(A297,Sheet1!A:F,5,)</f>
        <v>5000</v>
      </c>
      <c r="V297" s="7">
        <v>1765</v>
      </c>
      <c r="W297" s="7">
        <f t="shared" si="125"/>
        <v>1765</v>
      </c>
      <c r="X297" s="7">
        <v>1757.5</v>
      </c>
      <c r="Y297" s="9">
        <f t="shared" si="139"/>
        <v>0</v>
      </c>
      <c r="Z297" s="9">
        <f t="shared" si="140"/>
        <v>0</v>
      </c>
      <c r="AA297" s="10">
        <f t="shared" si="126"/>
        <v>0.70450000000000002</v>
      </c>
      <c r="AB297" s="10">
        <f t="shared" si="141"/>
        <v>0.70450000000000002</v>
      </c>
      <c r="AC297" s="2">
        <v>1375.5</v>
      </c>
      <c r="AD297" s="7">
        <f t="shared" si="127"/>
        <v>1</v>
      </c>
      <c r="AE297" s="7">
        <f t="shared" si="128"/>
        <v>1</v>
      </c>
      <c r="AF297" s="7">
        <f t="shared" si="142"/>
        <v>0</v>
      </c>
      <c r="AG297" s="7">
        <f t="shared" si="143"/>
        <v>0</v>
      </c>
      <c r="AH297" s="7">
        <v>3522.5</v>
      </c>
      <c r="AI297" s="7">
        <f t="shared" si="144"/>
        <v>3522.5</v>
      </c>
      <c r="AJ297" s="7">
        <v>1765</v>
      </c>
      <c r="AK297" s="7">
        <f t="shared" si="129"/>
        <v>1</v>
      </c>
      <c r="AL297" s="7">
        <f t="shared" si="130"/>
        <v>1765</v>
      </c>
      <c r="AM297" s="7">
        <f t="shared" si="131"/>
        <v>1</v>
      </c>
      <c r="AN297" s="7">
        <v>0</v>
      </c>
      <c r="AO297" s="7">
        <f t="shared" si="132"/>
        <v>0</v>
      </c>
      <c r="AP297" s="7">
        <v>0</v>
      </c>
      <c r="AQ297" s="7">
        <f t="shared" si="133"/>
        <v>0</v>
      </c>
      <c r="AR297">
        <f t="shared" si="134"/>
        <v>0</v>
      </c>
      <c r="AS297" s="7">
        <v>0</v>
      </c>
      <c r="AT297" s="7">
        <f t="shared" si="135"/>
        <v>0</v>
      </c>
      <c r="AU297" s="7">
        <v>0</v>
      </c>
      <c r="AV297" s="7">
        <f t="shared" si="136"/>
        <v>0</v>
      </c>
      <c r="AW297">
        <f t="shared" si="137"/>
        <v>0</v>
      </c>
    </row>
    <row r="298" spans="1:49" x14ac:dyDescent="0.25">
      <c r="A298" s="11">
        <v>7858796</v>
      </c>
      <c r="B298" s="28" t="s">
        <v>339</v>
      </c>
      <c r="C298" s="25" t="s">
        <v>340</v>
      </c>
      <c r="D298" s="26" t="s">
        <v>19</v>
      </c>
      <c r="E298" s="26" t="s">
        <v>224</v>
      </c>
      <c r="F298" s="12">
        <f t="shared" si="116"/>
        <v>3</v>
      </c>
      <c r="G298" s="12" t="s">
        <v>77</v>
      </c>
      <c r="H298" s="12">
        <f t="shared" si="138"/>
        <v>0</v>
      </c>
      <c r="I298" s="1" t="str">
        <f>VLOOKUP(A298,Sheet1!A:F,3,)</f>
        <v>North</v>
      </c>
      <c r="J298" s="12">
        <f t="shared" si="117"/>
        <v>1</v>
      </c>
      <c r="K298" s="28" t="str">
        <f>VLOOKUP(A298,Sheet1!A:F,6,)</f>
        <v>Finance</v>
      </c>
      <c r="L298">
        <f t="shared" si="118"/>
        <v>7</v>
      </c>
      <c r="M298" s="3">
        <f>VLOOKUP(A298,Sheet1!A:F,4,)</f>
        <v>37964</v>
      </c>
      <c r="N298" s="11">
        <f t="shared" si="119"/>
        <v>2003</v>
      </c>
      <c r="O298" s="11">
        <f t="shared" si="120"/>
        <v>12</v>
      </c>
      <c r="P298" s="11">
        <f t="shared" si="121"/>
        <v>3</v>
      </c>
      <c r="Q298" s="7">
        <f t="shared" si="122"/>
        <v>50</v>
      </c>
      <c r="R298" s="7">
        <f t="shared" si="123"/>
        <v>9</v>
      </c>
      <c r="S298" s="3">
        <v>42962</v>
      </c>
      <c r="T298" s="7">
        <f t="shared" si="124"/>
        <v>1</v>
      </c>
      <c r="U298" s="1">
        <f>VLOOKUP(A298,Sheet1!A:F,5,)</f>
        <v>5000</v>
      </c>
      <c r="V298" s="7">
        <v>0</v>
      </c>
      <c r="W298" s="7">
        <f t="shared" si="125"/>
        <v>0</v>
      </c>
      <c r="X298" s="7">
        <v>282</v>
      </c>
      <c r="Y298" s="9">
        <f t="shared" si="139"/>
        <v>0</v>
      </c>
      <c r="Z298" s="9">
        <f t="shared" si="140"/>
        <v>0</v>
      </c>
      <c r="AA298" s="10">
        <f t="shared" si="126"/>
        <v>5.6399999999999999E-2</v>
      </c>
      <c r="AB298" s="10">
        <f t="shared" si="141"/>
        <v>5.6399999999999999E-2</v>
      </c>
      <c r="AC298" s="2">
        <v>575.6</v>
      </c>
      <c r="AD298" s="7">
        <f t="shared" si="127"/>
        <v>1</v>
      </c>
      <c r="AE298" s="7">
        <f t="shared" si="128"/>
        <v>0</v>
      </c>
      <c r="AF298" s="7">
        <f t="shared" si="142"/>
        <v>0</v>
      </c>
      <c r="AG298" s="7">
        <f t="shared" si="143"/>
        <v>0</v>
      </c>
      <c r="AH298" s="7">
        <v>282</v>
      </c>
      <c r="AI298" s="7">
        <f t="shared" si="144"/>
        <v>282</v>
      </c>
      <c r="AJ298" s="7">
        <v>0</v>
      </c>
      <c r="AK298" s="7">
        <f t="shared" si="129"/>
        <v>0</v>
      </c>
      <c r="AL298" s="7">
        <f t="shared" si="130"/>
        <v>0</v>
      </c>
      <c r="AM298" s="7">
        <f t="shared" si="131"/>
        <v>0</v>
      </c>
      <c r="AN298" s="7">
        <v>0</v>
      </c>
      <c r="AO298" s="7">
        <f t="shared" si="132"/>
        <v>0</v>
      </c>
      <c r="AP298" s="7">
        <v>0</v>
      </c>
      <c r="AQ298" s="7">
        <f t="shared" si="133"/>
        <v>0</v>
      </c>
      <c r="AR298">
        <f t="shared" si="134"/>
        <v>0</v>
      </c>
      <c r="AS298" s="7">
        <v>0</v>
      </c>
      <c r="AT298" s="7">
        <f t="shared" si="135"/>
        <v>0</v>
      </c>
      <c r="AU298" s="7">
        <v>0</v>
      </c>
      <c r="AV298" s="7">
        <f t="shared" si="136"/>
        <v>0</v>
      </c>
      <c r="AW298">
        <f t="shared" si="137"/>
        <v>0</v>
      </c>
    </row>
    <row r="299" spans="1:49" x14ac:dyDescent="0.25">
      <c r="A299" s="11">
        <v>7893363</v>
      </c>
      <c r="B299" s="28" t="s">
        <v>183</v>
      </c>
      <c r="C299" s="25" t="s">
        <v>184</v>
      </c>
      <c r="D299" s="26" t="s">
        <v>5</v>
      </c>
      <c r="E299" s="26" t="s">
        <v>6</v>
      </c>
      <c r="F299" s="12">
        <f t="shared" si="116"/>
        <v>2</v>
      </c>
      <c r="G299" s="12" t="s">
        <v>77</v>
      </c>
      <c r="H299" s="12">
        <f t="shared" si="138"/>
        <v>0</v>
      </c>
      <c r="I299" s="1" t="str">
        <f>VLOOKUP(A299,Sheet1!A:F,3,)</f>
        <v>South</v>
      </c>
      <c r="J299" s="12">
        <f t="shared" si="117"/>
        <v>2</v>
      </c>
      <c r="K299" s="28" t="str">
        <f>VLOOKUP(A299,Sheet1!A:F,6,)</f>
        <v>Finance</v>
      </c>
      <c r="L299">
        <f t="shared" si="118"/>
        <v>7</v>
      </c>
      <c r="M299" s="3">
        <f>VLOOKUP(A299,Sheet1!A:F,4,)</f>
        <v>39364</v>
      </c>
      <c r="N299" s="11">
        <f t="shared" si="119"/>
        <v>2007</v>
      </c>
      <c r="O299" s="11">
        <f t="shared" si="120"/>
        <v>10</v>
      </c>
      <c r="P299" s="11">
        <f t="shared" si="121"/>
        <v>3</v>
      </c>
      <c r="Q299" s="7">
        <f t="shared" si="122"/>
        <v>41</v>
      </c>
      <c r="R299" s="7">
        <f t="shared" si="123"/>
        <v>9</v>
      </c>
      <c r="S299" s="3">
        <v>42954</v>
      </c>
      <c r="T299" s="7">
        <f t="shared" si="124"/>
        <v>1</v>
      </c>
      <c r="U299" s="1">
        <f>VLOOKUP(A299,Sheet1!A:F,5,)</f>
        <v>5000</v>
      </c>
      <c r="V299" s="7">
        <v>20</v>
      </c>
      <c r="W299" s="7">
        <f t="shared" si="125"/>
        <v>20</v>
      </c>
      <c r="X299" s="7">
        <v>82</v>
      </c>
      <c r="Y299" s="9">
        <f t="shared" si="139"/>
        <v>0</v>
      </c>
      <c r="Z299" s="9">
        <f t="shared" si="140"/>
        <v>0</v>
      </c>
      <c r="AA299" s="10">
        <f t="shared" si="126"/>
        <v>2.0400000000000001E-2</v>
      </c>
      <c r="AB299" s="10">
        <f t="shared" si="141"/>
        <v>2.0400000000000001E-2</v>
      </c>
      <c r="AC299" s="2">
        <v>740.5</v>
      </c>
      <c r="AD299" s="7">
        <f t="shared" si="127"/>
        <v>1</v>
      </c>
      <c r="AE299" s="7">
        <f t="shared" si="128"/>
        <v>1</v>
      </c>
      <c r="AF299" s="7">
        <f t="shared" si="142"/>
        <v>0</v>
      </c>
      <c r="AG299" s="7">
        <f t="shared" si="143"/>
        <v>0</v>
      </c>
      <c r="AH299" s="7">
        <v>102</v>
      </c>
      <c r="AI299" s="7">
        <f t="shared" si="144"/>
        <v>102</v>
      </c>
      <c r="AJ299" s="7">
        <v>20</v>
      </c>
      <c r="AK299" s="7">
        <f t="shared" si="129"/>
        <v>1</v>
      </c>
      <c r="AL299" s="7">
        <f t="shared" si="130"/>
        <v>20</v>
      </c>
      <c r="AM299" s="7">
        <f t="shared" si="131"/>
        <v>1</v>
      </c>
      <c r="AN299" s="7">
        <v>0</v>
      </c>
      <c r="AO299" s="7">
        <f t="shared" si="132"/>
        <v>0</v>
      </c>
      <c r="AP299" s="7">
        <v>0</v>
      </c>
      <c r="AQ299" s="7">
        <f t="shared" si="133"/>
        <v>0</v>
      </c>
      <c r="AR299">
        <f t="shared" si="134"/>
        <v>0</v>
      </c>
      <c r="AS299" s="7">
        <v>0</v>
      </c>
      <c r="AT299" s="7">
        <f t="shared" si="135"/>
        <v>0</v>
      </c>
      <c r="AU299" s="7">
        <v>0</v>
      </c>
      <c r="AV299" s="7">
        <f t="shared" si="136"/>
        <v>0</v>
      </c>
      <c r="AW299">
        <f t="shared" si="137"/>
        <v>0</v>
      </c>
    </row>
    <row r="300" spans="1:49" x14ac:dyDescent="0.25">
      <c r="A300" s="11">
        <v>8000441</v>
      </c>
      <c r="B300" s="28" t="s">
        <v>273</v>
      </c>
      <c r="C300" s="25" t="s">
        <v>274</v>
      </c>
      <c r="D300" s="26" t="s">
        <v>5</v>
      </c>
      <c r="E300" s="26" t="s">
        <v>224</v>
      </c>
      <c r="F300" s="12">
        <f t="shared" si="116"/>
        <v>3</v>
      </c>
      <c r="G300" s="12" t="s">
        <v>77</v>
      </c>
      <c r="H300" s="12">
        <f t="shared" si="138"/>
        <v>0</v>
      </c>
      <c r="I300" s="1" t="str">
        <f>VLOOKUP(A300,Sheet1!A:F,3,)</f>
        <v>North</v>
      </c>
      <c r="J300" s="12">
        <f t="shared" si="117"/>
        <v>1</v>
      </c>
      <c r="K300" s="28" t="str">
        <f>VLOOKUP(A300,Sheet1!A:F,6,)</f>
        <v>Retail</v>
      </c>
      <c r="L300">
        <f t="shared" si="118"/>
        <v>3</v>
      </c>
      <c r="M300" s="3">
        <f>VLOOKUP(A300,Sheet1!A:F,4,)</f>
        <v>38204</v>
      </c>
      <c r="N300" s="11">
        <f t="shared" si="119"/>
        <v>2004</v>
      </c>
      <c r="O300" s="11">
        <f t="shared" si="120"/>
        <v>8</v>
      </c>
      <c r="P300" s="11">
        <f t="shared" si="121"/>
        <v>5</v>
      </c>
      <c r="Q300" s="7">
        <f t="shared" si="122"/>
        <v>32</v>
      </c>
      <c r="R300" s="7">
        <f t="shared" si="123"/>
        <v>5</v>
      </c>
      <c r="S300" s="3">
        <v>42514</v>
      </c>
      <c r="T300" s="7">
        <f t="shared" si="124"/>
        <v>1</v>
      </c>
      <c r="U300" s="1">
        <f>VLOOKUP(A300,Sheet1!A:F,5,)</f>
        <v>15000</v>
      </c>
      <c r="V300" s="7">
        <v>70</v>
      </c>
      <c r="W300" s="7">
        <f t="shared" si="125"/>
        <v>70</v>
      </c>
      <c r="X300" s="7">
        <v>0</v>
      </c>
      <c r="Y300" s="9">
        <f t="shared" si="139"/>
        <v>0</v>
      </c>
      <c r="Z300" s="9">
        <f t="shared" si="140"/>
        <v>0</v>
      </c>
      <c r="AA300" s="10">
        <f t="shared" si="126"/>
        <v>4.6666666666666671E-3</v>
      </c>
      <c r="AB300" s="10">
        <f t="shared" si="141"/>
        <v>4.6666666666666671E-3</v>
      </c>
      <c r="AC300" s="2">
        <v>170</v>
      </c>
      <c r="AD300" s="7">
        <f t="shared" si="127"/>
        <v>1</v>
      </c>
      <c r="AE300" s="7">
        <f t="shared" si="128"/>
        <v>1</v>
      </c>
      <c r="AF300" s="7">
        <f t="shared" si="142"/>
        <v>0</v>
      </c>
      <c r="AG300" s="7">
        <f t="shared" si="143"/>
        <v>0</v>
      </c>
      <c r="AH300" s="7">
        <v>70</v>
      </c>
      <c r="AI300" s="7">
        <f t="shared" si="144"/>
        <v>70</v>
      </c>
      <c r="AJ300" s="7">
        <v>0</v>
      </c>
      <c r="AK300" s="7">
        <f t="shared" si="129"/>
        <v>0</v>
      </c>
      <c r="AL300" s="7">
        <f t="shared" si="130"/>
        <v>0</v>
      </c>
      <c r="AM300" s="7">
        <f t="shared" si="131"/>
        <v>0</v>
      </c>
      <c r="AN300" s="7">
        <v>70</v>
      </c>
      <c r="AO300" s="7">
        <f t="shared" si="132"/>
        <v>1</v>
      </c>
      <c r="AP300" s="7">
        <v>0</v>
      </c>
      <c r="AQ300" s="7">
        <f t="shared" si="133"/>
        <v>0</v>
      </c>
      <c r="AR300">
        <f t="shared" si="134"/>
        <v>0</v>
      </c>
      <c r="AS300" s="7">
        <v>0</v>
      </c>
      <c r="AT300" s="7">
        <f t="shared" si="135"/>
        <v>0</v>
      </c>
      <c r="AU300" s="7">
        <v>0</v>
      </c>
      <c r="AV300" s="7">
        <f t="shared" si="136"/>
        <v>0</v>
      </c>
      <c r="AW300">
        <f t="shared" si="137"/>
        <v>0</v>
      </c>
    </row>
    <row r="301" spans="1:49" x14ac:dyDescent="0.25">
      <c r="A301" s="11">
        <v>8010925</v>
      </c>
      <c r="B301" s="28" t="s">
        <v>460</v>
      </c>
      <c r="C301" s="25" t="s">
        <v>461</v>
      </c>
      <c r="D301" s="26" t="s">
        <v>5</v>
      </c>
      <c r="E301" s="26" t="s">
        <v>345</v>
      </c>
      <c r="F301" s="12">
        <f t="shared" si="116"/>
        <v>1</v>
      </c>
      <c r="G301" s="12" t="s">
        <v>77</v>
      </c>
      <c r="H301" s="12">
        <f t="shared" si="138"/>
        <v>0</v>
      </c>
      <c r="I301" s="1" t="str">
        <f>VLOOKUP(A301,Sheet1!A:F,3,)</f>
        <v>East</v>
      </c>
      <c r="J301" s="12">
        <f t="shared" si="117"/>
        <v>3</v>
      </c>
      <c r="K301" s="28" t="str">
        <f>VLOOKUP(A301,Sheet1!A:F,6,)</f>
        <v>Services</v>
      </c>
      <c r="L301">
        <f t="shared" si="118"/>
        <v>4</v>
      </c>
      <c r="M301" s="3">
        <f>VLOOKUP(A301,Sheet1!A:F,4,)</f>
        <v>36684</v>
      </c>
      <c r="N301" s="11">
        <f t="shared" si="119"/>
        <v>2000</v>
      </c>
      <c r="O301" s="11">
        <f t="shared" si="120"/>
        <v>6</v>
      </c>
      <c r="P301" s="11">
        <f t="shared" si="121"/>
        <v>4</v>
      </c>
      <c r="Q301" s="7">
        <f t="shared" si="122"/>
        <v>24</v>
      </c>
      <c r="R301" s="7">
        <f t="shared" si="123"/>
        <v>7</v>
      </c>
      <c r="S301" s="3">
        <v>42898</v>
      </c>
      <c r="T301" s="7">
        <f t="shared" si="124"/>
        <v>1</v>
      </c>
      <c r="U301" s="1">
        <f>VLOOKUP(A301,Sheet1!A:F,5,)</f>
        <v>5000</v>
      </c>
      <c r="V301" s="7">
        <v>130</v>
      </c>
      <c r="W301" s="7">
        <f t="shared" si="125"/>
        <v>130</v>
      </c>
      <c r="X301" s="7">
        <v>0</v>
      </c>
      <c r="Y301" s="9">
        <f t="shared" si="139"/>
        <v>0</v>
      </c>
      <c r="Z301" s="9">
        <f t="shared" si="140"/>
        <v>0</v>
      </c>
      <c r="AA301" s="10">
        <f t="shared" si="126"/>
        <v>2.5999999999999999E-2</v>
      </c>
      <c r="AB301" s="10">
        <f t="shared" si="141"/>
        <v>2.5999999999999999E-2</v>
      </c>
      <c r="AC301" s="2">
        <v>600</v>
      </c>
      <c r="AD301" s="7">
        <f t="shared" si="127"/>
        <v>1</v>
      </c>
      <c r="AE301" s="7">
        <f t="shared" si="128"/>
        <v>1</v>
      </c>
      <c r="AF301" s="7">
        <f t="shared" si="142"/>
        <v>0</v>
      </c>
      <c r="AG301" s="7">
        <f t="shared" si="143"/>
        <v>0</v>
      </c>
      <c r="AH301" s="7">
        <v>130</v>
      </c>
      <c r="AI301" s="7">
        <f t="shared" si="144"/>
        <v>130</v>
      </c>
      <c r="AJ301" s="7">
        <v>50</v>
      </c>
      <c r="AK301" s="7">
        <f t="shared" si="129"/>
        <v>1</v>
      </c>
      <c r="AL301" s="7">
        <f t="shared" si="130"/>
        <v>50</v>
      </c>
      <c r="AM301" s="7">
        <f t="shared" si="131"/>
        <v>1</v>
      </c>
      <c r="AN301" s="7">
        <v>80</v>
      </c>
      <c r="AO301" s="7">
        <f t="shared" si="132"/>
        <v>1</v>
      </c>
      <c r="AP301" s="7">
        <v>0</v>
      </c>
      <c r="AQ301" s="7">
        <f t="shared" si="133"/>
        <v>0</v>
      </c>
      <c r="AR301">
        <f t="shared" si="134"/>
        <v>0</v>
      </c>
      <c r="AS301" s="7">
        <v>0</v>
      </c>
      <c r="AT301" s="7">
        <f t="shared" si="135"/>
        <v>0</v>
      </c>
      <c r="AU301" s="7">
        <v>0</v>
      </c>
      <c r="AV301" s="7">
        <f t="shared" si="136"/>
        <v>0</v>
      </c>
      <c r="AW301">
        <f t="shared" si="137"/>
        <v>0</v>
      </c>
    </row>
    <row r="302" spans="1:49" x14ac:dyDescent="0.25">
      <c r="A302" s="11">
        <v>8013049</v>
      </c>
      <c r="B302" s="28">
        <v>1000640</v>
      </c>
      <c r="C302" s="25" t="s">
        <v>14</v>
      </c>
      <c r="D302" s="26" t="s">
        <v>9</v>
      </c>
      <c r="E302" s="26" t="s">
        <v>6</v>
      </c>
      <c r="F302" s="12">
        <f t="shared" si="116"/>
        <v>2</v>
      </c>
      <c r="G302" s="12" t="s">
        <v>7</v>
      </c>
      <c r="H302" s="12">
        <f t="shared" si="138"/>
        <v>1</v>
      </c>
      <c r="I302" s="1" t="str">
        <f>VLOOKUP(A302,Sheet1!A:F,3,)</f>
        <v>South</v>
      </c>
      <c r="J302" s="12">
        <f t="shared" si="117"/>
        <v>2</v>
      </c>
      <c r="K302" s="28" t="str">
        <f>VLOOKUP(A302,Sheet1!A:F,6,)</f>
        <v>Retail</v>
      </c>
      <c r="L302">
        <f t="shared" si="118"/>
        <v>3</v>
      </c>
      <c r="M302" s="3">
        <f>VLOOKUP(A302,Sheet1!A:F,4,)</f>
        <v>40584</v>
      </c>
      <c r="N302" s="11">
        <f t="shared" si="119"/>
        <v>2011</v>
      </c>
      <c r="O302" s="11">
        <f t="shared" si="120"/>
        <v>2</v>
      </c>
      <c r="P302" s="11">
        <f t="shared" si="121"/>
        <v>5</v>
      </c>
      <c r="Q302" s="7">
        <f t="shared" si="122"/>
        <v>7</v>
      </c>
      <c r="R302" s="7">
        <f t="shared" si="123"/>
        <v>10</v>
      </c>
      <c r="S302" s="3"/>
      <c r="T302" s="7">
        <f t="shared" si="124"/>
        <v>0</v>
      </c>
      <c r="U302" s="1">
        <f>VLOOKUP(A302,Sheet1!A:F,5,)</f>
        <v>5000</v>
      </c>
      <c r="V302" s="7">
        <v>-239.81</v>
      </c>
      <c r="W302" s="7">
        <f t="shared" si="125"/>
        <v>239.81</v>
      </c>
      <c r="X302" s="7">
        <v>0</v>
      </c>
      <c r="Y302" s="9">
        <f t="shared" si="139"/>
        <v>0</v>
      </c>
      <c r="Z302" s="9">
        <f t="shared" si="140"/>
        <v>0</v>
      </c>
      <c r="AA302" s="10">
        <f t="shared" si="126"/>
        <v>-4.7961999999999998E-2</v>
      </c>
      <c r="AB302" s="10">
        <f t="shared" si="141"/>
        <v>4.7961999999999998E-2</v>
      </c>
      <c r="AC302" s="2">
        <v>0</v>
      </c>
      <c r="AD302" s="7">
        <f t="shared" si="127"/>
        <v>0</v>
      </c>
      <c r="AE302" s="7">
        <f t="shared" si="128"/>
        <v>1</v>
      </c>
      <c r="AF302" s="7">
        <f t="shared" si="142"/>
        <v>0</v>
      </c>
      <c r="AG302" s="7">
        <f t="shared" si="143"/>
        <v>1</v>
      </c>
      <c r="AH302" s="7">
        <v>-239.81</v>
      </c>
      <c r="AI302" s="7">
        <f t="shared" si="144"/>
        <v>239.81</v>
      </c>
      <c r="AJ302" s="7">
        <v>0</v>
      </c>
      <c r="AK302" s="7">
        <f t="shared" si="129"/>
        <v>0</v>
      </c>
      <c r="AL302" s="7">
        <f t="shared" si="130"/>
        <v>0</v>
      </c>
      <c r="AM302" s="7">
        <f t="shared" si="131"/>
        <v>0</v>
      </c>
      <c r="AN302" s="7">
        <v>0</v>
      </c>
      <c r="AO302" s="7">
        <f t="shared" si="132"/>
        <v>0</v>
      </c>
      <c r="AP302" s="7">
        <v>0</v>
      </c>
      <c r="AQ302" s="7">
        <f t="shared" si="133"/>
        <v>0</v>
      </c>
      <c r="AR302">
        <f t="shared" si="134"/>
        <v>0</v>
      </c>
      <c r="AS302" s="7">
        <v>0</v>
      </c>
      <c r="AT302" s="7">
        <f t="shared" si="135"/>
        <v>0</v>
      </c>
      <c r="AU302" s="7">
        <v>-239.81</v>
      </c>
      <c r="AV302" s="7">
        <f t="shared" si="136"/>
        <v>0</v>
      </c>
      <c r="AW302">
        <f t="shared" si="137"/>
        <v>1</v>
      </c>
    </row>
    <row r="303" spans="1:49" x14ac:dyDescent="0.25">
      <c r="A303" s="11">
        <v>8038197</v>
      </c>
      <c r="B303" s="28" t="s">
        <v>582</v>
      </c>
      <c r="C303" s="25" t="s">
        <v>583</v>
      </c>
      <c r="D303" s="26" t="s">
        <v>5</v>
      </c>
      <c r="E303" s="26" t="s">
        <v>345</v>
      </c>
      <c r="F303" s="12">
        <f t="shared" si="116"/>
        <v>1</v>
      </c>
      <c r="G303" s="12" t="s">
        <v>77</v>
      </c>
      <c r="H303" s="12">
        <f t="shared" si="138"/>
        <v>0</v>
      </c>
      <c r="I303" s="1" t="str">
        <f>VLOOKUP(A303,Sheet1!A:F,3,)</f>
        <v>West</v>
      </c>
      <c r="J303" s="12">
        <f t="shared" si="117"/>
        <v>4</v>
      </c>
      <c r="K303" s="28" t="str">
        <f>VLOOKUP(A303,Sheet1!A:F,6,)</f>
        <v>Telco</v>
      </c>
      <c r="L303">
        <f t="shared" si="118"/>
        <v>6</v>
      </c>
      <c r="M303" s="3">
        <f>VLOOKUP(A303,Sheet1!A:F,4,)</f>
        <v>42924</v>
      </c>
      <c r="N303" s="11">
        <f t="shared" si="119"/>
        <v>2017</v>
      </c>
      <c r="O303" s="11">
        <f t="shared" si="120"/>
        <v>7</v>
      </c>
      <c r="P303" s="11">
        <f t="shared" si="121"/>
        <v>7</v>
      </c>
      <c r="Q303" s="7">
        <f t="shared" si="122"/>
        <v>27</v>
      </c>
      <c r="R303" s="7">
        <f t="shared" si="123"/>
        <v>8</v>
      </c>
      <c r="S303" s="3">
        <v>42930</v>
      </c>
      <c r="T303" s="7">
        <f t="shared" si="124"/>
        <v>1</v>
      </c>
      <c r="U303" s="1">
        <f>VLOOKUP(A303,Sheet1!A:F,5,)</f>
        <v>5000</v>
      </c>
      <c r="V303" s="7">
        <v>35</v>
      </c>
      <c r="W303" s="7">
        <f t="shared" si="125"/>
        <v>35</v>
      </c>
      <c r="X303" s="7">
        <v>0</v>
      </c>
      <c r="Y303" s="9">
        <f t="shared" si="139"/>
        <v>0</v>
      </c>
      <c r="Z303" s="9">
        <f t="shared" si="140"/>
        <v>0</v>
      </c>
      <c r="AA303" s="10">
        <f t="shared" si="126"/>
        <v>7.0000000000000001E-3</v>
      </c>
      <c r="AB303" s="10">
        <f t="shared" si="141"/>
        <v>7.0000000000000001E-3</v>
      </c>
      <c r="AC303" s="2">
        <v>65</v>
      </c>
      <c r="AD303" s="7">
        <f t="shared" si="127"/>
        <v>1</v>
      </c>
      <c r="AE303" s="7">
        <f t="shared" si="128"/>
        <v>1</v>
      </c>
      <c r="AF303" s="7">
        <f t="shared" si="142"/>
        <v>0</v>
      </c>
      <c r="AG303" s="7">
        <f t="shared" si="143"/>
        <v>0</v>
      </c>
      <c r="AH303" s="7">
        <v>35</v>
      </c>
      <c r="AI303" s="7">
        <f t="shared" si="144"/>
        <v>35</v>
      </c>
      <c r="AJ303" s="7">
        <v>35</v>
      </c>
      <c r="AK303" s="7">
        <f t="shared" si="129"/>
        <v>1</v>
      </c>
      <c r="AL303" s="7">
        <f t="shared" si="130"/>
        <v>35</v>
      </c>
      <c r="AM303" s="7">
        <f t="shared" si="131"/>
        <v>1</v>
      </c>
      <c r="AN303" s="7">
        <v>0</v>
      </c>
      <c r="AO303" s="7">
        <f t="shared" si="132"/>
        <v>0</v>
      </c>
      <c r="AP303" s="7">
        <v>0</v>
      </c>
      <c r="AQ303" s="7">
        <f t="shared" si="133"/>
        <v>0</v>
      </c>
      <c r="AR303">
        <f t="shared" si="134"/>
        <v>0</v>
      </c>
      <c r="AS303" s="7">
        <v>0</v>
      </c>
      <c r="AT303" s="7">
        <f t="shared" si="135"/>
        <v>0</v>
      </c>
      <c r="AU303" s="7">
        <v>0</v>
      </c>
      <c r="AV303" s="7">
        <f t="shared" si="136"/>
        <v>0</v>
      </c>
      <c r="AW303">
        <f t="shared" si="137"/>
        <v>0</v>
      </c>
    </row>
    <row r="304" spans="1:49" x14ac:dyDescent="0.25">
      <c r="A304" s="11">
        <v>8061054</v>
      </c>
      <c r="B304" s="28" t="s">
        <v>396</v>
      </c>
      <c r="C304" s="25" t="s">
        <v>397</v>
      </c>
      <c r="D304" s="26" t="s">
        <v>5</v>
      </c>
      <c r="E304" s="26" t="s">
        <v>345</v>
      </c>
      <c r="F304" s="12">
        <f t="shared" si="116"/>
        <v>1</v>
      </c>
      <c r="G304" s="12" t="s">
        <v>77</v>
      </c>
      <c r="H304" s="12">
        <f t="shared" si="138"/>
        <v>0</v>
      </c>
      <c r="I304" s="1" t="str">
        <f>VLOOKUP(A304,Sheet1!A:F,3,)</f>
        <v>East</v>
      </c>
      <c r="J304" s="12">
        <f t="shared" si="117"/>
        <v>3</v>
      </c>
      <c r="K304" s="28" t="str">
        <f>VLOOKUP(A304,Sheet1!A:F,6,)</f>
        <v>Telco</v>
      </c>
      <c r="L304">
        <f t="shared" si="118"/>
        <v>6</v>
      </c>
      <c r="M304" s="3">
        <f>VLOOKUP(A304,Sheet1!A:F,4,)</f>
        <v>35924</v>
      </c>
      <c r="N304" s="11">
        <f t="shared" si="119"/>
        <v>1998</v>
      </c>
      <c r="O304" s="11">
        <f t="shared" si="120"/>
        <v>5</v>
      </c>
      <c r="P304" s="11">
        <f t="shared" si="121"/>
        <v>7</v>
      </c>
      <c r="Q304" s="7">
        <f t="shared" si="122"/>
        <v>19</v>
      </c>
      <c r="R304" s="7">
        <f t="shared" si="123"/>
        <v>9</v>
      </c>
      <c r="S304" s="3">
        <v>42934</v>
      </c>
      <c r="T304" s="7">
        <f t="shared" si="124"/>
        <v>1</v>
      </c>
      <c r="U304" s="1">
        <f>VLOOKUP(A304,Sheet1!A:F,5,)</f>
        <v>5000</v>
      </c>
      <c r="V304" s="7">
        <v>1937</v>
      </c>
      <c r="W304" s="7">
        <f t="shared" si="125"/>
        <v>1937</v>
      </c>
      <c r="X304" s="7">
        <v>108</v>
      </c>
      <c r="Y304" s="9">
        <f t="shared" si="139"/>
        <v>0</v>
      </c>
      <c r="Z304" s="9">
        <f t="shared" si="140"/>
        <v>0</v>
      </c>
      <c r="AA304" s="10">
        <f t="shared" si="126"/>
        <v>0.40899999999999997</v>
      </c>
      <c r="AB304" s="10">
        <f t="shared" si="141"/>
        <v>0.40899999999999997</v>
      </c>
      <c r="AC304" s="2">
        <v>500</v>
      </c>
      <c r="AD304" s="7">
        <f t="shared" si="127"/>
        <v>1</v>
      </c>
      <c r="AE304" s="7">
        <f t="shared" si="128"/>
        <v>1</v>
      </c>
      <c r="AF304" s="7">
        <f t="shared" si="142"/>
        <v>0</v>
      </c>
      <c r="AG304" s="7">
        <f t="shared" si="143"/>
        <v>1</v>
      </c>
      <c r="AH304" s="7">
        <v>2045</v>
      </c>
      <c r="AI304" s="7">
        <f t="shared" si="144"/>
        <v>2045</v>
      </c>
      <c r="AJ304" s="7">
        <v>622</v>
      </c>
      <c r="AK304" s="7">
        <f t="shared" si="129"/>
        <v>1</v>
      </c>
      <c r="AL304" s="7">
        <f t="shared" si="130"/>
        <v>622</v>
      </c>
      <c r="AM304" s="7">
        <f t="shared" si="131"/>
        <v>1</v>
      </c>
      <c r="AN304" s="7">
        <v>571</v>
      </c>
      <c r="AO304" s="7">
        <f t="shared" si="132"/>
        <v>1</v>
      </c>
      <c r="AP304" s="7">
        <v>744</v>
      </c>
      <c r="AQ304" s="7">
        <f t="shared" si="133"/>
        <v>1</v>
      </c>
      <c r="AR304">
        <f t="shared" si="134"/>
        <v>0</v>
      </c>
      <c r="AS304" s="7">
        <v>0</v>
      </c>
      <c r="AT304" s="7">
        <f t="shared" si="135"/>
        <v>0</v>
      </c>
      <c r="AU304" s="7">
        <v>0</v>
      </c>
      <c r="AV304" s="7">
        <f t="shared" si="136"/>
        <v>0</v>
      </c>
      <c r="AW304">
        <f t="shared" si="137"/>
        <v>1</v>
      </c>
    </row>
    <row r="305" spans="1:49" x14ac:dyDescent="0.25">
      <c r="A305" s="11">
        <v>8069536</v>
      </c>
      <c r="B305" s="28" t="s">
        <v>554</v>
      </c>
      <c r="C305" s="25" t="s">
        <v>555</v>
      </c>
      <c r="D305" s="26" t="s">
        <v>5</v>
      </c>
      <c r="E305" s="26" t="s">
        <v>345</v>
      </c>
      <c r="F305" s="12">
        <f t="shared" si="116"/>
        <v>1</v>
      </c>
      <c r="G305" s="12" t="s">
        <v>77</v>
      </c>
      <c r="H305" s="12">
        <f t="shared" si="138"/>
        <v>0</v>
      </c>
      <c r="I305" s="1" t="str">
        <f>VLOOKUP(A305,Sheet1!A:F,3,)</f>
        <v>West</v>
      </c>
      <c r="J305" s="12">
        <f t="shared" si="117"/>
        <v>4</v>
      </c>
      <c r="K305" s="28" t="str">
        <f>VLOOKUP(A305,Sheet1!A:F,6,)</f>
        <v>Logistics</v>
      </c>
      <c r="L305">
        <f t="shared" si="118"/>
        <v>2</v>
      </c>
      <c r="M305" s="3">
        <f>VLOOKUP(A305,Sheet1!A:F,4,)</f>
        <v>42324</v>
      </c>
      <c r="N305" s="11">
        <f t="shared" si="119"/>
        <v>2015</v>
      </c>
      <c r="O305" s="11">
        <f t="shared" si="120"/>
        <v>11</v>
      </c>
      <c r="P305" s="11">
        <f t="shared" si="121"/>
        <v>2</v>
      </c>
      <c r="Q305" s="7">
        <f t="shared" si="122"/>
        <v>47</v>
      </c>
      <c r="R305" s="7">
        <f t="shared" si="123"/>
        <v>16</v>
      </c>
      <c r="S305" s="3">
        <v>42800</v>
      </c>
      <c r="T305" s="7">
        <f t="shared" si="124"/>
        <v>1</v>
      </c>
      <c r="U305" s="1">
        <f>VLOOKUP(A305,Sheet1!A:F,5,)</f>
        <v>5000</v>
      </c>
      <c r="V305" s="7">
        <v>247</v>
      </c>
      <c r="W305" s="7">
        <f t="shared" si="125"/>
        <v>247</v>
      </c>
      <c r="X305" s="7">
        <v>30</v>
      </c>
      <c r="Y305" s="9">
        <f t="shared" si="139"/>
        <v>0</v>
      </c>
      <c r="Z305" s="9">
        <f t="shared" si="140"/>
        <v>0</v>
      </c>
      <c r="AA305" s="10">
        <f t="shared" si="126"/>
        <v>5.5399999999999998E-2</v>
      </c>
      <c r="AB305" s="10">
        <f t="shared" si="141"/>
        <v>5.5399999999999998E-2</v>
      </c>
      <c r="AC305" s="2">
        <v>100</v>
      </c>
      <c r="AD305" s="7">
        <f t="shared" si="127"/>
        <v>1</v>
      </c>
      <c r="AE305" s="7">
        <f t="shared" si="128"/>
        <v>1</v>
      </c>
      <c r="AF305" s="7">
        <f t="shared" si="142"/>
        <v>1</v>
      </c>
      <c r="AG305" s="7">
        <f t="shared" si="143"/>
        <v>1</v>
      </c>
      <c r="AH305" s="7">
        <v>277</v>
      </c>
      <c r="AI305" s="7">
        <f t="shared" si="144"/>
        <v>277</v>
      </c>
      <c r="AJ305" s="7">
        <v>30</v>
      </c>
      <c r="AK305" s="7">
        <f t="shared" si="129"/>
        <v>1</v>
      </c>
      <c r="AL305" s="7">
        <f t="shared" si="130"/>
        <v>30</v>
      </c>
      <c r="AM305" s="7">
        <f t="shared" si="131"/>
        <v>1</v>
      </c>
      <c r="AN305" s="7">
        <v>0</v>
      </c>
      <c r="AO305" s="7">
        <f t="shared" si="132"/>
        <v>0</v>
      </c>
      <c r="AP305" s="7">
        <v>87.5</v>
      </c>
      <c r="AQ305" s="7">
        <f t="shared" si="133"/>
        <v>1</v>
      </c>
      <c r="AR305">
        <f t="shared" si="134"/>
        <v>1</v>
      </c>
      <c r="AS305" s="7">
        <v>129.5</v>
      </c>
      <c r="AT305" s="7">
        <f t="shared" si="135"/>
        <v>1</v>
      </c>
      <c r="AU305" s="7">
        <v>0</v>
      </c>
      <c r="AV305" s="7">
        <f t="shared" si="136"/>
        <v>0</v>
      </c>
      <c r="AW305">
        <f t="shared" si="137"/>
        <v>1</v>
      </c>
    </row>
    <row r="306" spans="1:49" x14ac:dyDescent="0.25">
      <c r="A306" s="11">
        <v>8070935</v>
      </c>
      <c r="B306" s="28" t="s">
        <v>89</v>
      </c>
      <c r="C306" s="25" t="s">
        <v>90</v>
      </c>
      <c r="D306" s="26" t="s">
        <v>5</v>
      </c>
      <c r="E306" s="26" t="s">
        <v>6</v>
      </c>
      <c r="F306" s="12">
        <f t="shared" si="116"/>
        <v>2</v>
      </c>
      <c r="G306" s="12" t="s">
        <v>77</v>
      </c>
      <c r="H306" s="12">
        <f t="shared" si="138"/>
        <v>0</v>
      </c>
      <c r="I306" s="1" t="str">
        <f>VLOOKUP(A306,Sheet1!A:F,3,)</f>
        <v>South</v>
      </c>
      <c r="J306" s="12">
        <f t="shared" si="117"/>
        <v>2</v>
      </c>
      <c r="K306" s="28" t="str">
        <f>VLOOKUP(A306,Sheet1!A:F,6,)</f>
        <v>Technology</v>
      </c>
      <c r="L306">
        <f t="shared" si="118"/>
        <v>1</v>
      </c>
      <c r="M306" s="3">
        <f>VLOOKUP(A306,Sheet1!A:F,4,)</f>
        <v>39584</v>
      </c>
      <c r="N306" s="11">
        <f t="shared" si="119"/>
        <v>2008</v>
      </c>
      <c r="O306" s="11">
        <f t="shared" si="120"/>
        <v>5</v>
      </c>
      <c r="P306" s="11">
        <f t="shared" si="121"/>
        <v>6</v>
      </c>
      <c r="Q306" s="7">
        <f t="shared" si="122"/>
        <v>20</v>
      </c>
      <c r="R306" s="7">
        <f t="shared" si="123"/>
        <v>16</v>
      </c>
      <c r="S306" s="3">
        <v>42940</v>
      </c>
      <c r="T306" s="7">
        <f t="shared" si="124"/>
        <v>1</v>
      </c>
      <c r="U306" s="1">
        <f>VLOOKUP(A306,Sheet1!A:F,5,)</f>
        <v>5000</v>
      </c>
      <c r="V306" s="7">
        <v>432.5</v>
      </c>
      <c r="W306" s="7">
        <f t="shared" si="125"/>
        <v>432.5</v>
      </c>
      <c r="X306" s="7">
        <v>75</v>
      </c>
      <c r="Y306" s="9">
        <f t="shared" si="139"/>
        <v>0</v>
      </c>
      <c r="Z306" s="9">
        <f t="shared" si="140"/>
        <v>0</v>
      </c>
      <c r="AA306" s="10">
        <f t="shared" si="126"/>
        <v>0.10150000000000001</v>
      </c>
      <c r="AB306" s="10">
        <f t="shared" si="141"/>
        <v>0.10150000000000001</v>
      </c>
      <c r="AC306" s="2">
        <v>583.5</v>
      </c>
      <c r="AD306" s="7">
        <f t="shared" si="127"/>
        <v>1</v>
      </c>
      <c r="AE306" s="7">
        <f t="shared" si="128"/>
        <v>1</v>
      </c>
      <c r="AF306" s="7">
        <f t="shared" si="142"/>
        <v>0</v>
      </c>
      <c r="AG306" s="7">
        <f t="shared" si="143"/>
        <v>0</v>
      </c>
      <c r="AH306" s="7">
        <v>507.5</v>
      </c>
      <c r="AI306" s="7">
        <f t="shared" si="144"/>
        <v>507.5</v>
      </c>
      <c r="AJ306" s="7">
        <v>432.5</v>
      </c>
      <c r="AK306" s="7">
        <f t="shared" si="129"/>
        <v>1</v>
      </c>
      <c r="AL306" s="7">
        <f t="shared" si="130"/>
        <v>432.5</v>
      </c>
      <c r="AM306" s="7">
        <f t="shared" si="131"/>
        <v>1</v>
      </c>
      <c r="AN306" s="7">
        <v>0</v>
      </c>
      <c r="AO306" s="7">
        <f t="shared" si="132"/>
        <v>0</v>
      </c>
      <c r="AP306" s="7">
        <v>0</v>
      </c>
      <c r="AQ306" s="7">
        <f t="shared" si="133"/>
        <v>0</v>
      </c>
      <c r="AR306">
        <f t="shared" si="134"/>
        <v>0</v>
      </c>
      <c r="AS306" s="7">
        <v>0</v>
      </c>
      <c r="AT306" s="7">
        <f t="shared" si="135"/>
        <v>0</v>
      </c>
      <c r="AU306" s="7">
        <v>0</v>
      </c>
      <c r="AV306" s="7">
        <f t="shared" si="136"/>
        <v>0</v>
      </c>
      <c r="AW306">
        <f t="shared" si="137"/>
        <v>0</v>
      </c>
    </row>
    <row r="307" spans="1:49" x14ac:dyDescent="0.25">
      <c r="A307" s="11">
        <v>8087211</v>
      </c>
      <c r="B307" s="28" t="s">
        <v>468</v>
      </c>
      <c r="C307" s="25" t="s">
        <v>469</v>
      </c>
      <c r="D307" s="26" t="s">
        <v>5</v>
      </c>
      <c r="E307" s="26" t="s">
        <v>345</v>
      </c>
      <c r="F307" s="12">
        <f t="shared" si="116"/>
        <v>1</v>
      </c>
      <c r="G307" s="12" t="s">
        <v>77</v>
      </c>
      <c r="H307" s="12">
        <f t="shared" si="138"/>
        <v>0</v>
      </c>
      <c r="I307" s="1" t="str">
        <f>VLOOKUP(A307,Sheet1!A:F,3,)</f>
        <v>East</v>
      </c>
      <c r="J307" s="12">
        <f t="shared" si="117"/>
        <v>3</v>
      </c>
      <c r="K307" s="28" t="str">
        <f>VLOOKUP(A307,Sheet1!A:F,6,)</f>
        <v>Telco</v>
      </c>
      <c r="L307">
        <f t="shared" si="118"/>
        <v>6</v>
      </c>
      <c r="M307" s="3">
        <f>VLOOKUP(A307,Sheet1!A:F,4,)</f>
        <v>36344</v>
      </c>
      <c r="N307" s="11">
        <f t="shared" si="119"/>
        <v>1999</v>
      </c>
      <c r="O307" s="11">
        <f t="shared" si="120"/>
        <v>7</v>
      </c>
      <c r="P307" s="11">
        <f t="shared" si="121"/>
        <v>7</v>
      </c>
      <c r="Q307" s="7">
        <f t="shared" si="122"/>
        <v>27</v>
      </c>
      <c r="R307" s="7">
        <f t="shared" si="123"/>
        <v>3</v>
      </c>
      <c r="S307" s="3">
        <v>42940</v>
      </c>
      <c r="T307" s="7">
        <f t="shared" si="124"/>
        <v>1</v>
      </c>
      <c r="U307" s="1">
        <f>VLOOKUP(A307,Sheet1!A:F,5,)</f>
        <v>20000</v>
      </c>
      <c r="V307" s="7">
        <v>125.07</v>
      </c>
      <c r="W307" s="7">
        <f t="shared" si="125"/>
        <v>125.07</v>
      </c>
      <c r="X307" s="7">
        <v>0</v>
      </c>
      <c r="Y307" s="9">
        <f t="shared" si="139"/>
        <v>0</v>
      </c>
      <c r="Z307" s="9">
        <f t="shared" si="140"/>
        <v>0</v>
      </c>
      <c r="AA307" s="10">
        <f t="shared" si="126"/>
        <v>6.2534999999999995E-3</v>
      </c>
      <c r="AB307" s="10">
        <f t="shared" si="141"/>
        <v>6.2534999999999995E-3</v>
      </c>
      <c r="AC307" s="2">
        <v>73.680000000000007</v>
      </c>
      <c r="AD307" s="7">
        <f t="shared" si="127"/>
        <v>1</v>
      </c>
      <c r="AE307" s="7">
        <f t="shared" si="128"/>
        <v>1</v>
      </c>
      <c r="AF307" s="7">
        <f t="shared" si="142"/>
        <v>1</v>
      </c>
      <c r="AG307" s="7">
        <f t="shared" si="143"/>
        <v>1</v>
      </c>
      <c r="AH307" s="7">
        <v>125.07</v>
      </c>
      <c r="AI307" s="7">
        <f t="shared" si="144"/>
        <v>125.07</v>
      </c>
      <c r="AJ307" s="7">
        <v>0</v>
      </c>
      <c r="AK307" s="7">
        <f t="shared" si="129"/>
        <v>0</v>
      </c>
      <c r="AL307" s="7">
        <f t="shared" si="130"/>
        <v>0</v>
      </c>
      <c r="AM307" s="7">
        <f t="shared" si="131"/>
        <v>0</v>
      </c>
      <c r="AN307" s="7">
        <v>23.57</v>
      </c>
      <c r="AO307" s="7">
        <f t="shared" si="132"/>
        <v>1</v>
      </c>
      <c r="AP307" s="7">
        <v>42.5</v>
      </c>
      <c r="AQ307" s="7">
        <f t="shared" si="133"/>
        <v>1</v>
      </c>
      <c r="AR307">
        <f t="shared" si="134"/>
        <v>1</v>
      </c>
      <c r="AS307" s="7">
        <v>42</v>
      </c>
      <c r="AT307" s="7">
        <f t="shared" si="135"/>
        <v>1</v>
      </c>
      <c r="AU307" s="7">
        <v>17</v>
      </c>
      <c r="AV307" s="7">
        <f t="shared" si="136"/>
        <v>1</v>
      </c>
      <c r="AW307">
        <f t="shared" si="137"/>
        <v>1</v>
      </c>
    </row>
    <row r="308" spans="1:49" x14ac:dyDescent="0.25">
      <c r="A308" s="11">
        <v>8115867</v>
      </c>
      <c r="B308" s="28" t="s">
        <v>257</v>
      </c>
      <c r="C308" s="25" t="s">
        <v>258</v>
      </c>
      <c r="D308" s="26" t="s">
        <v>5</v>
      </c>
      <c r="E308" s="26" t="s">
        <v>224</v>
      </c>
      <c r="F308" s="12">
        <f t="shared" si="116"/>
        <v>3</v>
      </c>
      <c r="G308" s="12" t="s">
        <v>77</v>
      </c>
      <c r="H308" s="12">
        <f t="shared" si="138"/>
        <v>0</v>
      </c>
      <c r="I308" s="1" t="str">
        <f>VLOOKUP(A308,Sheet1!A:F,3,)</f>
        <v>North</v>
      </c>
      <c r="J308" s="12">
        <f t="shared" si="117"/>
        <v>1</v>
      </c>
      <c r="K308" s="28" t="str">
        <f>VLOOKUP(A308,Sheet1!A:F,6,)</f>
        <v>Technology</v>
      </c>
      <c r="L308">
        <f t="shared" si="118"/>
        <v>1</v>
      </c>
      <c r="M308" s="3">
        <f>VLOOKUP(A308,Sheet1!A:F,4,)</f>
        <v>37204</v>
      </c>
      <c r="N308" s="11">
        <f t="shared" si="119"/>
        <v>2001</v>
      </c>
      <c r="O308" s="11">
        <f t="shared" si="120"/>
        <v>11</v>
      </c>
      <c r="P308" s="11">
        <f t="shared" si="121"/>
        <v>6</v>
      </c>
      <c r="Q308" s="7">
        <f t="shared" si="122"/>
        <v>45</v>
      </c>
      <c r="R308" s="7">
        <f t="shared" si="123"/>
        <v>9</v>
      </c>
      <c r="S308" s="3">
        <v>42741</v>
      </c>
      <c r="T308" s="7">
        <f t="shared" si="124"/>
        <v>1</v>
      </c>
      <c r="U308" s="1">
        <f>VLOOKUP(A308,Sheet1!A:F,5,)</f>
        <v>15000</v>
      </c>
      <c r="V308" s="7">
        <v>2686.5</v>
      </c>
      <c r="W308" s="7">
        <f t="shared" si="125"/>
        <v>2686.5</v>
      </c>
      <c r="X308" s="7">
        <v>0</v>
      </c>
      <c r="Y308" s="9">
        <f t="shared" si="139"/>
        <v>0</v>
      </c>
      <c r="Z308" s="9">
        <f t="shared" si="140"/>
        <v>0</v>
      </c>
      <c r="AA308" s="10">
        <f t="shared" si="126"/>
        <v>0.17910000000000001</v>
      </c>
      <c r="AB308" s="10">
        <f t="shared" si="141"/>
        <v>0.17910000000000001</v>
      </c>
      <c r="AC308" s="2">
        <v>2700</v>
      </c>
      <c r="AD308" s="7">
        <f t="shared" si="127"/>
        <v>1</v>
      </c>
      <c r="AE308" s="7">
        <f t="shared" si="128"/>
        <v>1</v>
      </c>
      <c r="AF308" s="7">
        <f t="shared" si="142"/>
        <v>1</v>
      </c>
      <c r="AG308" s="7">
        <f t="shared" si="143"/>
        <v>1</v>
      </c>
      <c r="AH308" s="7">
        <v>2686.5</v>
      </c>
      <c r="AI308" s="7">
        <f t="shared" si="144"/>
        <v>2686.5</v>
      </c>
      <c r="AJ308" s="7">
        <v>0</v>
      </c>
      <c r="AK308" s="7">
        <f t="shared" si="129"/>
        <v>0</v>
      </c>
      <c r="AL308" s="7">
        <f t="shared" si="130"/>
        <v>0</v>
      </c>
      <c r="AM308" s="7">
        <f t="shared" si="131"/>
        <v>0</v>
      </c>
      <c r="AN308" s="7">
        <v>0</v>
      </c>
      <c r="AO308" s="7">
        <f t="shared" si="132"/>
        <v>0</v>
      </c>
      <c r="AP308" s="7">
        <v>0</v>
      </c>
      <c r="AQ308" s="7">
        <f t="shared" si="133"/>
        <v>0</v>
      </c>
      <c r="AR308">
        <f t="shared" si="134"/>
        <v>1</v>
      </c>
      <c r="AS308" s="7">
        <v>0</v>
      </c>
      <c r="AT308" s="7">
        <f t="shared" si="135"/>
        <v>0</v>
      </c>
      <c r="AU308" s="7">
        <v>2686.5</v>
      </c>
      <c r="AV308" s="7">
        <f t="shared" si="136"/>
        <v>1</v>
      </c>
      <c r="AW308">
        <f t="shared" si="137"/>
        <v>1</v>
      </c>
    </row>
    <row r="309" spans="1:49" x14ac:dyDescent="0.25">
      <c r="A309" s="11">
        <v>8119834</v>
      </c>
      <c r="B309" s="28" t="s">
        <v>546</v>
      </c>
      <c r="C309" s="25" t="s">
        <v>547</v>
      </c>
      <c r="D309" s="26" t="s">
        <v>5</v>
      </c>
      <c r="E309" s="26" t="s">
        <v>345</v>
      </c>
      <c r="F309" s="12">
        <f t="shared" si="116"/>
        <v>1</v>
      </c>
      <c r="G309" s="12" t="s">
        <v>77</v>
      </c>
      <c r="H309" s="12">
        <f t="shared" si="138"/>
        <v>0</v>
      </c>
      <c r="I309" s="1" t="str">
        <f>VLOOKUP(A309,Sheet1!A:F,3,)</f>
        <v>West</v>
      </c>
      <c r="J309" s="12">
        <f t="shared" si="117"/>
        <v>4</v>
      </c>
      <c r="K309" s="28" t="str">
        <f>VLOOKUP(A309,Sheet1!A:F,6,)</f>
        <v>Finance</v>
      </c>
      <c r="L309">
        <f t="shared" si="118"/>
        <v>7</v>
      </c>
      <c r="M309" s="3">
        <f>VLOOKUP(A309,Sheet1!A:F,4,)</f>
        <v>41044</v>
      </c>
      <c r="N309" s="11">
        <f t="shared" si="119"/>
        <v>2012</v>
      </c>
      <c r="O309" s="11">
        <f t="shared" si="120"/>
        <v>5</v>
      </c>
      <c r="P309" s="11">
        <f t="shared" si="121"/>
        <v>3</v>
      </c>
      <c r="Q309" s="7">
        <f t="shared" si="122"/>
        <v>20</v>
      </c>
      <c r="R309" s="7">
        <f t="shared" si="123"/>
        <v>15</v>
      </c>
      <c r="S309" s="3">
        <v>42898</v>
      </c>
      <c r="T309" s="7">
        <f t="shared" si="124"/>
        <v>1</v>
      </c>
      <c r="U309" s="1">
        <f>VLOOKUP(A309,Sheet1!A:F,5,)</f>
        <v>5000</v>
      </c>
      <c r="V309" s="7">
        <v>11572.87</v>
      </c>
      <c r="W309" s="7">
        <f t="shared" si="125"/>
        <v>11572.87</v>
      </c>
      <c r="X309" s="7">
        <v>546</v>
      </c>
      <c r="Y309" s="9">
        <f t="shared" si="139"/>
        <v>1</v>
      </c>
      <c r="Z309" s="9">
        <f t="shared" si="140"/>
        <v>1</v>
      </c>
      <c r="AA309" s="10">
        <f t="shared" si="126"/>
        <v>2.4237740000000003</v>
      </c>
      <c r="AB309" s="10">
        <f t="shared" si="141"/>
        <v>2.4237740000000003</v>
      </c>
      <c r="AC309" s="2">
        <v>354.87</v>
      </c>
      <c r="AD309" s="7">
        <f t="shared" si="127"/>
        <v>1</v>
      </c>
      <c r="AE309" s="7">
        <f t="shared" si="128"/>
        <v>1</v>
      </c>
      <c r="AF309" s="7">
        <f t="shared" si="142"/>
        <v>1</v>
      </c>
      <c r="AG309" s="7">
        <f t="shared" si="143"/>
        <v>1</v>
      </c>
      <c r="AH309" s="7">
        <v>12118.87</v>
      </c>
      <c r="AI309" s="7">
        <f t="shared" si="144"/>
        <v>12118.87</v>
      </c>
      <c r="AJ309" s="7">
        <v>526</v>
      </c>
      <c r="AK309" s="7">
        <f t="shared" si="129"/>
        <v>1</v>
      </c>
      <c r="AL309" s="7">
        <f t="shared" si="130"/>
        <v>526</v>
      </c>
      <c r="AM309" s="7">
        <f t="shared" si="131"/>
        <v>1</v>
      </c>
      <c r="AN309" s="7">
        <v>337.85</v>
      </c>
      <c r="AO309" s="7">
        <f t="shared" si="132"/>
        <v>1</v>
      </c>
      <c r="AP309" s="7">
        <v>461.36</v>
      </c>
      <c r="AQ309" s="7">
        <f t="shared" si="133"/>
        <v>1</v>
      </c>
      <c r="AR309">
        <f t="shared" si="134"/>
        <v>1</v>
      </c>
      <c r="AS309" s="7">
        <v>569.5</v>
      </c>
      <c r="AT309" s="7">
        <f t="shared" si="135"/>
        <v>1</v>
      </c>
      <c r="AU309" s="7">
        <v>9678.16</v>
      </c>
      <c r="AV309" s="7">
        <f t="shared" si="136"/>
        <v>1</v>
      </c>
      <c r="AW309">
        <f t="shared" si="137"/>
        <v>1</v>
      </c>
    </row>
    <row r="310" spans="1:49" x14ac:dyDescent="0.25">
      <c r="A310" s="11">
        <v>8165074</v>
      </c>
      <c r="B310" s="28" t="s">
        <v>222</v>
      </c>
      <c r="C310" s="25" t="s">
        <v>223</v>
      </c>
      <c r="D310" s="26" t="s">
        <v>5</v>
      </c>
      <c r="E310" s="26" t="s">
        <v>6</v>
      </c>
      <c r="F310" s="12">
        <f t="shared" si="116"/>
        <v>2</v>
      </c>
      <c r="G310" s="12" t="s">
        <v>77</v>
      </c>
      <c r="H310" s="12">
        <f t="shared" si="138"/>
        <v>0</v>
      </c>
      <c r="I310" s="1" t="str">
        <f>VLOOKUP(A310,Sheet1!A:F,3,)</f>
        <v>North</v>
      </c>
      <c r="J310" s="12">
        <f t="shared" si="117"/>
        <v>1</v>
      </c>
      <c r="K310" s="28" t="str">
        <f>VLOOKUP(A310,Sheet1!A:F,6,)</f>
        <v>Logistics</v>
      </c>
      <c r="L310">
        <f t="shared" si="118"/>
        <v>2</v>
      </c>
      <c r="M310" s="3">
        <f>VLOOKUP(A310,Sheet1!A:F,4,)</f>
        <v>37984</v>
      </c>
      <c r="N310" s="11">
        <f t="shared" si="119"/>
        <v>2003</v>
      </c>
      <c r="O310" s="11">
        <f t="shared" si="120"/>
        <v>12</v>
      </c>
      <c r="P310" s="11">
        <f t="shared" si="121"/>
        <v>2</v>
      </c>
      <c r="Q310" s="7">
        <f t="shared" si="122"/>
        <v>53</v>
      </c>
      <c r="R310" s="7">
        <f t="shared" si="123"/>
        <v>29</v>
      </c>
      <c r="S310" s="3">
        <v>42571</v>
      </c>
      <c r="T310" s="7">
        <f t="shared" si="124"/>
        <v>1</v>
      </c>
      <c r="U310" s="1">
        <f>VLOOKUP(A310,Sheet1!A:F,5,)</f>
        <v>5000</v>
      </c>
      <c r="V310" s="7">
        <v>115</v>
      </c>
      <c r="W310" s="7">
        <f t="shared" si="125"/>
        <v>115</v>
      </c>
      <c r="X310" s="7">
        <v>0</v>
      </c>
      <c r="Y310" s="9">
        <f t="shared" si="139"/>
        <v>0</v>
      </c>
      <c r="Z310" s="9">
        <f t="shared" si="140"/>
        <v>0</v>
      </c>
      <c r="AA310" s="10">
        <f t="shared" si="126"/>
        <v>2.3E-2</v>
      </c>
      <c r="AB310" s="10">
        <f t="shared" si="141"/>
        <v>2.3E-2</v>
      </c>
      <c r="AC310" s="2">
        <v>155</v>
      </c>
      <c r="AD310" s="7">
        <f t="shared" si="127"/>
        <v>1</v>
      </c>
      <c r="AE310" s="7">
        <f t="shared" si="128"/>
        <v>1</v>
      </c>
      <c r="AF310" s="7">
        <f t="shared" si="142"/>
        <v>1</v>
      </c>
      <c r="AG310" s="7">
        <f t="shared" si="143"/>
        <v>1</v>
      </c>
      <c r="AH310" s="7">
        <v>115</v>
      </c>
      <c r="AI310" s="7">
        <f t="shared" si="144"/>
        <v>115</v>
      </c>
      <c r="AJ310" s="7">
        <v>0</v>
      </c>
      <c r="AK310" s="7">
        <f t="shared" si="129"/>
        <v>0</v>
      </c>
      <c r="AL310" s="7">
        <f t="shared" si="130"/>
        <v>0</v>
      </c>
      <c r="AM310" s="7">
        <f t="shared" si="131"/>
        <v>0</v>
      </c>
      <c r="AN310" s="7">
        <v>0</v>
      </c>
      <c r="AO310" s="7">
        <f t="shared" si="132"/>
        <v>0</v>
      </c>
      <c r="AP310" s="7">
        <v>0</v>
      </c>
      <c r="AQ310" s="7">
        <f t="shared" si="133"/>
        <v>0</v>
      </c>
      <c r="AR310">
        <f t="shared" si="134"/>
        <v>1</v>
      </c>
      <c r="AS310" s="7">
        <v>0</v>
      </c>
      <c r="AT310" s="7">
        <f t="shared" si="135"/>
        <v>0</v>
      </c>
      <c r="AU310" s="7">
        <v>115</v>
      </c>
      <c r="AV310" s="7">
        <f t="shared" si="136"/>
        <v>1</v>
      </c>
      <c r="AW310">
        <f t="shared" si="137"/>
        <v>1</v>
      </c>
    </row>
    <row r="311" spans="1:49" x14ac:dyDescent="0.25">
      <c r="A311" s="11">
        <v>8182109</v>
      </c>
      <c r="B311" s="28" t="s">
        <v>652</v>
      </c>
      <c r="C311" s="25" t="s">
        <v>653</v>
      </c>
      <c r="D311" s="26" t="s">
        <v>9</v>
      </c>
      <c r="E311" s="26" t="s">
        <v>345</v>
      </c>
      <c r="F311" s="12">
        <f t="shared" si="116"/>
        <v>1</v>
      </c>
      <c r="G311" s="12" t="s">
        <v>77</v>
      </c>
      <c r="H311" s="12">
        <f t="shared" si="138"/>
        <v>0</v>
      </c>
      <c r="I311" s="1" t="str">
        <f>VLOOKUP(A311,Sheet1!A:F,3,)</f>
        <v>West</v>
      </c>
      <c r="J311" s="12">
        <f t="shared" si="117"/>
        <v>4</v>
      </c>
      <c r="K311" s="28" t="str">
        <f>VLOOKUP(A311,Sheet1!A:F,6,)</f>
        <v>Technology</v>
      </c>
      <c r="L311">
        <f t="shared" si="118"/>
        <v>1</v>
      </c>
      <c r="M311" s="3">
        <f>VLOOKUP(A311,Sheet1!A:F,4,)</f>
        <v>42804</v>
      </c>
      <c r="N311" s="11">
        <f t="shared" si="119"/>
        <v>2017</v>
      </c>
      <c r="O311" s="11">
        <f t="shared" si="120"/>
        <v>3</v>
      </c>
      <c r="P311" s="11">
        <f t="shared" si="121"/>
        <v>6</v>
      </c>
      <c r="Q311" s="7">
        <f t="shared" si="122"/>
        <v>10</v>
      </c>
      <c r="R311" s="7">
        <f t="shared" si="123"/>
        <v>10</v>
      </c>
      <c r="S311" s="3">
        <v>42710</v>
      </c>
      <c r="T311" s="7">
        <f t="shared" si="124"/>
        <v>1</v>
      </c>
      <c r="U311" s="1">
        <f>VLOOKUP(A311,Sheet1!A:F,5,)</f>
        <v>5000</v>
      </c>
      <c r="V311" s="7">
        <v>-15</v>
      </c>
      <c r="W311" s="7">
        <f t="shared" si="125"/>
        <v>15</v>
      </c>
      <c r="X311" s="7">
        <v>0</v>
      </c>
      <c r="Y311" s="9">
        <f t="shared" si="139"/>
        <v>0</v>
      </c>
      <c r="Z311" s="9">
        <f t="shared" si="140"/>
        <v>0</v>
      </c>
      <c r="AA311" s="10">
        <f t="shared" si="126"/>
        <v>-3.0000000000000001E-3</v>
      </c>
      <c r="AB311" s="10">
        <f t="shared" si="141"/>
        <v>3.0000000000000001E-3</v>
      </c>
      <c r="AC311" s="2">
        <v>40</v>
      </c>
      <c r="AD311" s="7">
        <f t="shared" si="127"/>
        <v>0</v>
      </c>
      <c r="AE311" s="7">
        <f t="shared" si="128"/>
        <v>1</v>
      </c>
      <c r="AF311" s="7">
        <f t="shared" si="142"/>
        <v>0</v>
      </c>
      <c r="AG311" s="7">
        <f t="shared" si="143"/>
        <v>1</v>
      </c>
      <c r="AH311" s="7">
        <v>-15</v>
      </c>
      <c r="AI311" s="7">
        <f t="shared" si="144"/>
        <v>15</v>
      </c>
      <c r="AJ311" s="7">
        <v>0</v>
      </c>
      <c r="AK311" s="7">
        <f t="shared" si="129"/>
        <v>0</v>
      </c>
      <c r="AL311" s="7">
        <f t="shared" si="130"/>
        <v>0</v>
      </c>
      <c r="AM311" s="7">
        <f t="shared" si="131"/>
        <v>0</v>
      </c>
      <c r="AN311" s="7">
        <v>0</v>
      </c>
      <c r="AO311" s="7">
        <f t="shared" si="132"/>
        <v>0</v>
      </c>
      <c r="AP311" s="7">
        <v>0</v>
      </c>
      <c r="AQ311" s="7">
        <f t="shared" si="133"/>
        <v>0</v>
      </c>
      <c r="AR311">
        <f t="shared" si="134"/>
        <v>0</v>
      </c>
      <c r="AS311" s="7">
        <v>0</v>
      </c>
      <c r="AT311" s="7">
        <f t="shared" si="135"/>
        <v>0</v>
      </c>
      <c r="AU311" s="7">
        <v>-15</v>
      </c>
      <c r="AV311" s="7">
        <f t="shared" si="136"/>
        <v>0</v>
      </c>
      <c r="AW311">
        <f t="shared" si="137"/>
        <v>1</v>
      </c>
    </row>
    <row r="312" spans="1:49" x14ac:dyDescent="0.25">
      <c r="A312" s="11">
        <v>8184608</v>
      </c>
      <c r="B312" s="28" t="s">
        <v>614</v>
      </c>
      <c r="C312" s="25" t="s">
        <v>615</v>
      </c>
      <c r="D312" s="26" t="s">
        <v>5</v>
      </c>
      <c r="E312" s="26" t="s">
        <v>345</v>
      </c>
      <c r="F312" s="12">
        <f t="shared" si="116"/>
        <v>1</v>
      </c>
      <c r="G312" s="12" t="s">
        <v>77</v>
      </c>
      <c r="H312" s="12">
        <f t="shared" si="138"/>
        <v>0</v>
      </c>
      <c r="I312" s="1" t="str">
        <f>VLOOKUP(A312,Sheet1!A:F,3,)</f>
        <v>West</v>
      </c>
      <c r="J312" s="12">
        <f t="shared" si="117"/>
        <v>4</v>
      </c>
      <c r="K312" s="28" t="str">
        <f>VLOOKUP(A312,Sheet1!A:F,6,)</f>
        <v>Technology</v>
      </c>
      <c r="L312">
        <f t="shared" si="118"/>
        <v>1</v>
      </c>
      <c r="M312" s="3">
        <f>VLOOKUP(A312,Sheet1!A:F,4,)</f>
        <v>42524</v>
      </c>
      <c r="N312" s="11">
        <f t="shared" si="119"/>
        <v>2016</v>
      </c>
      <c r="O312" s="11">
        <f t="shared" si="120"/>
        <v>6</v>
      </c>
      <c r="P312" s="11">
        <f t="shared" si="121"/>
        <v>6</v>
      </c>
      <c r="Q312" s="7">
        <f t="shared" si="122"/>
        <v>23</v>
      </c>
      <c r="R312" s="7">
        <f t="shared" si="123"/>
        <v>3</v>
      </c>
      <c r="S312" s="3">
        <v>42755</v>
      </c>
      <c r="T312" s="7">
        <f t="shared" si="124"/>
        <v>1</v>
      </c>
      <c r="U312" s="1">
        <f>VLOOKUP(A312,Sheet1!A:F,5,)</f>
        <v>5000</v>
      </c>
      <c r="V312" s="7">
        <v>285</v>
      </c>
      <c r="W312" s="7">
        <f t="shared" si="125"/>
        <v>285</v>
      </c>
      <c r="X312" s="7">
        <v>25</v>
      </c>
      <c r="Y312" s="9">
        <f t="shared" si="139"/>
        <v>0</v>
      </c>
      <c r="Z312" s="9">
        <f t="shared" si="140"/>
        <v>0</v>
      </c>
      <c r="AA312" s="10">
        <f t="shared" si="126"/>
        <v>6.2E-2</v>
      </c>
      <c r="AB312" s="10">
        <f t="shared" si="141"/>
        <v>6.2E-2</v>
      </c>
      <c r="AC312" s="2">
        <v>75</v>
      </c>
      <c r="AD312" s="7">
        <f t="shared" si="127"/>
        <v>1</v>
      </c>
      <c r="AE312" s="7">
        <f t="shared" si="128"/>
        <v>1</v>
      </c>
      <c r="AF312" s="7">
        <f t="shared" si="142"/>
        <v>1</v>
      </c>
      <c r="AG312" s="7">
        <f t="shared" si="143"/>
        <v>1</v>
      </c>
      <c r="AH312" s="7">
        <v>310</v>
      </c>
      <c r="AI312" s="7">
        <f t="shared" si="144"/>
        <v>310</v>
      </c>
      <c r="AJ312" s="7">
        <v>125</v>
      </c>
      <c r="AK312" s="7">
        <f t="shared" si="129"/>
        <v>1</v>
      </c>
      <c r="AL312" s="7">
        <f t="shared" si="130"/>
        <v>125</v>
      </c>
      <c r="AM312" s="7">
        <f t="shared" si="131"/>
        <v>1</v>
      </c>
      <c r="AN312" s="7">
        <v>0</v>
      </c>
      <c r="AO312" s="7">
        <f t="shared" si="132"/>
        <v>0</v>
      </c>
      <c r="AP312" s="7">
        <v>0</v>
      </c>
      <c r="AQ312" s="7">
        <f t="shared" si="133"/>
        <v>0</v>
      </c>
      <c r="AR312">
        <f t="shared" si="134"/>
        <v>1</v>
      </c>
      <c r="AS312" s="7">
        <v>0</v>
      </c>
      <c r="AT312" s="7">
        <f t="shared" si="135"/>
        <v>0</v>
      </c>
      <c r="AU312" s="7">
        <v>160</v>
      </c>
      <c r="AV312" s="7">
        <f t="shared" si="136"/>
        <v>1</v>
      </c>
      <c r="AW312">
        <f t="shared" si="137"/>
        <v>1</v>
      </c>
    </row>
    <row r="313" spans="1:49" x14ac:dyDescent="0.25">
      <c r="A313" s="11">
        <v>8233384</v>
      </c>
      <c r="B313" s="28" t="s">
        <v>418</v>
      </c>
      <c r="C313" s="25" t="s">
        <v>419</v>
      </c>
      <c r="D313" s="26" t="s">
        <v>5</v>
      </c>
      <c r="E313" s="26" t="s">
        <v>345</v>
      </c>
      <c r="F313" s="12">
        <f t="shared" si="116"/>
        <v>1</v>
      </c>
      <c r="G313" s="12" t="s">
        <v>77</v>
      </c>
      <c r="H313" s="12">
        <f t="shared" si="138"/>
        <v>0</v>
      </c>
      <c r="I313" s="1" t="str">
        <f>VLOOKUP(A313,Sheet1!A:F,3,)</f>
        <v>East</v>
      </c>
      <c r="J313" s="12">
        <f t="shared" si="117"/>
        <v>3</v>
      </c>
      <c r="K313" s="28" t="str">
        <f>VLOOKUP(A313,Sheet1!A:F,6,)</f>
        <v>Logistics</v>
      </c>
      <c r="L313">
        <f t="shared" si="118"/>
        <v>2</v>
      </c>
      <c r="M313" s="3">
        <f>VLOOKUP(A313,Sheet1!A:F,4,)</f>
        <v>35744</v>
      </c>
      <c r="N313" s="11">
        <f t="shared" si="119"/>
        <v>1997</v>
      </c>
      <c r="O313" s="11">
        <f t="shared" si="120"/>
        <v>11</v>
      </c>
      <c r="P313" s="11">
        <f t="shared" si="121"/>
        <v>2</v>
      </c>
      <c r="Q313" s="7">
        <f t="shared" si="122"/>
        <v>46</v>
      </c>
      <c r="R313" s="7">
        <f t="shared" si="123"/>
        <v>10</v>
      </c>
      <c r="S313" s="3">
        <v>42793</v>
      </c>
      <c r="T313" s="7">
        <f t="shared" si="124"/>
        <v>1</v>
      </c>
      <c r="U313" s="1">
        <f>VLOOKUP(A313,Sheet1!A:F,5,)</f>
        <v>5000</v>
      </c>
      <c r="V313" s="7">
        <v>4086.25</v>
      </c>
      <c r="W313" s="7">
        <f t="shared" si="125"/>
        <v>4086.25</v>
      </c>
      <c r="X313" s="7">
        <v>0</v>
      </c>
      <c r="Y313" s="9">
        <f t="shared" si="139"/>
        <v>0</v>
      </c>
      <c r="Z313" s="9">
        <f t="shared" si="140"/>
        <v>0</v>
      </c>
      <c r="AA313" s="10">
        <f t="shared" si="126"/>
        <v>0.81725000000000003</v>
      </c>
      <c r="AB313" s="10">
        <f t="shared" si="141"/>
        <v>0.81725000000000003</v>
      </c>
      <c r="AC313" s="2">
        <v>450</v>
      </c>
      <c r="AD313" s="7">
        <f t="shared" si="127"/>
        <v>1</v>
      </c>
      <c r="AE313" s="7">
        <f t="shared" si="128"/>
        <v>1</v>
      </c>
      <c r="AF313" s="7">
        <f t="shared" si="142"/>
        <v>1</v>
      </c>
      <c r="AG313" s="7">
        <f t="shared" si="143"/>
        <v>1</v>
      </c>
      <c r="AH313" s="7">
        <v>4086.25</v>
      </c>
      <c r="AI313" s="7">
        <f t="shared" si="144"/>
        <v>4086.25</v>
      </c>
      <c r="AJ313" s="7">
        <v>0</v>
      </c>
      <c r="AK313" s="7">
        <f t="shared" si="129"/>
        <v>0</v>
      </c>
      <c r="AL313" s="7">
        <f t="shared" si="130"/>
        <v>0</v>
      </c>
      <c r="AM313" s="7">
        <f t="shared" si="131"/>
        <v>0</v>
      </c>
      <c r="AN313" s="7">
        <v>0</v>
      </c>
      <c r="AO313" s="7">
        <f t="shared" si="132"/>
        <v>0</v>
      </c>
      <c r="AP313" s="7">
        <v>0</v>
      </c>
      <c r="AQ313" s="7">
        <f t="shared" si="133"/>
        <v>0</v>
      </c>
      <c r="AR313">
        <f t="shared" si="134"/>
        <v>1</v>
      </c>
      <c r="AS313" s="7">
        <v>0</v>
      </c>
      <c r="AT313" s="7">
        <f t="shared" si="135"/>
        <v>0</v>
      </c>
      <c r="AU313" s="7">
        <v>4086.25</v>
      </c>
      <c r="AV313" s="7">
        <f t="shared" si="136"/>
        <v>1</v>
      </c>
      <c r="AW313">
        <f t="shared" si="137"/>
        <v>1</v>
      </c>
    </row>
    <row r="314" spans="1:49" x14ac:dyDescent="0.25">
      <c r="A314" s="11">
        <v>8280658</v>
      </c>
      <c r="B314" s="28" t="s">
        <v>436</v>
      </c>
      <c r="C314" s="25" t="s">
        <v>437</v>
      </c>
      <c r="D314" s="26" t="s">
        <v>5</v>
      </c>
      <c r="E314" s="26" t="s">
        <v>345</v>
      </c>
      <c r="F314" s="12">
        <f t="shared" si="116"/>
        <v>1</v>
      </c>
      <c r="G314" s="12" t="s">
        <v>77</v>
      </c>
      <c r="H314" s="12">
        <f t="shared" si="138"/>
        <v>0</v>
      </c>
      <c r="I314" s="1" t="str">
        <f>VLOOKUP(A314,Sheet1!A:F,3,)</f>
        <v>East</v>
      </c>
      <c r="J314" s="12">
        <f t="shared" si="117"/>
        <v>3</v>
      </c>
      <c r="K314" s="28" t="str">
        <f>VLOOKUP(A314,Sheet1!A:F,6,)</f>
        <v>Services</v>
      </c>
      <c r="L314">
        <f t="shared" si="118"/>
        <v>4</v>
      </c>
      <c r="M314" s="3">
        <f>VLOOKUP(A314,Sheet1!A:F,4,)</f>
        <v>36264</v>
      </c>
      <c r="N314" s="11">
        <f t="shared" si="119"/>
        <v>1999</v>
      </c>
      <c r="O314" s="11">
        <f t="shared" si="120"/>
        <v>4</v>
      </c>
      <c r="P314" s="11">
        <f t="shared" si="121"/>
        <v>4</v>
      </c>
      <c r="Q314" s="7">
        <f t="shared" si="122"/>
        <v>16</v>
      </c>
      <c r="R314" s="7">
        <f t="shared" si="123"/>
        <v>14</v>
      </c>
      <c r="S314" s="3">
        <v>42821</v>
      </c>
      <c r="T314" s="7">
        <f t="shared" si="124"/>
        <v>1</v>
      </c>
      <c r="U314" s="1">
        <f>VLOOKUP(A314,Sheet1!A:F,5,)</f>
        <v>5000</v>
      </c>
      <c r="V314" s="7">
        <v>698.5</v>
      </c>
      <c r="W314" s="7">
        <f t="shared" si="125"/>
        <v>698.5</v>
      </c>
      <c r="X314" s="7">
        <v>0</v>
      </c>
      <c r="Y314" s="9">
        <f t="shared" si="139"/>
        <v>0</v>
      </c>
      <c r="Z314" s="9">
        <f t="shared" si="140"/>
        <v>0</v>
      </c>
      <c r="AA314" s="10">
        <f t="shared" si="126"/>
        <v>0.13969999999999999</v>
      </c>
      <c r="AB314" s="10">
        <f t="shared" si="141"/>
        <v>0.13969999999999999</v>
      </c>
      <c r="AC314" s="2">
        <v>391.25</v>
      </c>
      <c r="AD314" s="7">
        <f t="shared" si="127"/>
        <v>1</v>
      </c>
      <c r="AE314" s="7">
        <f t="shared" si="128"/>
        <v>1</v>
      </c>
      <c r="AF314" s="7">
        <f t="shared" si="142"/>
        <v>0</v>
      </c>
      <c r="AG314" s="7">
        <f t="shared" si="143"/>
        <v>1</v>
      </c>
      <c r="AH314" s="7">
        <v>698.5</v>
      </c>
      <c r="AI314" s="7">
        <f t="shared" si="144"/>
        <v>698.5</v>
      </c>
      <c r="AJ314" s="7">
        <v>75</v>
      </c>
      <c r="AK314" s="7">
        <f t="shared" si="129"/>
        <v>1</v>
      </c>
      <c r="AL314" s="7">
        <f t="shared" si="130"/>
        <v>75</v>
      </c>
      <c r="AM314" s="7">
        <f t="shared" si="131"/>
        <v>1</v>
      </c>
      <c r="AN314" s="7">
        <v>291</v>
      </c>
      <c r="AO314" s="7">
        <f t="shared" si="132"/>
        <v>1</v>
      </c>
      <c r="AP314" s="7">
        <v>332.5</v>
      </c>
      <c r="AQ314" s="7">
        <f t="shared" si="133"/>
        <v>1</v>
      </c>
      <c r="AR314">
        <f t="shared" si="134"/>
        <v>0</v>
      </c>
      <c r="AS314" s="7">
        <v>0</v>
      </c>
      <c r="AT314" s="7">
        <f t="shared" si="135"/>
        <v>0</v>
      </c>
      <c r="AU314" s="7">
        <v>0</v>
      </c>
      <c r="AV314" s="7">
        <f t="shared" si="136"/>
        <v>0</v>
      </c>
      <c r="AW314">
        <f t="shared" si="137"/>
        <v>1</v>
      </c>
    </row>
    <row r="315" spans="1:49" x14ac:dyDescent="0.25">
      <c r="A315" s="11">
        <v>8301127</v>
      </c>
      <c r="B315" s="28" t="s">
        <v>462</v>
      </c>
      <c r="C315" s="25" t="s">
        <v>463</v>
      </c>
      <c r="D315" s="26" t="s">
        <v>5</v>
      </c>
      <c r="E315" s="26" t="s">
        <v>345</v>
      </c>
      <c r="F315" s="12">
        <f t="shared" si="116"/>
        <v>1</v>
      </c>
      <c r="G315" s="12" t="s">
        <v>77</v>
      </c>
      <c r="H315" s="12">
        <f t="shared" si="138"/>
        <v>0</v>
      </c>
      <c r="I315" s="1" t="str">
        <f>VLOOKUP(A315,Sheet1!A:F,3,)</f>
        <v>East</v>
      </c>
      <c r="J315" s="12">
        <f t="shared" si="117"/>
        <v>3</v>
      </c>
      <c r="K315" s="28" t="str">
        <f>VLOOKUP(A315,Sheet1!A:F,6,)</f>
        <v>Technology</v>
      </c>
      <c r="L315">
        <f t="shared" si="118"/>
        <v>1</v>
      </c>
      <c r="M315" s="3">
        <f>VLOOKUP(A315,Sheet1!A:F,4,)</f>
        <v>36364</v>
      </c>
      <c r="N315" s="11">
        <f t="shared" si="119"/>
        <v>1999</v>
      </c>
      <c r="O315" s="11">
        <f t="shared" si="120"/>
        <v>7</v>
      </c>
      <c r="P315" s="11">
        <f t="shared" si="121"/>
        <v>6</v>
      </c>
      <c r="Q315" s="7">
        <f t="shared" si="122"/>
        <v>30</v>
      </c>
      <c r="R315" s="7">
        <f t="shared" si="123"/>
        <v>23</v>
      </c>
      <c r="S315" s="3">
        <v>42796</v>
      </c>
      <c r="T315" s="7">
        <f t="shared" si="124"/>
        <v>1</v>
      </c>
      <c r="U315" s="1">
        <f>VLOOKUP(A315,Sheet1!A:F,5,)</f>
        <v>5000</v>
      </c>
      <c r="V315" s="7">
        <v>343.25</v>
      </c>
      <c r="W315" s="7">
        <f t="shared" si="125"/>
        <v>343.25</v>
      </c>
      <c r="X315" s="7">
        <v>0</v>
      </c>
      <c r="Y315" s="9">
        <f t="shared" si="139"/>
        <v>0</v>
      </c>
      <c r="Z315" s="9">
        <f t="shared" si="140"/>
        <v>0</v>
      </c>
      <c r="AA315" s="10">
        <f t="shared" si="126"/>
        <v>6.8650000000000003E-2</v>
      </c>
      <c r="AB315" s="10">
        <f t="shared" si="141"/>
        <v>6.8650000000000003E-2</v>
      </c>
      <c r="AC315" s="2">
        <v>150</v>
      </c>
      <c r="AD315" s="7">
        <f t="shared" si="127"/>
        <v>1</v>
      </c>
      <c r="AE315" s="7">
        <f t="shared" si="128"/>
        <v>1</v>
      </c>
      <c r="AF315" s="7">
        <f t="shared" si="142"/>
        <v>1</v>
      </c>
      <c r="AG315" s="7">
        <f t="shared" si="143"/>
        <v>1</v>
      </c>
      <c r="AH315" s="7">
        <v>343.25</v>
      </c>
      <c r="AI315" s="7">
        <f t="shared" si="144"/>
        <v>343.25</v>
      </c>
      <c r="AJ315" s="7">
        <v>0</v>
      </c>
      <c r="AK315" s="7">
        <f t="shared" si="129"/>
        <v>0</v>
      </c>
      <c r="AL315" s="7">
        <f t="shared" si="130"/>
        <v>0</v>
      </c>
      <c r="AM315" s="7">
        <f t="shared" si="131"/>
        <v>0</v>
      </c>
      <c r="AN315" s="7">
        <v>0</v>
      </c>
      <c r="AO315" s="7">
        <f t="shared" si="132"/>
        <v>0</v>
      </c>
      <c r="AP315" s="7">
        <v>0</v>
      </c>
      <c r="AQ315" s="7">
        <f t="shared" si="133"/>
        <v>0</v>
      </c>
      <c r="AR315">
        <f t="shared" si="134"/>
        <v>1</v>
      </c>
      <c r="AS315" s="7">
        <v>0</v>
      </c>
      <c r="AT315" s="7">
        <f t="shared" si="135"/>
        <v>0</v>
      </c>
      <c r="AU315" s="7">
        <v>343.25</v>
      </c>
      <c r="AV315" s="7">
        <f t="shared" si="136"/>
        <v>1</v>
      </c>
      <c r="AW315">
        <f t="shared" si="137"/>
        <v>1</v>
      </c>
    </row>
    <row r="316" spans="1:49" x14ac:dyDescent="0.25">
      <c r="A316" s="11">
        <v>8301289</v>
      </c>
      <c r="B316" s="28" t="s">
        <v>360</v>
      </c>
      <c r="C316" s="25" t="s">
        <v>361</v>
      </c>
      <c r="D316" s="26" t="s">
        <v>5</v>
      </c>
      <c r="E316" s="26" t="s">
        <v>345</v>
      </c>
      <c r="F316" s="12">
        <f t="shared" si="116"/>
        <v>1</v>
      </c>
      <c r="G316" s="12" t="s">
        <v>77</v>
      </c>
      <c r="H316" s="12">
        <f t="shared" si="138"/>
        <v>0</v>
      </c>
      <c r="I316" s="1" t="str">
        <f>VLOOKUP(A316,Sheet1!A:F,3,)</f>
        <v>East</v>
      </c>
      <c r="J316" s="12">
        <f t="shared" si="117"/>
        <v>3</v>
      </c>
      <c r="K316" s="28" t="str">
        <f>VLOOKUP(A316,Sheet1!A:F,6,)</f>
        <v>Telco</v>
      </c>
      <c r="L316">
        <f t="shared" si="118"/>
        <v>6</v>
      </c>
      <c r="M316" s="3">
        <f>VLOOKUP(A316,Sheet1!A:F,4,)</f>
        <v>36484</v>
      </c>
      <c r="N316" s="11">
        <f t="shared" si="119"/>
        <v>1999</v>
      </c>
      <c r="O316" s="11">
        <f t="shared" si="120"/>
        <v>11</v>
      </c>
      <c r="P316" s="11">
        <f t="shared" si="121"/>
        <v>7</v>
      </c>
      <c r="Q316" s="7">
        <f t="shared" si="122"/>
        <v>47</v>
      </c>
      <c r="R316" s="7">
        <f t="shared" si="123"/>
        <v>20</v>
      </c>
      <c r="S316" s="3"/>
      <c r="T316" s="7">
        <f t="shared" si="124"/>
        <v>0</v>
      </c>
      <c r="U316" s="1">
        <f>VLOOKUP(A316,Sheet1!A:F,5,)</f>
        <v>5000</v>
      </c>
      <c r="V316" s="7">
        <v>124.4</v>
      </c>
      <c r="W316" s="7">
        <f t="shared" si="125"/>
        <v>124.4</v>
      </c>
      <c r="X316" s="7">
        <v>0</v>
      </c>
      <c r="Y316" s="9">
        <f t="shared" si="139"/>
        <v>0</v>
      </c>
      <c r="Z316" s="9">
        <f t="shared" si="140"/>
        <v>0</v>
      </c>
      <c r="AA316" s="10">
        <f t="shared" si="126"/>
        <v>2.4880000000000003E-2</v>
      </c>
      <c r="AB316" s="10">
        <f t="shared" si="141"/>
        <v>2.4880000000000003E-2</v>
      </c>
      <c r="AC316" s="2">
        <v>0</v>
      </c>
      <c r="AD316" s="7">
        <f t="shared" si="127"/>
        <v>1</v>
      </c>
      <c r="AE316" s="7">
        <f t="shared" si="128"/>
        <v>1</v>
      </c>
      <c r="AF316" s="7">
        <f t="shared" si="142"/>
        <v>1</v>
      </c>
      <c r="AG316" s="7">
        <f t="shared" si="143"/>
        <v>1</v>
      </c>
      <c r="AH316" s="7">
        <v>124.4</v>
      </c>
      <c r="AI316" s="7">
        <f t="shared" si="144"/>
        <v>124.4</v>
      </c>
      <c r="AJ316" s="7">
        <v>0</v>
      </c>
      <c r="AK316" s="7">
        <f t="shared" si="129"/>
        <v>0</v>
      </c>
      <c r="AL316" s="7">
        <f t="shared" si="130"/>
        <v>0</v>
      </c>
      <c r="AM316" s="7">
        <f t="shared" si="131"/>
        <v>0</v>
      </c>
      <c r="AN316" s="7">
        <v>0</v>
      </c>
      <c r="AO316" s="7">
        <f t="shared" si="132"/>
        <v>0</v>
      </c>
      <c r="AP316" s="7">
        <v>0</v>
      </c>
      <c r="AQ316" s="7">
        <f t="shared" si="133"/>
        <v>0</v>
      </c>
      <c r="AR316">
        <f t="shared" si="134"/>
        <v>1</v>
      </c>
      <c r="AS316" s="7">
        <v>0</v>
      </c>
      <c r="AT316" s="7">
        <f t="shared" si="135"/>
        <v>0</v>
      </c>
      <c r="AU316" s="7">
        <v>124.4</v>
      </c>
      <c r="AV316" s="7">
        <f t="shared" si="136"/>
        <v>1</v>
      </c>
      <c r="AW316">
        <f t="shared" si="137"/>
        <v>1</v>
      </c>
    </row>
    <row r="317" spans="1:49" x14ac:dyDescent="0.25">
      <c r="A317" s="11">
        <v>8325922</v>
      </c>
      <c r="B317" s="28" t="s">
        <v>346</v>
      </c>
      <c r="C317" s="25" t="s">
        <v>347</v>
      </c>
      <c r="D317" s="26" t="s">
        <v>5</v>
      </c>
      <c r="E317" s="26" t="s">
        <v>345</v>
      </c>
      <c r="F317" s="12">
        <f t="shared" si="116"/>
        <v>1</v>
      </c>
      <c r="G317" s="12" t="s">
        <v>77</v>
      </c>
      <c r="H317" s="12">
        <f t="shared" si="138"/>
        <v>0</v>
      </c>
      <c r="I317" s="1" t="str">
        <f>VLOOKUP(A317,Sheet1!A:F,3,)</f>
        <v>East</v>
      </c>
      <c r="J317" s="12">
        <f t="shared" si="117"/>
        <v>3</v>
      </c>
      <c r="K317" s="28" t="str">
        <f>VLOOKUP(A317,Sheet1!A:F,6,)</f>
        <v>Finance</v>
      </c>
      <c r="L317">
        <f t="shared" si="118"/>
        <v>7</v>
      </c>
      <c r="M317" s="3">
        <f>VLOOKUP(A317,Sheet1!A:F,4,)</f>
        <v>35724</v>
      </c>
      <c r="N317" s="11">
        <f t="shared" si="119"/>
        <v>1997</v>
      </c>
      <c r="O317" s="11">
        <f t="shared" si="120"/>
        <v>10</v>
      </c>
      <c r="P317" s="11">
        <f t="shared" si="121"/>
        <v>3</v>
      </c>
      <c r="Q317" s="7">
        <f t="shared" si="122"/>
        <v>43</v>
      </c>
      <c r="R317" s="7">
        <f t="shared" si="123"/>
        <v>21</v>
      </c>
      <c r="S317" s="3">
        <v>42647</v>
      </c>
      <c r="T317" s="7">
        <f t="shared" si="124"/>
        <v>1</v>
      </c>
      <c r="U317" s="1">
        <f>VLOOKUP(A317,Sheet1!A:F,5,)</f>
        <v>5000</v>
      </c>
      <c r="V317" s="7">
        <v>4610.25</v>
      </c>
      <c r="W317" s="7">
        <f t="shared" si="125"/>
        <v>4610.25</v>
      </c>
      <c r="X317" s="7">
        <v>0</v>
      </c>
      <c r="Y317" s="9">
        <f t="shared" si="139"/>
        <v>0</v>
      </c>
      <c r="Z317" s="9">
        <f t="shared" si="140"/>
        <v>0</v>
      </c>
      <c r="AA317" s="10">
        <f t="shared" si="126"/>
        <v>0.92205000000000004</v>
      </c>
      <c r="AB317" s="10">
        <f t="shared" si="141"/>
        <v>0.92205000000000004</v>
      </c>
      <c r="AC317" s="2">
        <v>242.5</v>
      </c>
      <c r="AD317" s="7">
        <f t="shared" si="127"/>
        <v>1</v>
      </c>
      <c r="AE317" s="7">
        <f t="shared" si="128"/>
        <v>1</v>
      </c>
      <c r="AF317" s="7">
        <f t="shared" si="142"/>
        <v>1</v>
      </c>
      <c r="AG317" s="7">
        <f t="shared" si="143"/>
        <v>1</v>
      </c>
      <c r="AH317" s="7">
        <v>4610.25</v>
      </c>
      <c r="AI317" s="7">
        <f t="shared" si="144"/>
        <v>4610.25</v>
      </c>
      <c r="AJ317" s="7">
        <v>0</v>
      </c>
      <c r="AK317" s="7">
        <f t="shared" si="129"/>
        <v>0</v>
      </c>
      <c r="AL317" s="7">
        <f t="shared" si="130"/>
        <v>0</v>
      </c>
      <c r="AM317" s="7">
        <f t="shared" si="131"/>
        <v>0</v>
      </c>
      <c r="AN317" s="7">
        <v>0</v>
      </c>
      <c r="AO317" s="7">
        <f t="shared" si="132"/>
        <v>0</v>
      </c>
      <c r="AP317" s="7">
        <v>30</v>
      </c>
      <c r="AQ317" s="7">
        <f t="shared" si="133"/>
        <v>1</v>
      </c>
      <c r="AR317">
        <f t="shared" si="134"/>
        <v>1</v>
      </c>
      <c r="AS317" s="7">
        <v>577</v>
      </c>
      <c r="AT317" s="7">
        <f t="shared" si="135"/>
        <v>1</v>
      </c>
      <c r="AU317" s="7">
        <v>4003.25</v>
      </c>
      <c r="AV317" s="7">
        <f t="shared" si="136"/>
        <v>1</v>
      </c>
      <c r="AW317">
        <f t="shared" si="137"/>
        <v>1</v>
      </c>
    </row>
    <row r="318" spans="1:49" x14ac:dyDescent="0.25">
      <c r="A318" s="11">
        <v>8330875</v>
      </c>
      <c r="B318" s="28" t="s">
        <v>103</v>
      </c>
      <c r="C318" s="25" t="s">
        <v>104</v>
      </c>
      <c r="D318" s="26" t="s">
        <v>5</v>
      </c>
      <c r="E318" s="26" t="s">
        <v>6</v>
      </c>
      <c r="F318" s="12">
        <f t="shared" si="116"/>
        <v>2</v>
      </c>
      <c r="G318" s="12" t="s">
        <v>77</v>
      </c>
      <c r="H318" s="12">
        <f t="shared" si="138"/>
        <v>0</v>
      </c>
      <c r="I318" s="1" t="str">
        <f>VLOOKUP(A318,Sheet1!A:F,3,)</f>
        <v>South</v>
      </c>
      <c r="J318" s="12">
        <f t="shared" si="117"/>
        <v>2</v>
      </c>
      <c r="K318" s="28" t="str">
        <f>VLOOKUP(A318,Sheet1!A:F,6,)</f>
        <v>Telco</v>
      </c>
      <c r="L318">
        <f t="shared" si="118"/>
        <v>6</v>
      </c>
      <c r="M318" s="3">
        <f>VLOOKUP(A318,Sheet1!A:F,4,)</f>
        <v>39564</v>
      </c>
      <c r="N318" s="11">
        <f t="shared" si="119"/>
        <v>2008</v>
      </c>
      <c r="O318" s="11">
        <f t="shared" si="120"/>
        <v>4</v>
      </c>
      <c r="P318" s="11">
        <f t="shared" si="121"/>
        <v>7</v>
      </c>
      <c r="Q318" s="7">
        <f t="shared" si="122"/>
        <v>17</v>
      </c>
      <c r="R318" s="7">
        <f t="shared" si="123"/>
        <v>26</v>
      </c>
      <c r="S318" s="3">
        <v>42940</v>
      </c>
      <c r="T318" s="7">
        <f t="shared" si="124"/>
        <v>1</v>
      </c>
      <c r="U318" s="1">
        <f>VLOOKUP(A318,Sheet1!A:F,5,)</f>
        <v>5000</v>
      </c>
      <c r="V318" s="7">
        <v>943</v>
      </c>
      <c r="W318" s="7">
        <f t="shared" si="125"/>
        <v>943</v>
      </c>
      <c r="X318" s="7">
        <v>417.95</v>
      </c>
      <c r="Y318" s="9">
        <f t="shared" si="139"/>
        <v>0</v>
      </c>
      <c r="Z318" s="9">
        <f t="shared" si="140"/>
        <v>0</v>
      </c>
      <c r="AA318" s="10">
        <f t="shared" si="126"/>
        <v>0.27218999999999999</v>
      </c>
      <c r="AB318" s="10">
        <f t="shared" si="141"/>
        <v>0.27218999999999999</v>
      </c>
      <c r="AC318" s="2">
        <v>1023.85</v>
      </c>
      <c r="AD318" s="7">
        <f t="shared" si="127"/>
        <v>1</v>
      </c>
      <c r="AE318" s="7">
        <f t="shared" si="128"/>
        <v>1</v>
      </c>
      <c r="AF318" s="7">
        <f t="shared" si="142"/>
        <v>0</v>
      </c>
      <c r="AG318" s="7">
        <f t="shared" si="143"/>
        <v>0</v>
      </c>
      <c r="AH318" s="7">
        <v>1360.95</v>
      </c>
      <c r="AI318" s="7">
        <f t="shared" si="144"/>
        <v>1360.95</v>
      </c>
      <c r="AJ318" s="7">
        <v>943</v>
      </c>
      <c r="AK318" s="7">
        <f t="shared" si="129"/>
        <v>1</v>
      </c>
      <c r="AL318" s="7">
        <f t="shared" si="130"/>
        <v>943</v>
      </c>
      <c r="AM318" s="7">
        <f t="shared" si="131"/>
        <v>1</v>
      </c>
      <c r="AN318" s="7">
        <v>0</v>
      </c>
      <c r="AO318" s="7">
        <f t="shared" si="132"/>
        <v>0</v>
      </c>
      <c r="AP318" s="7">
        <v>0</v>
      </c>
      <c r="AQ318" s="7">
        <f t="shared" si="133"/>
        <v>0</v>
      </c>
      <c r="AR318">
        <f t="shared" si="134"/>
        <v>0</v>
      </c>
      <c r="AS318" s="7">
        <v>0</v>
      </c>
      <c r="AT318" s="7">
        <f t="shared" si="135"/>
        <v>0</v>
      </c>
      <c r="AU318" s="7">
        <v>0</v>
      </c>
      <c r="AV318" s="7">
        <f t="shared" si="136"/>
        <v>0</v>
      </c>
      <c r="AW318">
        <f t="shared" si="137"/>
        <v>0</v>
      </c>
    </row>
    <row r="319" spans="1:49" x14ac:dyDescent="0.25">
      <c r="A319" s="11">
        <v>8377947</v>
      </c>
      <c r="B319" s="28" t="s">
        <v>566</v>
      </c>
      <c r="C319" s="25" t="s">
        <v>567</v>
      </c>
      <c r="D319" s="26" t="s">
        <v>5</v>
      </c>
      <c r="E319" s="26" t="s">
        <v>345</v>
      </c>
      <c r="F319" s="12">
        <f t="shared" si="116"/>
        <v>1</v>
      </c>
      <c r="G319" s="12" t="s">
        <v>77</v>
      </c>
      <c r="H319" s="12">
        <f t="shared" si="138"/>
        <v>0</v>
      </c>
      <c r="I319" s="1" t="str">
        <f>VLOOKUP(A319,Sheet1!A:F,3,)</f>
        <v>West</v>
      </c>
      <c r="J319" s="12">
        <f t="shared" si="117"/>
        <v>4</v>
      </c>
      <c r="K319" s="28" t="str">
        <f>VLOOKUP(A319,Sheet1!A:F,6,)</f>
        <v>Finance</v>
      </c>
      <c r="L319">
        <f t="shared" si="118"/>
        <v>7</v>
      </c>
      <c r="M319" s="3">
        <f>VLOOKUP(A319,Sheet1!A:F,4,)</f>
        <v>41324</v>
      </c>
      <c r="N319" s="11">
        <f t="shared" si="119"/>
        <v>2013</v>
      </c>
      <c r="O319" s="11">
        <f t="shared" si="120"/>
        <v>2</v>
      </c>
      <c r="P319" s="11">
        <f t="shared" si="121"/>
        <v>3</v>
      </c>
      <c r="Q319" s="7">
        <f t="shared" si="122"/>
        <v>8</v>
      </c>
      <c r="R319" s="7">
        <f t="shared" si="123"/>
        <v>19</v>
      </c>
      <c r="S319" s="3">
        <v>42957</v>
      </c>
      <c r="T319" s="7">
        <f t="shared" si="124"/>
        <v>1</v>
      </c>
      <c r="U319" s="1">
        <f>VLOOKUP(A319,Sheet1!A:F,5,)</f>
        <v>5000</v>
      </c>
      <c r="V319" s="7">
        <v>2388.5</v>
      </c>
      <c r="W319" s="7">
        <f t="shared" si="125"/>
        <v>2388.5</v>
      </c>
      <c r="X319" s="7">
        <v>0</v>
      </c>
      <c r="Y319" s="9">
        <f t="shared" si="139"/>
        <v>0</v>
      </c>
      <c r="Z319" s="9">
        <f t="shared" si="140"/>
        <v>0</v>
      </c>
      <c r="AA319" s="10">
        <f t="shared" si="126"/>
        <v>0.47770000000000001</v>
      </c>
      <c r="AB319" s="10">
        <f t="shared" si="141"/>
        <v>0.47770000000000001</v>
      </c>
      <c r="AC319" s="2">
        <v>303.75</v>
      </c>
      <c r="AD319" s="7">
        <f t="shared" si="127"/>
        <v>1</v>
      </c>
      <c r="AE319" s="7">
        <f t="shared" si="128"/>
        <v>1</v>
      </c>
      <c r="AF319" s="7">
        <f t="shared" si="142"/>
        <v>1</v>
      </c>
      <c r="AG319" s="7">
        <f t="shared" si="143"/>
        <v>1</v>
      </c>
      <c r="AH319" s="7">
        <v>2388.5</v>
      </c>
      <c r="AI319" s="7">
        <f t="shared" si="144"/>
        <v>2388.5</v>
      </c>
      <c r="AJ319" s="7">
        <v>-15.25</v>
      </c>
      <c r="AK319" s="7">
        <f t="shared" si="129"/>
        <v>0</v>
      </c>
      <c r="AL319" s="7">
        <f t="shared" si="130"/>
        <v>15.25</v>
      </c>
      <c r="AM319" s="7">
        <f t="shared" si="131"/>
        <v>1</v>
      </c>
      <c r="AN319" s="7">
        <v>0</v>
      </c>
      <c r="AO319" s="7">
        <f t="shared" si="132"/>
        <v>0</v>
      </c>
      <c r="AP319" s="7">
        <v>0</v>
      </c>
      <c r="AQ319" s="7">
        <f t="shared" si="133"/>
        <v>0</v>
      </c>
      <c r="AR319">
        <f t="shared" si="134"/>
        <v>1</v>
      </c>
      <c r="AS319" s="7">
        <v>0</v>
      </c>
      <c r="AT319" s="7">
        <f t="shared" si="135"/>
        <v>0</v>
      </c>
      <c r="AU319" s="7">
        <v>2403.75</v>
      </c>
      <c r="AV319" s="7">
        <f t="shared" si="136"/>
        <v>1</v>
      </c>
      <c r="AW319">
        <f t="shared" si="137"/>
        <v>1</v>
      </c>
    </row>
    <row r="320" spans="1:49" x14ac:dyDescent="0.25">
      <c r="A320" s="11">
        <v>8378945</v>
      </c>
      <c r="B320" s="28" t="s">
        <v>249</v>
      </c>
      <c r="C320" s="25" t="s">
        <v>250</v>
      </c>
      <c r="D320" s="26" t="s">
        <v>9</v>
      </c>
      <c r="E320" s="26" t="s">
        <v>224</v>
      </c>
      <c r="F320" s="12">
        <f t="shared" si="116"/>
        <v>3</v>
      </c>
      <c r="G320" s="12" t="s">
        <v>77</v>
      </c>
      <c r="H320" s="12">
        <f t="shared" si="138"/>
        <v>0</v>
      </c>
      <c r="I320" s="1" t="str">
        <f>VLOOKUP(A320,Sheet1!A:F,3,)</f>
        <v>North</v>
      </c>
      <c r="J320" s="12">
        <f t="shared" si="117"/>
        <v>1</v>
      </c>
      <c r="K320" s="28" t="str">
        <f>VLOOKUP(A320,Sheet1!A:F,6,)</f>
        <v>Finance</v>
      </c>
      <c r="L320">
        <f t="shared" si="118"/>
        <v>7</v>
      </c>
      <c r="M320" s="3">
        <f>VLOOKUP(A320,Sheet1!A:F,4,)</f>
        <v>38384</v>
      </c>
      <c r="N320" s="11">
        <f t="shared" si="119"/>
        <v>2005</v>
      </c>
      <c r="O320" s="11">
        <f t="shared" si="120"/>
        <v>2</v>
      </c>
      <c r="P320" s="11">
        <f t="shared" si="121"/>
        <v>3</v>
      </c>
      <c r="Q320" s="7">
        <f t="shared" si="122"/>
        <v>6</v>
      </c>
      <c r="R320" s="7">
        <f t="shared" si="123"/>
        <v>1</v>
      </c>
      <c r="S320" s="3"/>
      <c r="T320" s="7">
        <f t="shared" si="124"/>
        <v>0</v>
      </c>
      <c r="U320" s="1">
        <f>VLOOKUP(A320,Sheet1!A:F,5,)</f>
        <v>5000</v>
      </c>
      <c r="V320" s="7">
        <v>-40</v>
      </c>
      <c r="W320" s="7">
        <f t="shared" si="125"/>
        <v>40</v>
      </c>
      <c r="X320" s="7">
        <v>0</v>
      </c>
      <c r="Y320" s="9">
        <f t="shared" si="139"/>
        <v>0</v>
      </c>
      <c r="Z320" s="9">
        <f t="shared" si="140"/>
        <v>0</v>
      </c>
      <c r="AA320" s="10">
        <f t="shared" si="126"/>
        <v>-8.0000000000000002E-3</v>
      </c>
      <c r="AB320" s="10">
        <f t="shared" si="141"/>
        <v>8.0000000000000002E-3</v>
      </c>
      <c r="AC320" s="2">
        <v>0</v>
      </c>
      <c r="AD320" s="7">
        <f t="shared" si="127"/>
        <v>0</v>
      </c>
      <c r="AE320" s="7">
        <f t="shared" si="128"/>
        <v>1</v>
      </c>
      <c r="AF320" s="7">
        <f t="shared" si="142"/>
        <v>0</v>
      </c>
      <c r="AG320" s="7">
        <f t="shared" si="143"/>
        <v>1</v>
      </c>
      <c r="AH320" s="7">
        <v>-40</v>
      </c>
      <c r="AI320" s="7">
        <f t="shared" si="144"/>
        <v>40</v>
      </c>
      <c r="AJ320" s="7">
        <v>0</v>
      </c>
      <c r="AK320" s="7">
        <f t="shared" si="129"/>
        <v>0</v>
      </c>
      <c r="AL320" s="7">
        <f t="shared" si="130"/>
        <v>0</v>
      </c>
      <c r="AM320" s="7">
        <f t="shared" si="131"/>
        <v>0</v>
      </c>
      <c r="AN320" s="7">
        <v>0</v>
      </c>
      <c r="AO320" s="7">
        <f t="shared" si="132"/>
        <v>0</v>
      </c>
      <c r="AP320" s="7">
        <v>0</v>
      </c>
      <c r="AQ320" s="7">
        <f t="shared" si="133"/>
        <v>0</v>
      </c>
      <c r="AR320">
        <f t="shared" si="134"/>
        <v>0</v>
      </c>
      <c r="AS320" s="7">
        <v>0</v>
      </c>
      <c r="AT320" s="7">
        <f t="shared" si="135"/>
        <v>0</v>
      </c>
      <c r="AU320" s="7">
        <v>-40</v>
      </c>
      <c r="AV320" s="7">
        <f t="shared" si="136"/>
        <v>0</v>
      </c>
      <c r="AW320">
        <f t="shared" si="137"/>
        <v>1</v>
      </c>
    </row>
    <row r="321" spans="1:49" x14ac:dyDescent="0.25">
      <c r="A321" s="11">
        <v>8436971</v>
      </c>
      <c r="B321" s="28" t="s">
        <v>408</v>
      </c>
      <c r="C321" s="25" t="s">
        <v>409</v>
      </c>
      <c r="D321" s="26" t="s">
        <v>5</v>
      </c>
      <c r="E321" s="26" t="s">
        <v>345</v>
      </c>
      <c r="F321" s="12">
        <f t="shared" si="116"/>
        <v>1</v>
      </c>
      <c r="G321" s="12" t="s">
        <v>77</v>
      </c>
      <c r="H321" s="12">
        <f t="shared" si="138"/>
        <v>0</v>
      </c>
      <c r="I321" s="1" t="str">
        <f>VLOOKUP(A321,Sheet1!A:F,3,)</f>
        <v>East</v>
      </c>
      <c r="J321" s="12">
        <f t="shared" si="117"/>
        <v>3</v>
      </c>
      <c r="K321" s="28" t="str">
        <f>VLOOKUP(A321,Sheet1!A:F,6,)</f>
        <v>Logistics</v>
      </c>
      <c r="L321">
        <f t="shared" si="118"/>
        <v>2</v>
      </c>
      <c r="M321" s="3">
        <f>VLOOKUP(A321,Sheet1!A:F,4,)</f>
        <v>36164</v>
      </c>
      <c r="N321" s="11">
        <f t="shared" si="119"/>
        <v>1999</v>
      </c>
      <c r="O321" s="11">
        <f t="shared" si="120"/>
        <v>1</v>
      </c>
      <c r="P321" s="11">
        <f t="shared" si="121"/>
        <v>2</v>
      </c>
      <c r="Q321" s="7">
        <f t="shared" si="122"/>
        <v>2</v>
      </c>
      <c r="R321" s="7">
        <f t="shared" si="123"/>
        <v>4</v>
      </c>
      <c r="S321" s="3"/>
      <c r="T321" s="7">
        <f t="shared" si="124"/>
        <v>0</v>
      </c>
      <c r="U321" s="1">
        <f>VLOOKUP(A321,Sheet1!A:F,5,)</f>
        <v>5000</v>
      </c>
      <c r="V321" s="7">
        <v>856</v>
      </c>
      <c r="W321" s="7">
        <f t="shared" si="125"/>
        <v>856</v>
      </c>
      <c r="X321" s="7">
        <v>0</v>
      </c>
      <c r="Y321" s="9">
        <f t="shared" si="139"/>
        <v>0</v>
      </c>
      <c r="Z321" s="9">
        <f t="shared" si="140"/>
        <v>0</v>
      </c>
      <c r="AA321" s="10">
        <f t="shared" si="126"/>
        <v>0.17119999999999999</v>
      </c>
      <c r="AB321" s="10">
        <f t="shared" si="141"/>
        <v>0.17119999999999999</v>
      </c>
      <c r="AC321" s="2">
        <v>0</v>
      </c>
      <c r="AD321" s="7">
        <f t="shared" si="127"/>
        <v>1</v>
      </c>
      <c r="AE321" s="7">
        <f t="shared" si="128"/>
        <v>1</v>
      </c>
      <c r="AF321" s="7">
        <f t="shared" si="142"/>
        <v>1</v>
      </c>
      <c r="AG321" s="7">
        <f t="shared" si="143"/>
        <v>1</v>
      </c>
      <c r="AH321" s="7">
        <v>856</v>
      </c>
      <c r="AI321" s="7">
        <f t="shared" si="144"/>
        <v>856</v>
      </c>
      <c r="AJ321" s="7">
        <v>0</v>
      </c>
      <c r="AK321" s="7">
        <f t="shared" si="129"/>
        <v>0</v>
      </c>
      <c r="AL321" s="7">
        <f t="shared" si="130"/>
        <v>0</v>
      </c>
      <c r="AM321" s="7">
        <f t="shared" si="131"/>
        <v>0</v>
      </c>
      <c r="AN321" s="7">
        <v>0</v>
      </c>
      <c r="AO321" s="7">
        <f t="shared" si="132"/>
        <v>0</v>
      </c>
      <c r="AP321" s="7">
        <v>0</v>
      </c>
      <c r="AQ321" s="7">
        <f t="shared" si="133"/>
        <v>0</v>
      </c>
      <c r="AR321">
        <f t="shared" si="134"/>
        <v>1</v>
      </c>
      <c r="AS321" s="7">
        <v>0</v>
      </c>
      <c r="AT321" s="7">
        <f t="shared" si="135"/>
        <v>0</v>
      </c>
      <c r="AU321" s="7">
        <v>856</v>
      </c>
      <c r="AV321" s="7">
        <f t="shared" si="136"/>
        <v>1</v>
      </c>
      <c r="AW321">
        <f t="shared" si="137"/>
        <v>1</v>
      </c>
    </row>
    <row r="322" spans="1:49" x14ac:dyDescent="0.25">
      <c r="A322" s="11">
        <v>8531565</v>
      </c>
      <c r="B322" s="28" t="s">
        <v>159</v>
      </c>
      <c r="C322" s="25" t="s">
        <v>160</v>
      </c>
      <c r="D322" s="26" t="s">
        <v>5</v>
      </c>
      <c r="E322" s="26" t="s">
        <v>6</v>
      </c>
      <c r="F322" s="12">
        <f t="shared" ref="F322:F370" si="145">IF(E322="San Juan",1,IF(E322="Alpharetta",2,IF(E322="Bronx",3,IF(E322="Laurel",4,0))))</f>
        <v>2</v>
      </c>
      <c r="G322" s="12" t="s">
        <v>77</v>
      </c>
      <c r="H322" s="12">
        <f t="shared" si="138"/>
        <v>0</v>
      </c>
      <c r="I322" s="1" t="str">
        <f>VLOOKUP(A322,Sheet1!A:F,3,)</f>
        <v>South</v>
      </c>
      <c r="J322" s="12">
        <f t="shared" ref="J322:J370" si="146">IF(I322="North",1,IF(I322="South",2,IF(I322="East",3,IF(I322="West",4,0))))</f>
        <v>2</v>
      </c>
      <c r="K322" s="28" t="str">
        <f>VLOOKUP(A322,Sheet1!A:F,6,)</f>
        <v>Manufacturing</v>
      </c>
      <c r="L322">
        <f t="shared" ref="L322:L370" si="147">IF(K322="Technology",1,IF(K322="Logistics",2,IF(K322="Retail",3,IF(K322="Services",4,IF(K322="Manufacturing",5,IF(K322="Telco",6,IF(K322="Finance",7,0)))))))</f>
        <v>5</v>
      </c>
      <c r="M322" s="3">
        <f>VLOOKUP(A322,Sheet1!A:F,4,)</f>
        <v>38564</v>
      </c>
      <c r="N322" s="11">
        <f t="shared" ref="N322:N370" si="148">YEAR(M322)</f>
        <v>2005</v>
      </c>
      <c r="O322" s="11">
        <f t="shared" ref="O322:O370" si="149">MONTH(M322)</f>
        <v>7</v>
      </c>
      <c r="P322" s="11">
        <f t="shared" ref="P322:P370" si="150">WEEKDAY(M322)</f>
        <v>1</v>
      </c>
      <c r="Q322" s="7">
        <f t="shared" ref="Q322:Q370" si="151">WEEKNUM(M322)</f>
        <v>32</v>
      </c>
      <c r="R322" s="7">
        <f t="shared" ref="R322:R370" si="152">DAY(M322)</f>
        <v>31</v>
      </c>
      <c r="S322" s="3">
        <v>42501</v>
      </c>
      <c r="T322" s="7">
        <f t="shared" ref="T322:T370" si="153">IF(S322&gt;3,1,0)</f>
        <v>1</v>
      </c>
      <c r="U322" s="1">
        <f>VLOOKUP(A322,Sheet1!A:F,5,)</f>
        <v>15000</v>
      </c>
      <c r="V322" s="7">
        <v>7391.5</v>
      </c>
      <c r="W322" s="7">
        <f t="shared" ref="W322:W370" si="154">ABS(V322)</f>
        <v>7391.5</v>
      </c>
      <c r="X322" s="7">
        <v>0</v>
      </c>
      <c r="Y322" s="9">
        <f t="shared" si="139"/>
        <v>0</v>
      </c>
      <c r="Z322" s="9">
        <f t="shared" si="140"/>
        <v>0</v>
      </c>
      <c r="AA322" s="10">
        <f t="shared" ref="AA322:AA369" si="155">AH322/U322</f>
        <v>0.49276666666666669</v>
      </c>
      <c r="AB322" s="10">
        <f t="shared" si="141"/>
        <v>0.49276666666666669</v>
      </c>
      <c r="AC322" s="2">
        <v>200</v>
      </c>
      <c r="AD322" s="7">
        <f t="shared" ref="AD322:AD370" si="156">IF(AH322&gt;0,1,0)</f>
        <v>1</v>
      </c>
      <c r="AE322" s="7">
        <f t="shared" ref="AE322:AE370" si="157">IF(W322&gt;0,1,0)</f>
        <v>1</v>
      </c>
      <c r="AF322" s="7">
        <f t="shared" si="142"/>
        <v>1</v>
      </c>
      <c r="AG322" s="7">
        <f t="shared" si="143"/>
        <v>1</v>
      </c>
      <c r="AH322" s="7">
        <v>7391.5</v>
      </c>
      <c r="AI322" s="7">
        <f t="shared" si="144"/>
        <v>7391.5</v>
      </c>
      <c r="AJ322" s="7">
        <v>0</v>
      </c>
      <c r="AK322" s="7">
        <f t="shared" ref="AK322:AK370" si="158">IF(AJ322&gt;1,1,0)</f>
        <v>0</v>
      </c>
      <c r="AL322" s="7">
        <f t="shared" ref="AL322:AL370" si="159">ABS(AJ322)</f>
        <v>0</v>
      </c>
      <c r="AM322" s="7">
        <f t="shared" ref="AM322:AM370" si="160">IF(AL322&gt;1,1,0)</f>
        <v>0</v>
      </c>
      <c r="AN322" s="7">
        <v>0</v>
      </c>
      <c r="AO322" s="7">
        <f t="shared" ref="AO322:AO370" si="161">IF(AN322&gt;1,1,0)</f>
        <v>0</v>
      </c>
      <c r="AP322" s="7">
        <v>0</v>
      </c>
      <c r="AQ322" s="7">
        <f t="shared" ref="AQ322:AQ370" si="162">IF(AP322&gt;1,1,0)</f>
        <v>0</v>
      </c>
      <c r="AR322">
        <f t="shared" ref="AR322:AR370" si="163">IF((AQ322+AS322+AT322+AU322)&gt;1,1,0)</f>
        <v>1</v>
      </c>
      <c r="AS322" s="7">
        <v>0</v>
      </c>
      <c r="AT322" s="7">
        <f t="shared" ref="AT322:AT370" si="164">IF(AS322&gt;1,1,0)</f>
        <v>0</v>
      </c>
      <c r="AU322" s="7">
        <v>7391.5</v>
      </c>
      <c r="AV322" s="7">
        <f t="shared" ref="AV322:AV370" si="165">IF(AU322&gt;1,1,0)</f>
        <v>1</v>
      </c>
      <c r="AW322">
        <f t="shared" ref="AW322:AW370" si="166">IF(AP322+AS322+AT322+ABS(AU322)&gt;1,1,0)</f>
        <v>1</v>
      </c>
    </row>
    <row r="323" spans="1:49" x14ac:dyDescent="0.25">
      <c r="A323" s="11">
        <v>8535336</v>
      </c>
      <c r="B323" s="28" t="s">
        <v>356</v>
      </c>
      <c r="C323" s="25" t="s">
        <v>357</v>
      </c>
      <c r="D323" s="26" t="s">
        <v>5</v>
      </c>
      <c r="E323" s="26" t="s">
        <v>345</v>
      </c>
      <c r="F323" s="12">
        <f t="shared" si="145"/>
        <v>1</v>
      </c>
      <c r="G323" s="12" t="s">
        <v>77</v>
      </c>
      <c r="H323" s="12">
        <f t="shared" ref="H323:H370" si="167">IF(G323="Legacy",1,IF(G323="Non Legacy",0,0))</f>
        <v>0</v>
      </c>
      <c r="I323" s="1" t="str">
        <f>VLOOKUP(A323,Sheet1!A:F,3,)</f>
        <v>East</v>
      </c>
      <c r="J323" s="12">
        <f t="shared" si="146"/>
        <v>3</v>
      </c>
      <c r="K323" s="28" t="str">
        <f>VLOOKUP(A323,Sheet1!A:F,6,)</f>
        <v>Retail</v>
      </c>
      <c r="L323">
        <f t="shared" si="147"/>
        <v>3</v>
      </c>
      <c r="M323" s="3">
        <f>VLOOKUP(A323,Sheet1!A:F,4,)</f>
        <v>36524</v>
      </c>
      <c r="N323" s="11">
        <f t="shared" si="148"/>
        <v>1999</v>
      </c>
      <c r="O323" s="11">
        <f t="shared" si="149"/>
        <v>12</v>
      </c>
      <c r="P323" s="11">
        <f t="shared" si="150"/>
        <v>5</v>
      </c>
      <c r="Q323" s="7">
        <f t="shared" si="151"/>
        <v>53</v>
      </c>
      <c r="R323" s="7">
        <f t="shared" si="152"/>
        <v>30</v>
      </c>
      <c r="S323" s="3">
        <v>42821</v>
      </c>
      <c r="T323" s="7">
        <f t="shared" si="153"/>
        <v>1</v>
      </c>
      <c r="U323" s="1">
        <f>VLOOKUP(A323,Sheet1!A:F,5,)</f>
        <v>90000</v>
      </c>
      <c r="V323" s="7">
        <v>165</v>
      </c>
      <c r="W323" s="7">
        <f t="shared" si="154"/>
        <v>165</v>
      </c>
      <c r="X323" s="7">
        <v>20</v>
      </c>
      <c r="Y323" s="9">
        <f t="shared" ref="Y323:Y370" si="168">IF(AH323&gt;U323,1,0)</f>
        <v>0</v>
      </c>
      <c r="Z323" s="9">
        <f t="shared" ref="Z323:Z370" si="169">IF(AI323&gt;U323,1,0)</f>
        <v>0</v>
      </c>
      <c r="AA323" s="10">
        <f t="shared" si="155"/>
        <v>2.0555555555555557E-3</v>
      </c>
      <c r="AB323" s="10">
        <f t="shared" ref="AB323:AB370" si="170">AI323/U323</f>
        <v>2.0555555555555557E-3</v>
      </c>
      <c r="AC323" s="2">
        <v>80</v>
      </c>
      <c r="AD323" s="7">
        <f t="shared" si="156"/>
        <v>1</v>
      </c>
      <c r="AE323" s="7">
        <f t="shared" si="157"/>
        <v>1</v>
      </c>
      <c r="AF323" s="7">
        <f t="shared" ref="AF323:AF370" si="171">AR323</f>
        <v>1</v>
      </c>
      <c r="AG323" s="7">
        <f t="shared" ref="AG323:AG370" si="172">AW323</f>
        <v>1</v>
      </c>
      <c r="AH323" s="7">
        <v>185</v>
      </c>
      <c r="AI323" s="7">
        <f t="shared" ref="AI323:AI370" si="173">ABS(AH323)</f>
        <v>185</v>
      </c>
      <c r="AJ323" s="7">
        <v>60</v>
      </c>
      <c r="AK323" s="7">
        <f t="shared" si="158"/>
        <v>1</v>
      </c>
      <c r="AL323" s="7">
        <f t="shared" si="159"/>
        <v>60</v>
      </c>
      <c r="AM323" s="7">
        <f t="shared" si="160"/>
        <v>1</v>
      </c>
      <c r="AN323" s="7">
        <v>0</v>
      </c>
      <c r="AO323" s="7">
        <f t="shared" si="161"/>
        <v>0</v>
      </c>
      <c r="AP323" s="7">
        <v>25</v>
      </c>
      <c r="AQ323" s="7">
        <f t="shared" si="162"/>
        <v>1</v>
      </c>
      <c r="AR323">
        <f t="shared" si="163"/>
        <v>1</v>
      </c>
      <c r="AS323" s="7">
        <v>80</v>
      </c>
      <c r="AT323" s="7">
        <f t="shared" si="164"/>
        <v>1</v>
      </c>
      <c r="AU323" s="7">
        <v>0</v>
      </c>
      <c r="AV323" s="7">
        <f t="shared" si="165"/>
        <v>0</v>
      </c>
      <c r="AW323">
        <f t="shared" si="166"/>
        <v>1</v>
      </c>
    </row>
    <row r="324" spans="1:49" x14ac:dyDescent="0.25">
      <c r="A324" s="11">
        <v>8581195</v>
      </c>
      <c r="B324" s="28">
        <v>1001644</v>
      </c>
      <c r="C324" s="25" t="s">
        <v>56</v>
      </c>
      <c r="D324" s="26" t="s">
        <v>9</v>
      </c>
      <c r="E324" s="26" t="s">
        <v>6</v>
      </c>
      <c r="F324" s="12">
        <f t="shared" si="145"/>
        <v>2</v>
      </c>
      <c r="G324" s="12" t="s">
        <v>7</v>
      </c>
      <c r="H324" s="12">
        <f t="shared" si="167"/>
        <v>1</v>
      </c>
      <c r="I324" s="1" t="str">
        <f>VLOOKUP(A324,Sheet1!A:F,3,)</f>
        <v>South</v>
      </c>
      <c r="J324" s="12">
        <f t="shared" si="146"/>
        <v>2</v>
      </c>
      <c r="K324" s="28" t="str">
        <f>VLOOKUP(A324,Sheet1!A:F,6,)</f>
        <v>Technology</v>
      </c>
      <c r="L324">
        <f t="shared" si="147"/>
        <v>1</v>
      </c>
      <c r="M324" s="3">
        <f>VLOOKUP(A324,Sheet1!A:F,4,)</f>
        <v>40704</v>
      </c>
      <c r="N324" s="11">
        <f t="shared" si="148"/>
        <v>2011</v>
      </c>
      <c r="O324" s="11">
        <f t="shared" si="149"/>
        <v>6</v>
      </c>
      <c r="P324" s="11">
        <f t="shared" si="150"/>
        <v>6</v>
      </c>
      <c r="Q324" s="7">
        <f t="shared" si="151"/>
        <v>24</v>
      </c>
      <c r="R324" s="7">
        <f t="shared" si="152"/>
        <v>10</v>
      </c>
      <c r="S324" s="3"/>
      <c r="T324" s="7">
        <f t="shared" si="153"/>
        <v>0</v>
      </c>
      <c r="U324" s="1">
        <f>VLOOKUP(A324,Sheet1!A:F,5,)</f>
        <v>35000</v>
      </c>
      <c r="V324" s="7">
        <v>-1456.34</v>
      </c>
      <c r="W324" s="7">
        <f t="shared" si="154"/>
        <v>1456.34</v>
      </c>
      <c r="X324" s="7">
        <v>0</v>
      </c>
      <c r="Y324" s="9">
        <f t="shared" si="168"/>
        <v>0</v>
      </c>
      <c r="Z324" s="9">
        <f t="shared" si="169"/>
        <v>0</v>
      </c>
      <c r="AA324" s="10">
        <f t="shared" si="155"/>
        <v>-4.1609714285714285E-2</v>
      </c>
      <c r="AB324" s="10">
        <f t="shared" si="170"/>
        <v>4.1609714285714285E-2</v>
      </c>
      <c r="AC324" s="2">
        <v>0</v>
      </c>
      <c r="AD324" s="7">
        <f t="shared" si="156"/>
        <v>0</v>
      </c>
      <c r="AE324" s="7">
        <f t="shared" si="157"/>
        <v>1</v>
      </c>
      <c r="AF324" s="7">
        <f t="shared" si="171"/>
        <v>0</v>
      </c>
      <c r="AG324" s="7">
        <f t="shared" si="172"/>
        <v>1</v>
      </c>
      <c r="AH324" s="7">
        <v>-1456.34</v>
      </c>
      <c r="AI324" s="7">
        <f t="shared" si="173"/>
        <v>1456.34</v>
      </c>
      <c r="AJ324" s="7">
        <v>0</v>
      </c>
      <c r="AK324" s="7">
        <f t="shared" si="158"/>
        <v>0</v>
      </c>
      <c r="AL324" s="7">
        <f t="shared" si="159"/>
        <v>0</v>
      </c>
      <c r="AM324" s="7">
        <f t="shared" si="160"/>
        <v>0</v>
      </c>
      <c r="AN324" s="7">
        <v>0</v>
      </c>
      <c r="AO324" s="7">
        <f t="shared" si="161"/>
        <v>0</v>
      </c>
      <c r="AP324" s="7">
        <v>0</v>
      </c>
      <c r="AQ324" s="7">
        <f t="shared" si="162"/>
        <v>0</v>
      </c>
      <c r="AR324">
        <f t="shared" si="163"/>
        <v>0</v>
      </c>
      <c r="AS324" s="7">
        <v>0</v>
      </c>
      <c r="AT324" s="7">
        <f t="shared" si="164"/>
        <v>0</v>
      </c>
      <c r="AU324" s="7">
        <v>-1456.34</v>
      </c>
      <c r="AV324" s="7">
        <f t="shared" si="165"/>
        <v>0</v>
      </c>
      <c r="AW324">
        <f t="shared" si="166"/>
        <v>1</v>
      </c>
    </row>
    <row r="325" spans="1:49" x14ac:dyDescent="0.25">
      <c r="A325" s="11">
        <v>8587033</v>
      </c>
      <c r="B325" s="28">
        <v>1001029</v>
      </c>
      <c r="C325" s="25" t="s">
        <v>33</v>
      </c>
      <c r="D325" s="26" t="s">
        <v>9</v>
      </c>
      <c r="E325" s="26" t="s">
        <v>6</v>
      </c>
      <c r="F325" s="12">
        <f t="shared" si="145"/>
        <v>2</v>
      </c>
      <c r="G325" s="12" t="s">
        <v>7</v>
      </c>
      <c r="H325" s="12">
        <f t="shared" si="167"/>
        <v>1</v>
      </c>
      <c r="I325" s="1" t="str">
        <f>VLOOKUP(A325,Sheet1!A:F,3,)</f>
        <v>South</v>
      </c>
      <c r="J325" s="12">
        <f t="shared" si="146"/>
        <v>2</v>
      </c>
      <c r="K325" s="28" t="str">
        <f>VLOOKUP(A325,Sheet1!A:F,6,)</f>
        <v>Technology</v>
      </c>
      <c r="L325">
        <f t="shared" si="147"/>
        <v>1</v>
      </c>
      <c r="M325" s="3">
        <f>VLOOKUP(A325,Sheet1!A:F,4,)</f>
        <v>40844</v>
      </c>
      <c r="N325" s="11">
        <f t="shared" si="148"/>
        <v>2011</v>
      </c>
      <c r="O325" s="11">
        <f t="shared" si="149"/>
        <v>10</v>
      </c>
      <c r="P325" s="11">
        <f t="shared" si="150"/>
        <v>6</v>
      </c>
      <c r="Q325" s="7">
        <f t="shared" si="151"/>
        <v>44</v>
      </c>
      <c r="R325" s="7">
        <f t="shared" si="152"/>
        <v>28</v>
      </c>
      <c r="S325" s="3"/>
      <c r="T325" s="7">
        <f t="shared" si="153"/>
        <v>0</v>
      </c>
      <c r="U325" s="1">
        <f>VLOOKUP(A325,Sheet1!A:F,5,)</f>
        <v>5000</v>
      </c>
      <c r="V325" s="7">
        <v>-3650.32</v>
      </c>
      <c r="W325" s="7">
        <f t="shared" si="154"/>
        <v>3650.32</v>
      </c>
      <c r="X325" s="7">
        <v>0</v>
      </c>
      <c r="Y325" s="9">
        <f t="shared" si="168"/>
        <v>0</v>
      </c>
      <c r="Z325" s="9">
        <f t="shared" si="169"/>
        <v>0</v>
      </c>
      <c r="AA325" s="10">
        <f t="shared" si="155"/>
        <v>-0.73006400000000005</v>
      </c>
      <c r="AB325" s="10">
        <f t="shared" si="170"/>
        <v>0.73006400000000005</v>
      </c>
      <c r="AC325" s="2">
        <v>0</v>
      </c>
      <c r="AD325" s="7">
        <f t="shared" si="156"/>
        <v>0</v>
      </c>
      <c r="AE325" s="7">
        <f t="shared" si="157"/>
        <v>1</v>
      </c>
      <c r="AF325" s="7">
        <f t="shared" si="171"/>
        <v>0</v>
      </c>
      <c r="AG325" s="7">
        <f t="shared" si="172"/>
        <v>1</v>
      </c>
      <c r="AH325" s="7">
        <v>-3650.32</v>
      </c>
      <c r="AI325" s="7">
        <f t="shared" si="173"/>
        <v>3650.32</v>
      </c>
      <c r="AJ325" s="7">
        <v>0</v>
      </c>
      <c r="AK325" s="7">
        <f t="shared" si="158"/>
        <v>0</v>
      </c>
      <c r="AL325" s="7">
        <f t="shared" si="159"/>
        <v>0</v>
      </c>
      <c r="AM325" s="7">
        <f t="shared" si="160"/>
        <v>0</v>
      </c>
      <c r="AN325" s="7">
        <v>0</v>
      </c>
      <c r="AO325" s="7">
        <f t="shared" si="161"/>
        <v>0</v>
      </c>
      <c r="AP325" s="7">
        <v>0</v>
      </c>
      <c r="AQ325" s="7">
        <f t="shared" si="162"/>
        <v>0</v>
      </c>
      <c r="AR325">
        <f t="shared" si="163"/>
        <v>0</v>
      </c>
      <c r="AS325" s="7">
        <v>0</v>
      </c>
      <c r="AT325" s="7">
        <f t="shared" si="164"/>
        <v>0</v>
      </c>
      <c r="AU325" s="7">
        <v>-3650.32</v>
      </c>
      <c r="AV325" s="7">
        <f t="shared" si="165"/>
        <v>0</v>
      </c>
      <c r="AW325">
        <f t="shared" si="166"/>
        <v>1</v>
      </c>
    </row>
    <row r="326" spans="1:49" x14ac:dyDescent="0.25">
      <c r="A326" s="11">
        <v>8594282</v>
      </c>
      <c r="B326" s="28" t="s">
        <v>548</v>
      </c>
      <c r="C326" s="25" t="s">
        <v>549</v>
      </c>
      <c r="D326" s="26" t="s">
        <v>5</v>
      </c>
      <c r="E326" s="26" t="s">
        <v>345</v>
      </c>
      <c r="F326" s="12">
        <f t="shared" si="145"/>
        <v>1</v>
      </c>
      <c r="G326" s="12" t="s">
        <v>77</v>
      </c>
      <c r="H326" s="12">
        <f t="shared" si="167"/>
        <v>0</v>
      </c>
      <c r="I326" s="1" t="str">
        <f>VLOOKUP(A326,Sheet1!A:F,3,)</f>
        <v>West</v>
      </c>
      <c r="J326" s="12">
        <f t="shared" si="146"/>
        <v>4</v>
      </c>
      <c r="K326" s="28" t="str">
        <f>VLOOKUP(A326,Sheet1!A:F,6,)</f>
        <v>Technology</v>
      </c>
      <c r="L326">
        <f t="shared" si="147"/>
        <v>1</v>
      </c>
      <c r="M326" s="3">
        <f>VLOOKUP(A326,Sheet1!A:F,4,)</f>
        <v>41264</v>
      </c>
      <c r="N326" s="11">
        <f t="shared" si="148"/>
        <v>2012</v>
      </c>
      <c r="O326" s="11">
        <f t="shared" si="149"/>
        <v>12</v>
      </c>
      <c r="P326" s="11">
        <f t="shared" si="150"/>
        <v>6</v>
      </c>
      <c r="Q326" s="7">
        <f t="shared" si="151"/>
        <v>51</v>
      </c>
      <c r="R326" s="7">
        <f t="shared" si="152"/>
        <v>21</v>
      </c>
      <c r="S326" s="3"/>
      <c r="T326" s="7">
        <f t="shared" si="153"/>
        <v>0</v>
      </c>
      <c r="U326" s="1">
        <f>VLOOKUP(A326,Sheet1!A:F,5,)</f>
        <v>5000</v>
      </c>
      <c r="V326" s="7">
        <v>3018.5</v>
      </c>
      <c r="W326" s="7">
        <f t="shared" si="154"/>
        <v>3018.5</v>
      </c>
      <c r="X326" s="7">
        <v>0</v>
      </c>
      <c r="Y326" s="9">
        <f t="shared" si="168"/>
        <v>0</v>
      </c>
      <c r="Z326" s="9">
        <f t="shared" si="169"/>
        <v>0</v>
      </c>
      <c r="AA326" s="10">
        <f t="shared" si="155"/>
        <v>0.60370000000000001</v>
      </c>
      <c r="AB326" s="10">
        <f t="shared" si="170"/>
        <v>0.60370000000000001</v>
      </c>
      <c r="AC326" s="2">
        <v>0</v>
      </c>
      <c r="AD326" s="7">
        <f t="shared" si="156"/>
        <v>1</v>
      </c>
      <c r="AE326" s="7">
        <f t="shared" si="157"/>
        <v>1</v>
      </c>
      <c r="AF326" s="7">
        <f t="shared" si="171"/>
        <v>1</v>
      </c>
      <c r="AG326" s="7">
        <f t="shared" si="172"/>
        <v>1</v>
      </c>
      <c r="AH326" s="7">
        <v>3018.5</v>
      </c>
      <c r="AI326" s="7">
        <f t="shared" si="173"/>
        <v>3018.5</v>
      </c>
      <c r="AJ326" s="7">
        <v>0</v>
      </c>
      <c r="AK326" s="7">
        <f t="shared" si="158"/>
        <v>0</v>
      </c>
      <c r="AL326" s="7">
        <f t="shared" si="159"/>
        <v>0</v>
      </c>
      <c r="AM326" s="7">
        <f t="shared" si="160"/>
        <v>0</v>
      </c>
      <c r="AN326" s="7">
        <v>0</v>
      </c>
      <c r="AO326" s="7">
        <f t="shared" si="161"/>
        <v>0</v>
      </c>
      <c r="AP326" s="7">
        <v>0</v>
      </c>
      <c r="AQ326" s="7">
        <f t="shared" si="162"/>
        <v>0</v>
      </c>
      <c r="AR326">
        <f t="shared" si="163"/>
        <v>1</v>
      </c>
      <c r="AS326" s="7">
        <v>259</v>
      </c>
      <c r="AT326" s="7">
        <f t="shared" si="164"/>
        <v>1</v>
      </c>
      <c r="AU326" s="7">
        <v>2759.5</v>
      </c>
      <c r="AV326" s="7">
        <f t="shared" si="165"/>
        <v>1</v>
      </c>
      <c r="AW326">
        <f t="shared" si="166"/>
        <v>1</v>
      </c>
    </row>
    <row r="327" spans="1:49" x14ac:dyDescent="0.25">
      <c r="A327" s="11">
        <v>8674695</v>
      </c>
      <c r="B327" s="28" t="s">
        <v>450</v>
      </c>
      <c r="C327" s="25" t="s">
        <v>451</v>
      </c>
      <c r="D327" s="26" t="s">
        <v>5</v>
      </c>
      <c r="E327" s="26" t="s">
        <v>345</v>
      </c>
      <c r="F327" s="12">
        <f t="shared" si="145"/>
        <v>1</v>
      </c>
      <c r="G327" s="12" t="s">
        <v>77</v>
      </c>
      <c r="H327" s="12">
        <f t="shared" si="167"/>
        <v>0</v>
      </c>
      <c r="I327" s="1" t="str">
        <f>VLOOKUP(A327,Sheet1!A:F,3,)</f>
        <v>East</v>
      </c>
      <c r="J327" s="12">
        <f t="shared" si="146"/>
        <v>3</v>
      </c>
      <c r="K327" s="28" t="str">
        <f>VLOOKUP(A327,Sheet1!A:F,6,)</f>
        <v>Manufacturing</v>
      </c>
      <c r="L327">
        <f t="shared" si="147"/>
        <v>5</v>
      </c>
      <c r="M327" s="3">
        <f>VLOOKUP(A327,Sheet1!A:F,4,)</f>
        <v>35764</v>
      </c>
      <c r="N327" s="11">
        <f t="shared" si="148"/>
        <v>1997</v>
      </c>
      <c r="O327" s="11">
        <f t="shared" si="149"/>
        <v>11</v>
      </c>
      <c r="P327" s="11">
        <f t="shared" si="150"/>
        <v>1</v>
      </c>
      <c r="Q327" s="7">
        <f t="shared" si="151"/>
        <v>49</v>
      </c>
      <c r="R327" s="7">
        <f t="shared" si="152"/>
        <v>30</v>
      </c>
      <c r="S327" s="3"/>
      <c r="T327" s="7">
        <f t="shared" si="153"/>
        <v>0</v>
      </c>
      <c r="U327" s="1">
        <f>VLOOKUP(A327,Sheet1!A:F,5,)</f>
        <v>5000</v>
      </c>
      <c r="V327" s="7">
        <v>4044.5</v>
      </c>
      <c r="W327" s="7">
        <f t="shared" si="154"/>
        <v>4044.5</v>
      </c>
      <c r="X327" s="7">
        <v>0</v>
      </c>
      <c r="Y327" s="9">
        <f t="shared" si="168"/>
        <v>0</v>
      </c>
      <c r="Z327" s="9">
        <f t="shared" si="169"/>
        <v>0</v>
      </c>
      <c r="AA327" s="10">
        <f t="shared" si="155"/>
        <v>0.80889999999999995</v>
      </c>
      <c r="AB327" s="10">
        <f t="shared" si="170"/>
        <v>0.80889999999999995</v>
      </c>
      <c r="AC327" s="2">
        <v>0</v>
      </c>
      <c r="AD327" s="7">
        <f t="shared" si="156"/>
        <v>1</v>
      </c>
      <c r="AE327" s="7">
        <f t="shared" si="157"/>
        <v>1</v>
      </c>
      <c r="AF327" s="7">
        <f t="shared" si="171"/>
        <v>1</v>
      </c>
      <c r="AG327" s="7">
        <f t="shared" si="172"/>
        <v>1</v>
      </c>
      <c r="AH327" s="7">
        <v>4044.5</v>
      </c>
      <c r="AI327" s="7">
        <f t="shared" si="173"/>
        <v>4044.5</v>
      </c>
      <c r="AJ327" s="7">
        <v>0</v>
      </c>
      <c r="AK327" s="7">
        <f t="shared" si="158"/>
        <v>0</v>
      </c>
      <c r="AL327" s="7">
        <f t="shared" si="159"/>
        <v>0</v>
      </c>
      <c r="AM327" s="7">
        <f t="shared" si="160"/>
        <v>0</v>
      </c>
      <c r="AN327" s="7">
        <v>0</v>
      </c>
      <c r="AO327" s="7">
        <f t="shared" si="161"/>
        <v>0</v>
      </c>
      <c r="AP327" s="7">
        <v>0</v>
      </c>
      <c r="AQ327" s="7">
        <f t="shared" si="162"/>
        <v>0</v>
      </c>
      <c r="AR327">
        <f t="shared" si="163"/>
        <v>1</v>
      </c>
      <c r="AS327" s="7">
        <v>0</v>
      </c>
      <c r="AT327" s="7">
        <f t="shared" si="164"/>
        <v>0</v>
      </c>
      <c r="AU327" s="7">
        <v>4044.5</v>
      </c>
      <c r="AV327" s="7">
        <f t="shared" si="165"/>
        <v>1</v>
      </c>
      <c r="AW327">
        <f t="shared" si="166"/>
        <v>1</v>
      </c>
    </row>
    <row r="328" spans="1:49" x14ac:dyDescent="0.25">
      <c r="A328" s="11">
        <v>8681473</v>
      </c>
      <c r="B328" s="28" t="s">
        <v>420</v>
      </c>
      <c r="C328" s="25" t="s">
        <v>421</v>
      </c>
      <c r="D328" s="26" t="s">
        <v>5</v>
      </c>
      <c r="E328" s="26" t="s">
        <v>345</v>
      </c>
      <c r="F328" s="12">
        <f t="shared" si="145"/>
        <v>1</v>
      </c>
      <c r="G328" s="12" t="s">
        <v>77</v>
      </c>
      <c r="H328" s="12">
        <f t="shared" si="167"/>
        <v>0</v>
      </c>
      <c r="I328" s="1" t="str">
        <f>VLOOKUP(A328,Sheet1!A:F,3,)</f>
        <v>East</v>
      </c>
      <c r="J328" s="12">
        <f t="shared" si="146"/>
        <v>3</v>
      </c>
      <c r="K328" s="28" t="str">
        <f>VLOOKUP(A328,Sheet1!A:F,6,)</f>
        <v>Manufacturing</v>
      </c>
      <c r="L328">
        <f t="shared" si="147"/>
        <v>5</v>
      </c>
      <c r="M328" s="3">
        <f>VLOOKUP(A328,Sheet1!A:F,4,)</f>
        <v>35904</v>
      </c>
      <c r="N328" s="11">
        <f t="shared" si="148"/>
        <v>1998</v>
      </c>
      <c r="O328" s="11">
        <f t="shared" si="149"/>
        <v>4</v>
      </c>
      <c r="P328" s="11">
        <f t="shared" si="150"/>
        <v>1</v>
      </c>
      <c r="Q328" s="7">
        <f t="shared" si="151"/>
        <v>17</v>
      </c>
      <c r="R328" s="7">
        <f t="shared" si="152"/>
        <v>19</v>
      </c>
      <c r="S328" s="3">
        <v>42948</v>
      </c>
      <c r="T328" s="7">
        <f t="shared" si="153"/>
        <v>1</v>
      </c>
      <c r="U328" s="1">
        <f>VLOOKUP(A328,Sheet1!A:F,5,)</f>
        <v>20000</v>
      </c>
      <c r="V328" s="7">
        <v>2061.5500000000002</v>
      </c>
      <c r="W328" s="7">
        <f t="shared" si="154"/>
        <v>2061.5500000000002</v>
      </c>
      <c r="X328" s="7">
        <v>99</v>
      </c>
      <c r="Y328" s="9">
        <f t="shared" si="168"/>
        <v>0</v>
      </c>
      <c r="Z328" s="9">
        <f t="shared" si="169"/>
        <v>0</v>
      </c>
      <c r="AA328" s="10">
        <f t="shared" si="155"/>
        <v>0.10802750000000001</v>
      </c>
      <c r="AB328" s="10">
        <f t="shared" si="170"/>
        <v>0.10802750000000001</v>
      </c>
      <c r="AC328" s="2">
        <v>1734.51</v>
      </c>
      <c r="AD328" s="7">
        <f t="shared" si="156"/>
        <v>1</v>
      </c>
      <c r="AE328" s="7">
        <f t="shared" si="157"/>
        <v>1</v>
      </c>
      <c r="AF328" s="7">
        <f t="shared" si="171"/>
        <v>1</v>
      </c>
      <c r="AG328" s="7">
        <f t="shared" si="172"/>
        <v>1</v>
      </c>
      <c r="AH328" s="7">
        <v>2160.5500000000002</v>
      </c>
      <c r="AI328" s="7">
        <f t="shared" si="173"/>
        <v>2160.5500000000002</v>
      </c>
      <c r="AJ328" s="7">
        <v>889.55</v>
      </c>
      <c r="AK328" s="7">
        <f t="shared" si="158"/>
        <v>1</v>
      </c>
      <c r="AL328" s="7">
        <f t="shared" si="159"/>
        <v>889.55</v>
      </c>
      <c r="AM328" s="7">
        <f t="shared" si="160"/>
        <v>1</v>
      </c>
      <c r="AN328" s="7">
        <v>941</v>
      </c>
      <c r="AO328" s="7">
        <f t="shared" si="161"/>
        <v>1</v>
      </c>
      <c r="AP328" s="7">
        <v>147</v>
      </c>
      <c r="AQ328" s="7">
        <f t="shared" si="162"/>
        <v>1</v>
      </c>
      <c r="AR328">
        <f t="shared" si="163"/>
        <v>1</v>
      </c>
      <c r="AS328" s="7">
        <v>84</v>
      </c>
      <c r="AT328" s="7">
        <f t="shared" si="164"/>
        <v>1</v>
      </c>
      <c r="AU328" s="7">
        <v>0</v>
      </c>
      <c r="AV328" s="7">
        <f t="shared" si="165"/>
        <v>0</v>
      </c>
      <c r="AW328">
        <f t="shared" si="166"/>
        <v>1</v>
      </c>
    </row>
    <row r="329" spans="1:49" x14ac:dyDescent="0.25">
      <c r="A329" s="11">
        <v>8702351</v>
      </c>
      <c r="B329" s="28" t="s">
        <v>151</v>
      </c>
      <c r="C329" s="25" t="s">
        <v>152</v>
      </c>
      <c r="D329" s="26" t="s">
        <v>5</v>
      </c>
      <c r="E329" s="26" t="s">
        <v>6</v>
      </c>
      <c r="F329" s="12">
        <f t="shared" si="145"/>
        <v>2</v>
      </c>
      <c r="G329" s="12" t="s">
        <v>77</v>
      </c>
      <c r="H329" s="12">
        <f t="shared" si="167"/>
        <v>0</v>
      </c>
      <c r="I329" s="1" t="str">
        <f>VLOOKUP(A329,Sheet1!A:F,3,)</f>
        <v>South</v>
      </c>
      <c r="J329" s="12">
        <f t="shared" si="146"/>
        <v>2</v>
      </c>
      <c r="K329" s="28" t="str">
        <f>VLOOKUP(A329,Sheet1!A:F,6,)</f>
        <v>Manufacturing</v>
      </c>
      <c r="L329">
        <f t="shared" si="147"/>
        <v>5</v>
      </c>
      <c r="M329" s="3">
        <f>VLOOKUP(A329,Sheet1!A:F,4,)</f>
        <v>39544</v>
      </c>
      <c r="N329" s="11">
        <f t="shared" si="148"/>
        <v>2008</v>
      </c>
      <c r="O329" s="11">
        <f t="shared" si="149"/>
        <v>4</v>
      </c>
      <c r="P329" s="11">
        <f t="shared" si="150"/>
        <v>1</v>
      </c>
      <c r="Q329" s="7">
        <f t="shared" si="151"/>
        <v>15</v>
      </c>
      <c r="R329" s="7">
        <f t="shared" si="152"/>
        <v>6</v>
      </c>
      <c r="S329" s="3">
        <v>42919</v>
      </c>
      <c r="T329" s="7">
        <f t="shared" si="153"/>
        <v>1</v>
      </c>
      <c r="U329" s="1">
        <f>VLOOKUP(A329,Sheet1!A:F,5,)</f>
        <v>5000</v>
      </c>
      <c r="V329" s="7">
        <v>603</v>
      </c>
      <c r="W329" s="7">
        <f t="shared" si="154"/>
        <v>603</v>
      </c>
      <c r="X329" s="7">
        <v>73.5</v>
      </c>
      <c r="Y329" s="9">
        <f t="shared" si="168"/>
        <v>0</v>
      </c>
      <c r="Z329" s="9">
        <f t="shared" si="169"/>
        <v>0</v>
      </c>
      <c r="AA329" s="10">
        <f t="shared" si="155"/>
        <v>0.1353</v>
      </c>
      <c r="AB329" s="10">
        <f t="shared" si="170"/>
        <v>0.1353</v>
      </c>
      <c r="AC329" s="2">
        <v>433.5</v>
      </c>
      <c r="AD329" s="7">
        <f t="shared" si="156"/>
        <v>1</v>
      </c>
      <c r="AE329" s="7">
        <f t="shared" si="157"/>
        <v>1</v>
      </c>
      <c r="AF329" s="7">
        <f t="shared" si="171"/>
        <v>0</v>
      </c>
      <c r="AG329" s="7">
        <f t="shared" si="172"/>
        <v>0</v>
      </c>
      <c r="AH329" s="7">
        <v>676.5</v>
      </c>
      <c r="AI329" s="7">
        <f t="shared" si="173"/>
        <v>676.5</v>
      </c>
      <c r="AJ329" s="7">
        <v>603</v>
      </c>
      <c r="AK329" s="7">
        <f t="shared" si="158"/>
        <v>1</v>
      </c>
      <c r="AL329" s="7">
        <f t="shared" si="159"/>
        <v>603</v>
      </c>
      <c r="AM329" s="7">
        <f t="shared" si="160"/>
        <v>1</v>
      </c>
      <c r="AN329" s="7">
        <v>0</v>
      </c>
      <c r="AO329" s="7">
        <f t="shared" si="161"/>
        <v>0</v>
      </c>
      <c r="AP329" s="7">
        <v>0</v>
      </c>
      <c r="AQ329" s="7">
        <f t="shared" si="162"/>
        <v>0</v>
      </c>
      <c r="AR329">
        <f t="shared" si="163"/>
        <v>0</v>
      </c>
      <c r="AS329" s="7">
        <v>0</v>
      </c>
      <c r="AT329" s="7">
        <f t="shared" si="164"/>
        <v>0</v>
      </c>
      <c r="AU329" s="7">
        <v>0</v>
      </c>
      <c r="AV329" s="7">
        <f t="shared" si="165"/>
        <v>0</v>
      </c>
      <c r="AW329">
        <f t="shared" si="166"/>
        <v>0</v>
      </c>
    </row>
    <row r="330" spans="1:49" x14ac:dyDescent="0.25">
      <c r="A330" s="11">
        <v>8773066</v>
      </c>
      <c r="B330" s="28" t="s">
        <v>428</v>
      </c>
      <c r="C330" s="25" t="s">
        <v>429</v>
      </c>
      <c r="D330" s="26" t="s">
        <v>5</v>
      </c>
      <c r="E330" s="26" t="s">
        <v>345</v>
      </c>
      <c r="F330" s="12">
        <f t="shared" si="145"/>
        <v>1</v>
      </c>
      <c r="G330" s="12" t="s">
        <v>77</v>
      </c>
      <c r="H330" s="12">
        <f t="shared" si="167"/>
        <v>0</v>
      </c>
      <c r="I330" s="1" t="str">
        <f>VLOOKUP(A330,Sheet1!A:F,3,)</f>
        <v>East</v>
      </c>
      <c r="J330" s="12">
        <f t="shared" si="146"/>
        <v>3</v>
      </c>
      <c r="K330" s="28" t="str">
        <f>VLOOKUP(A330,Sheet1!A:F,6,)</f>
        <v>Services</v>
      </c>
      <c r="L330">
        <f t="shared" si="147"/>
        <v>4</v>
      </c>
      <c r="M330" s="3">
        <f>VLOOKUP(A330,Sheet1!A:F,4,)</f>
        <v>35984</v>
      </c>
      <c r="N330" s="11">
        <f t="shared" si="148"/>
        <v>1998</v>
      </c>
      <c r="O330" s="11">
        <f t="shared" si="149"/>
        <v>7</v>
      </c>
      <c r="P330" s="11">
        <f t="shared" si="150"/>
        <v>4</v>
      </c>
      <c r="Q330" s="7">
        <f t="shared" si="151"/>
        <v>28</v>
      </c>
      <c r="R330" s="7">
        <f t="shared" si="152"/>
        <v>8</v>
      </c>
      <c r="S330" s="3">
        <v>42871</v>
      </c>
      <c r="T330" s="7">
        <f t="shared" si="153"/>
        <v>1</v>
      </c>
      <c r="U330" s="1">
        <f>VLOOKUP(A330,Sheet1!A:F,5,)</f>
        <v>5000</v>
      </c>
      <c r="V330" s="7">
        <v>1521</v>
      </c>
      <c r="W330" s="7">
        <f t="shared" si="154"/>
        <v>1521</v>
      </c>
      <c r="X330" s="7">
        <v>50</v>
      </c>
      <c r="Y330" s="9">
        <f t="shared" si="168"/>
        <v>0</v>
      </c>
      <c r="Z330" s="9">
        <f t="shared" si="169"/>
        <v>0</v>
      </c>
      <c r="AA330" s="10">
        <f t="shared" si="155"/>
        <v>0.31419999999999998</v>
      </c>
      <c r="AB330" s="10">
        <f t="shared" si="170"/>
        <v>0.31419999999999998</v>
      </c>
      <c r="AC330" s="2">
        <v>200</v>
      </c>
      <c r="AD330" s="7">
        <f t="shared" si="156"/>
        <v>1</v>
      </c>
      <c r="AE330" s="7">
        <f t="shared" si="157"/>
        <v>1</v>
      </c>
      <c r="AF330" s="7">
        <f t="shared" si="171"/>
        <v>1</v>
      </c>
      <c r="AG330" s="7">
        <f t="shared" si="172"/>
        <v>1</v>
      </c>
      <c r="AH330" s="7">
        <v>1571</v>
      </c>
      <c r="AI330" s="7">
        <f t="shared" si="173"/>
        <v>1571</v>
      </c>
      <c r="AJ330" s="7">
        <v>100</v>
      </c>
      <c r="AK330" s="7">
        <f t="shared" si="158"/>
        <v>1</v>
      </c>
      <c r="AL330" s="7">
        <f t="shared" si="159"/>
        <v>100</v>
      </c>
      <c r="AM330" s="7">
        <f t="shared" si="160"/>
        <v>1</v>
      </c>
      <c r="AN330" s="7">
        <v>50</v>
      </c>
      <c r="AO330" s="7">
        <f t="shared" si="161"/>
        <v>1</v>
      </c>
      <c r="AP330" s="7">
        <v>160</v>
      </c>
      <c r="AQ330" s="7">
        <f t="shared" si="162"/>
        <v>1</v>
      </c>
      <c r="AR330">
        <f t="shared" si="163"/>
        <v>1</v>
      </c>
      <c r="AS330" s="7">
        <v>100</v>
      </c>
      <c r="AT330" s="7">
        <f t="shared" si="164"/>
        <v>1</v>
      </c>
      <c r="AU330" s="7">
        <v>1111</v>
      </c>
      <c r="AV330" s="7">
        <f t="shared" si="165"/>
        <v>1</v>
      </c>
      <c r="AW330">
        <f t="shared" si="166"/>
        <v>1</v>
      </c>
    </row>
    <row r="331" spans="1:49" x14ac:dyDescent="0.25">
      <c r="A331" s="11">
        <v>8849883</v>
      </c>
      <c r="B331" s="28" t="s">
        <v>516</v>
      </c>
      <c r="C331" s="25" t="s">
        <v>517</v>
      </c>
      <c r="D331" s="26" t="s">
        <v>5</v>
      </c>
      <c r="E331" s="26" t="s">
        <v>345</v>
      </c>
      <c r="F331" s="12">
        <f t="shared" si="145"/>
        <v>1</v>
      </c>
      <c r="G331" s="12" t="s">
        <v>77</v>
      </c>
      <c r="H331" s="12">
        <f t="shared" si="167"/>
        <v>0</v>
      </c>
      <c r="I331" s="1" t="str">
        <f>VLOOKUP(A331,Sheet1!A:F,3,)</f>
        <v>West</v>
      </c>
      <c r="J331" s="12">
        <f t="shared" si="146"/>
        <v>4</v>
      </c>
      <c r="K331" s="28" t="str">
        <f>VLOOKUP(A331,Sheet1!A:F,6,)</f>
        <v>Technology</v>
      </c>
      <c r="L331">
        <f t="shared" si="147"/>
        <v>1</v>
      </c>
      <c r="M331" s="3">
        <f>VLOOKUP(A331,Sheet1!A:F,4,)</f>
        <v>41964</v>
      </c>
      <c r="N331" s="11">
        <f t="shared" si="148"/>
        <v>2014</v>
      </c>
      <c r="O331" s="11">
        <f t="shared" si="149"/>
        <v>11</v>
      </c>
      <c r="P331" s="11">
        <f t="shared" si="150"/>
        <v>6</v>
      </c>
      <c r="Q331" s="7">
        <f t="shared" si="151"/>
        <v>47</v>
      </c>
      <c r="R331" s="7">
        <f t="shared" si="152"/>
        <v>21</v>
      </c>
      <c r="S331" s="3">
        <v>42895</v>
      </c>
      <c r="T331" s="7">
        <f t="shared" si="153"/>
        <v>1</v>
      </c>
      <c r="U331" s="1">
        <f>VLOOKUP(A331,Sheet1!A:F,5,)</f>
        <v>5000</v>
      </c>
      <c r="V331" s="7">
        <v>1051.5</v>
      </c>
      <c r="W331" s="7">
        <f t="shared" si="154"/>
        <v>1051.5</v>
      </c>
      <c r="X331" s="7">
        <v>70</v>
      </c>
      <c r="Y331" s="9">
        <f t="shared" si="168"/>
        <v>0</v>
      </c>
      <c r="Z331" s="9">
        <f t="shared" si="169"/>
        <v>0</v>
      </c>
      <c r="AA331" s="10">
        <f t="shared" si="155"/>
        <v>0.2243</v>
      </c>
      <c r="AB331" s="10">
        <f t="shared" si="170"/>
        <v>0.2243</v>
      </c>
      <c r="AC331" s="2">
        <v>100</v>
      </c>
      <c r="AD331" s="7">
        <f t="shared" si="156"/>
        <v>1</v>
      </c>
      <c r="AE331" s="7">
        <f t="shared" si="157"/>
        <v>1</v>
      </c>
      <c r="AF331" s="7">
        <f t="shared" si="171"/>
        <v>0</v>
      </c>
      <c r="AG331" s="7">
        <f t="shared" si="172"/>
        <v>1</v>
      </c>
      <c r="AH331" s="7">
        <v>1121.5</v>
      </c>
      <c r="AI331" s="7">
        <f t="shared" si="173"/>
        <v>1121.5</v>
      </c>
      <c r="AJ331" s="7">
        <v>284</v>
      </c>
      <c r="AK331" s="7">
        <f t="shared" si="158"/>
        <v>1</v>
      </c>
      <c r="AL331" s="7">
        <f t="shared" si="159"/>
        <v>284</v>
      </c>
      <c r="AM331" s="7">
        <f t="shared" si="160"/>
        <v>1</v>
      </c>
      <c r="AN331" s="7">
        <v>425</v>
      </c>
      <c r="AO331" s="7">
        <f t="shared" si="161"/>
        <v>1</v>
      </c>
      <c r="AP331" s="7">
        <v>342.5</v>
      </c>
      <c r="AQ331" s="7">
        <f t="shared" si="162"/>
        <v>1</v>
      </c>
      <c r="AR331">
        <f t="shared" si="163"/>
        <v>0</v>
      </c>
      <c r="AS331" s="7">
        <v>0</v>
      </c>
      <c r="AT331" s="7">
        <f t="shared" si="164"/>
        <v>0</v>
      </c>
      <c r="AU331" s="7">
        <v>0</v>
      </c>
      <c r="AV331" s="7">
        <f t="shared" si="165"/>
        <v>0</v>
      </c>
      <c r="AW331">
        <f t="shared" si="166"/>
        <v>1</v>
      </c>
    </row>
    <row r="332" spans="1:49" x14ac:dyDescent="0.25">
      <c r="A332" s="11">
        <v>8856016</v>
      </c>
      <c r="B332" s="28">
        <v>1000770</v>
      </c>
      <c r="C332" s="25" t="s">
        <v>20</v>
      </c>
      <c r="D332" s="26" t="s">
        <v>19</v>
      </c>
      <c r="E332" s="26" t="s">
        <v>6</v>
      </c>
      <c r="F332" s="12">
        <f t="shared" si="145"/>
        <v>2</v>
      </c>
      <c r="G332" s="12" t="s">
        <v>7</v>
      </c>
      <c r="H332" s="12">
        <f t="shared" si="167"/>
        <v>1</v>
      </c>
      <c r="I332" s="1" t="str">
        <f>VLOOKUP(A332,Sheet1!A:F,3,)</f>
        <v>South</v>
      </c>
      <c r="J332" s="12">
        <f t="shared" si="146"/>
        <v>2</v>
      </c>
      <c r="K332" s="28" t="str">
        <f>VLOOKUP(A332,Sheet1!A:F,6,)</f>
        <v>Services</v>
      </c>
      <c r="L332">
        <f t="shared" si="147"/>
        <v>4</v>
      </c>
      <c r="M332" s="3">
        <f>VLOOKUP(A332,Sheet1!A:F,4,)</f>
        <v>39624</v>
      </c>
      <c r="N332" s="11">
        <f t="shared" si="148"/>
        <v>2008</v>
      </c>
      <c r="O332" s="11">
        <f t="shared" si="149"/>
        <v>6</v>
      </c>
      <c r="P332" s="11">
        <f t="shared" si="150"/>
        <v>4</v>
      </c>
      <c r="Q332" s="7">
        <f t="shared" si="151"/>
        <v>26</v>
      </c>
      <c r="R332" s="7">
        <f t="shared" si="152"/>
        <v>25</v>
      </c>
      <c r="S332" s="3">
        <v>42933</v>
      </c>
      <c r="T332" s="7">
        <f t="shared" si="153"/>
        <v>1</v>
      </c>
      <c r="U332" s="1">
        <f>VLOOKUP(A332,Sheet1!A:F,5,)</f>
        <v>5000</v>
      </c>
      <c r="V332" s="7">
        <v>0</v>
      </c>
      <c r="W332" s="7">
        <f t="shared" si="154"/>
        <v>0</v>
      </c>
      <c r="X332" s="7">
        <v>310</v>
      </c>
      <c r="Y332" s="9">
        <f t="shared" si="168"/>
        <v>0</v>
      </c>
      <c r="Z332" s="9">
        <f t="shared" si="169"/>
        <v>0</v>
      </c>
      <c r="AA332" s="10">
        <f t="shared" si="155"/>
        <v>6.2E-2</v>
      </c>
      <c r="AB332" s="10">
        <f t="shared" si="170"/>
        <v>6.2E-2</v>
      </c>
      <c r="AC332" s="2">
        <v>390</v>
      </c>
      <c r="AD332" s="7">
        <f t="shared" si="156"/>
        <v>1</v>
      </c>
      <c r="AE332" s="7">
        <f t="shared" si="157"/>
        <v>0</v>
      </c>
      <c r="AF332" s="7">
        <f t="shared" si="171"/>
        <v>0</v>
      </c>
      <c r="AG332" s="7">
        <f t="shared" si="172"/>
        <v>0</v>
      </c>
      <c r="AH332" s="7">
        <v>310</v>
      </c>
      <c r="AI332" s="7">
        <f t="shared" si="173"/>
        <v>310</v>
      </c>
      <c r="AJ332" s="7">
        <v>0</v>
      </c>
      <c r="AK332" s="7">
        <f t="shared" si="158"/>
        <v>0</v>
      </c>
      <c r="AL332" s="7">
        <f t="shared" si="159"/>
        <v>0</v>
      </c>
      <c r="AM332" s="7">
        <f t="shared" si="160"/>
        <v>0</v>
      </c>
      <c r="AN332" s="7">
        <v>0</v>
      </c>
      <c r="AO332" s="7">
        <f t="shared" si="161"/>
        <v>0</v>
      </c>
      <c r="AP332" s="7">
        <v>0</v>
      </c>
      <c r="AQ332" s="7">
        <f t="shared" si="162"/>
        <v>0</v>
      </c>
      <c r="AR332">
        <f t="shared" si="163"/>
        <v>0</v>
      </c>
      <c r="AS332" s="7">
        <v>0</v>
      </c>
      <c r="AT332" s="7">
        <f t="shared" si="164"/>
        <v>0</v>
      </c>
      <c r="AU332" s="7">
        <v>0</v>
      </c>
      <c r="AV332" s="7">
        <f t="shared" si="165"/>
        <v>0</v>
      </c>
      <c r="AW332">
        <f t="shared" si="166"/>
        <v>0</v>
      </c>
    </row>
    <row r="333" spans="1:49" x14ac:dyDescent="0.25">
      <c r="A333" s="11">
        <v>8867277</v>
      </c>
      <c r="B333" s="28" t="s">
        <v>440</v>
      </c>
      <c r="C333" s="25" t="s">
        <v>441</v>
      </c>
      <c r="D333" s="26" t="s">
        <v>5</v>
      </c>
      <c r="E333" s="26" t="s">
        <v>345</v>
      </c>
      <c r="F333" s="12">
        <f t="shared" si="145"/>
        <v>1</v>
      </c>
      <c r="G333" s="12" t="s">
        <v>77</v>
      </c>
      <c r="H333" s="12">
        <f t="shared" si="167"/>
        <v>0</v>
      </c>
      <c r="I333" s="1" t="str">
        <f>VLOOKUP(A333,Sheet1!A:F,3,)</f>
        <v>East</v>
      </c>
      <c r="J333" s="12">
        <f t="shared" si="146"/>
        <v>3</v>
      </c>
      <c r="K333" s="28" t="str">
        <f>VLOOKUP(A333,Sheet1!A:F,6,)</f>
        <v>Retail</v>
      </c>
      <c r="L333">
        <f t="shared" si="147"/>
        <v>3</v>
      </c>
      <c r="M333" s="3">
        <f>VLOOKUP(A333,Sheet1!A:F,4,)</f>
        <v>36664</v>
      </c>
      <c r="N333" s="11">
        <f t="shared" si="148"/>
        <v>2000</v>
      </c>
      <c r="O333" s="11">
        <f t="shared" si="149"/>
        <v>5</v>
      </c>
      <c r="P333" s="11">
        <f t="shared" si="150"/>
        <v>5</v>
      </c>
      <c r="Q333" s="7">
        <f t="shared" si="151"/>
        <v>21</v>
      </c>
      <c r="R333" s="7">
        <f t="shared" si="152"/>
        <v>18</v>
      </c>
      <c r="S333" s="3">
        <v>42936</v>
      </c>
      <c r="T333" s="7">
        <f t="shared" si="153"/>
        <v>1</v>
      </c>
      <c r="U333" s="1">
        <f>VLOOKUP(A333,Sheet1!A:F,5,)</f>
        <v>10000</v>
      </c>
      <c r="V333" s="7">
        <v>253</v>
      </c>
      <c r="W333" s="7">
        <f t="shared" si="154"/>
        <v>253</v>
      </c>
      <c r="X333" s="7">
        <v>37.5</v>
      </c>
      <c r="Y333" s="9">
        <f t="shared" si="168"/>
        <v>0</v>
      </c>
      <c r="Z333" s="9">
        <f t="shared" si="169"/>
        <v>0</v>
      </c>
      <c r="AA333" s="10">
        <f t="shared" si="155"/>
        <v>2.9049999999999999E-2</v>
      </c>
      <c r="AB333" s="10">
        <f t="shared" si="170"/>
        <v>2.9049999999999999E-2</v>
      </c>
      <c r="AC333" s="2">
        <v>364</v>
      </c>
      <c r="AD333" s="7">
        <f t="shared" si="156"/>
        <v>1</v>
      </c>
      <c r="AE333" s="7">
        <f t="shared" si="157"/>
        <v>1</v>
      </c>
      <c r="AF333" s="7">
        <f t="shared" si="171"/>
        <v>0</v>
      </c>
      <c r="AG333" s="7">
        <f t="shared" si="172"/>
        <v>0</v>
      </c>
      <c r="AH333" s="7">
        <v>290.5</v>
      </c>
      <c r="AI333" s="7">
        <f t="shared" si="173"/>
        <v>290.5</v>
      </c>
      <c r="AJ333" s="7">
        <v>253</v>
      </c>
      <c r="AK333" s="7">
        <f t="shared" si="158"/>
        <v>1</v>
      </c>
      <c r="AL333" s="7">
        <f t="shared" si="159"/>
        <v>253</v>
      </c>
      <c r="AM333" s="7">
        <f t="shared" si="160"/>
        <v>1</v>
      </c>
      <c r="AN333" s="7">
        <v>0</v>
      </c>
      <c r="AO333" s="7">
        <f t="shared" si="161"/>
        <v>0</v>
      </c>
      <c r="AP333" s="7">
        <v>0</v>
      </c>
      <c r="AQ333" s="7">
        <f t="shared" si="162"/>
        <v>0</v>
      </c>
      <c r="AR333">
        <f t="shared" si="163"/>
        <v>0</v>
      </c>
      <c r="AS333" s="7">
        <v>0</v>
      </c>
      <c r="AT333" s="7">
        <f t="shared" si="164"/>
        <v>0</v>
      </c>
      <c r="AU333" s="7">
        <v>0</v>
      </c>
      <c r="AV333" s="7">
        <f t="shared" si="165"/>
        <v>0</v>
      </c>
      <c r="AW333">
        <f t="shared" si="166"/>
        <v>0</v>
      </c>
    </row>
    <row r="334" spans="1:49" x14ac:dyDescent="0.25">
      <c r="A334" s="11">
        <v>8889217</v>
      </c>
      <c r="B334" s="28">
        <v>1001947</v>
      </c>
      <c r="C334" s="25" t="s">
        <v>74</v>
      </c>
      <c r="D334" s="26" t="s">
        <v>19</v>
      </c>
      <c r="E334" s="26" t="s">
        <v>6</v>
      </c>
      <c r="F334" s="12">
        <f t="shared" si="145"/>
        <v>2</v>
      </c>
      <c r="G334" s="12" t="s">
        <v>7</v>
      </c>
      <c r="H334" s="12">
        <f t="shared" si="167"/>
        <v>1</v>
      </c>
      <c r="I334" s="1" t="str">
        <f>VLOOKUP(A334,Sheet1!A:F,3,)</f>
        <v>South</v>
      </c>
      <c r="J334" s="12">
        <f t="shared" si="146"/>
        <v>2</v>
      </c>
      <c r="K334" s="28" t="str">
        <f>VLOOKUP(A334,Sheet1!A:F,6,)</f>
        <v>Logistics</v>
      </c>
      <c r="L334">
        <f t="shared" si="147"/>
        <v>2</v>
      </c>
      <c r="M334" s="3">
        <f>VLOOKUP(A334,Sheet1!A:F,4,)</f>
        <v>38544</v>
      </c>
      <c r="N334" s="11">
        <f t="shared" si="148"/>
        <v>2005</v>
      </c>
      <c r="O334" s="11">
        <f t="shared" si="149"/>
        <v>7</v>
      </c>
      <c r="P334" s="11">
        <f t="shared" si="150"/>
        <v>2</v>
      </c>
      <c r="Q334" s="7">
        <f t="shared" si="151"/>
        <v>29</v>
      </c>
      <c r="R334" s="7">
        <f t="shared" si="152"/>
        <v>11</v>
      </c>
      <c r="S334" s="3">
        <v>42965</v>
      </c>
      <c r="T334" s="7">
        <f t="shared" si="153"/>
        <v>1</v>
      </c>
      <c r="U334" s="1">
        <f>VLOOKUP(A334,Sheet1!A:F,5,)</f>
        <v>5000</v>
      </c>
      <c r="V334" s="7">
        <v>0</v>
      </c>
      <c r="W334" s="7">
        <f t="shared" si="154"/>
        <v>0</v>
      </c>
      <c r="X334" s="7">
        <v>0</v>
      </c>
      <c r="Y334" s="9">
        <f t="shared" si="168"/>
        <v>0</v>
      </c>
      <c r="Z334" s="9">
        <f t="shared" si="169"/>
        <v>0</v>
      </c>
      <c r="AA334" s="10">
        <f t="shared" si="155"/>
        <v>0</v>
      </c>
      <c r="AB334" s="10">
        <f t="shared" si="170"/>
        <v>0</v>
      </c>
      <c r="AC334" s="2">
        <v>7486.28</v>
      </c>
      <c r="AD334" s="7">
        <f t="shared" si="156"/>
        <v>0</v>
      </c>
      <c r="AE334" s="7">
        <f t="shared" si="157"/>
        <v>0</v>
      </c>
      <c r="AF334" s="7">
        <f t="shared" si="171"/>
        <v>0</v>
      </c>
      <c r="AG334" s="7">
        <f t="shared" si="172"/>
        <v>0</v>
      </c>
      <c r="AH334" s="7">
        <v>0</v>
      </c>
      <c r="AI334" s="7">
        <f t="shared" si="173"/>
        <v>0</v>
      </c>
      <c r="AJ334" s="7">
        <v>0</v>
      </c>
      <c r="AK334" s="7">
        <f t="shared" si="158"/>
        <v>0</v>
      </c>
      <c r="AL334" s="7">
        <f t="shared" si="159"/>
        <v>0</v>
      </c>
      <c r="AM334" s="7">
        <f t="shared" si="160"/>
        <v>0</v>
      </c>
      <c r="AN334" s="7">
        <v>0</v>
      </c>
      <c r="AO334" s="7">
        <f t="shared" si="161"/>
        <v>0</v>
      </c>
      <c r="AP334" s="7">
        <v>0</v>
      </c>
      <c r="AQ334" s="7">
        <f t="shared" si="162"/>
        <v>0</v>
      </c>
      <c r="AR334">
        <f t="shared" si="163"/>
        <v>0</v>
      </c>
      <c r="AS334" s="7">
        <v>0</v>
      </c>
      <c r="AT334" s="7">
        <f t="shared" si="164"/>
        <v>0</v>
      </c>
      <c r="AU334" s="7">
        <v>0</v>
      </c>
      <c r="AV334" s="7">
        <f t="shared" si="165"/>
        <v>0</v>
      </c>
      <c r="AW334">
        <f t="shared" si="166"/>
        <v>0</v>
      </c>
    </row>
    <row r="335" spans="1:49" x14ac:dyDescent="0.25">
      <c r="A335" s="11">
        <v>8908209</v>
      </c>
      <c r="B335" s="28" t="s">
        <v>570</v>
      </c>
      <c r="C335" s="25" t="s">
        <v>571</v>
      </c>
      <c r="D335" s="26" t="s">
        <v>5</v>
      </c>
      <c r="E335" s="26" t="s">
        <v>345</v>
      </c>
      <c r="F335" s="12">
        <f t="shared" si="145"/>
        <v>1</v>
      </c>
      <c r="G335" s="12" t="s">
        <v>77</v>
      </c>
      <c r="H335" s="12">
        <f t="shared" si="167"/>
        <v>0</v>
      </c>
      <c r="I335" s="1" t="str">
        <f>VLOOKUP(A335,Sheet1!A:F,3,)</f>
        <v>West</v>
      </c>
      <c r="J335" s="12">
        <f t="shared" si="146"/>
        <v>4</v>
      </c>
      <c r="K335" s="28" t="str">
        <f>VLOOKUP(A335,Sheet1!A:F,6,)</f>
        <v>Technology</v>
      </c>
      <c r="L335">
        <f t="shared" si="147"/>
        <v>1</v>
      </c>
      <c r="M335" s="3">
        <f>VLOOKUP(A335,Sheet1!A:F,4,)</f>
        <v>42664</v>
      </c>
      <c r="N335" s="11">
        <f t="shared" si="148"/>
        <v>2016</v>
      </c>
      <c r="O335" s="11">
        <f t="shared" si="149"/>
        <v>10</v>
      </c>
      <c r="P335" s="11">
        <f t="shared" si="150"/>
        <v>6</v>
      </c>
      <c r="Q335" s="7">
        <f t="shared" si="151"/>
        <v>43</v>
      </c>
      <c r="R335" s="7">
        <f t="shared" si="152"/>
        <v>21</v>
      </c>
      <c r="S335" s="3">
        <v>42835</v>
      </c>
      <c r="T335" s="7">
        <f t="shared" si="153"/>
        <v>1</v>
      </c>
      <c r="U335" s="1">
        <f>VLOOKUP(A335,Sheet1!A:F,5,)</f>
        <v>5000</v>
      </c>
      <c r="V335" s="7">
        <v>199</v>
      </c>
      <c r="W335" s="7">
        <f t="shared" si="154"/>
        <v>199</v>
      </c>
      <c r="X335" s="7">
        <v>0</v>
      </c>
      <c r="Y335" s="9">
        <f t="shared" si="168"/>
        <v>0</v>
      </c>
      <c r="Z335" s="9">
        <f t="shared" si="169"/>
        <v>0</v>
      </c>
      <c r="AA335" s="10">
        <f t="shared" si="155"/>
        <v>3.9800000000000002E-2</v>
      </c>
      <c r="AB335" s="10">
        <f t="shared" si="170"/>
        <v>3.9800000000000002E-2</v>
      </c>
      <c r="AC335" s="2">
        <v>85</v>
      </c>
      <c r="AD335" s="7">
        <f t="shared" si="156"/>
        <v>1</v>
      </c>
      <c r="AE335" s="7">
        <f t="shared" si="157"/>
        <v>1</v>
      </c>
      <c r="AF335" s="7">
        <f t="shared" si="171"/>
        <v>1</v>
      </c>
      <c r="AG335" s="7">
        <f t="shared" si="172"/>
        <v>1</v>
      </c>
      <c r="AH335" s="7">
        <v>199</v>
      </c>
      <c r="AI335" s="7">
        <f t="shared" si="173"/>
        <v>199</v>
      </c>
      <c r="AJ335" s="7">
        <v>35</v>
      </c>
      <c r="AK335" s="7">
        <f t="shared" si="158"/>
        <v>1</v>
      </c>
      <c r="AL335" s="7">
        <f t="shared" si="159"/>
        <v>35</v>
      </c>
      <c r="AM335" s="7">
        <f t="shared" si="160"/>
        <v>1</v>
      </c>
      <c r="AN335" s="7">
        <v>80</v>
      </c>
      <c r="AO335" s="7">
        <f t="shared" si="161"/>
        <v>1</v>
      </c>
      <c r="AP335" s="7">
        <v>0</v>
      </c>
      <c r="AQ335" s="7">
        <f t="shared" si="162"/>
        <v>0</v>
      </c>
      <c r="AR335">
        <f t="shared" si="163"/>
        <v>1</v>
      </c>
      <c r="AS335" s="7">
        <v>84</v>
      </c>
      <c r="AT335" s="7">
        <f t="shared" si="164"/>
        <v>1</v>
      </c>
      <c r="AU335" s="7">
        <v>0</v>
      </c>
      <c r="AV335" s="7">
        <f t="shared" si="165"/>
        <v>0</v>
      </c>
      <c r="AW335">
        <f t="shared" si="166"/>
        <v>1</v>
      </c>
    </row>
    <row r="336" spans="1:49" x14ac:dyDescent="0.25">
      <c r="A336" s="11">
        <v>8922799</v>
      </c>
      <c r="B336" s="28">
        <v>1001165</v>
      </c>
      <c r="C336" s="25" t="s">
        <v>39</v>
      </c>
      <c r="D336" s="26" t="s">
        <v>5</v>
      </c>
      <c r="E336" s="26" t="s">
        <v>6</v>
      </c>
      <c r="F336" s="12">
        <f t="shared" si="145"/>
        <v>2</v>
      </c>
      <c r="G336" s="12" t="s">
        <v>7</v>
      </c>
      <c r="H336" s="12">
        <f t="shared" si="167"/>
        <v>1</v>
      </c>
      <c r="I336" s="1" t="str">
        <f>VLOOKUP(A336,Sheet1!A:F,3,)</f>
        <v>South</v>
      </c>
      <c r="J336" s="12">
        <f t="shared" si="146"/>
        <v>2</v>
      </c>
      <c r="K336" s="28" t="str">
        <f>VLOOKUP(A336,Sheet1!A:F,6,)</f>
        <v>Manufacturing</v>
      </c>
      <c r="L336">
        <f t="shared" si="147"/>
        <v>5</v>
      </c>
      <c r="M336" s="3">
        <f>VLOOKUP(A336,Sheet1!A:F,4,)</f>
        <v>38704</v>
      </c>
      <c r="N336" s="11">
        <f t="shared" si="148"/>
        <v>2005</v>
      </c>
      <c r="O336" s="11">
        <f t="shared" si="149"/>
        <v>12</v>
      </c>
      <c r="P336" s="11">
        <f t="shared" si="150"/>
        <v>1</v>
      </c>
      <c r="Q336" s="7">
        <f t="shared" si="151"/>
        <v>52</v>
      </c>
      <c r="R336" s="7">
        <f t="shared" si="152"/>
        <v>18</v>
      </c>
      <c r="S336" s="3"/>
      <c r="T336" s="7">
        <f t="shared" si="153"/>
        <v>0</v>
      </c>
      <c r="U336" s="1">
        <f>VLOOKUP(A336,Sheet1!A:F,5,)</f>
        <v>5000</v>
      </c>
      <c r="V336" s="7">
        <v>4807.7700000000004</v>
      </c>
      <c r="W336" s="7">
        <f t="shared" si="154"/>
        <v>4807.7700000000004</v>
      </c>
      <c r="X336" s="7">
        <v>0</v>
      </c>
      <c r="Y336" s="9">
        <f t="shared" si="168"/>
        <v>0</v>
      </c>
      <c r="Z336" s="9">
        <f t="shared" si="169"/>
        <v>0</v>
      </c>
      <c r="AA336" s="10">
        <f t="shared" si="155"/>
        <v>0.96155400000000013</v>
      </c>
      <c r="AB336" s="10">
        <f t="shared" si="170"/>
        <v>0.96155400000000013</v>
      </c>
      <c r="AC336" s="2">
        <v>0</v>
      </c>
      <c r="AD336" s="7">
        <f t="shared" si="156"/>
        <v>1</v>
      </c>
      <c r="AE336" s="7">
        <f t="shared" si="157"/>
        <v>1</v>
      </c>
      <c r="AF336" s="7">
        <f t="shared" si="171"/>
        <v>1</v>
      </c>
      <c r="AG336" s="7">
        <f t="shared" si="172"/>
        <v>1</v>
      </c>
      <c r="AH336" s="7">
        <v>4807.7700000000004</v>
      </c>
      <c r="AI336" s="7">
        <f t="shared" si="173"/>
        <v>4807.7700000000004</v>
      </c>
      <c r="AJ336" s="7">
        <v>0</v>
      </c>
      <c r="AK336" s="7">
        <f t="shared" si="158"/>
        <v>0</v>
      </c>
      <c r="AL336" s="7">
        <f t="shared" si="159"/>
        <v>0</v>
      </c>
      <c r="AM336" s="7">
        <f t="shared" si="160"/>
        <v>0</v>
      </c>
      <c r="AN336" s="7">
        <v>0</v>
      </c>
      <c r="AO336" s="7">
        <f t="shared" si="161"/>
        <v>0</v>
      </c>
      <c r="AP336" s="7">
        <v>0</v>
      </c>
      <c r="AQ336" s="7">
        <f t="shared" si="162"/>
        <v>0</v>
      </c>
      <c r="AR336">
        <f t="shared" si="163"/>
        <v>1</v>
      </c>
      <c r="AS336" s="7">
        <v>0</v>
      </c>
      <c r="AT336" s="7">
        <f t="shared" si="164"/>
        <v>0</v>
      </c>
      <c r="AU336" s="7">
        <v>4807.7700000000004</v>
      </c>
      <c r="AV336" s="7">
        <f t="shared" si="165"/>
        <v>1</v>
      </c>
      <c r="AW336">
        <f t="shared" si="166"/>
        <v>1</v>
      </c>
    </row>
    <row r="337" spans="1:49" x14ac:dyDescent="0.25">
      <c r="A337" s="11">
        <v>8942971</v>
      </c>
      <c r="B337" s="28" t="s">
        <v>303</v>
      </c>
      <c r="C337" s="25" t="s">
        <v>304</v>
      </c>
      <c r="D337" s="26" t="s">
        <v>5</v>
      </c>
      <c r="E337" s="26" t="s">
        <v>224</v>
      </c>
      <c r="F337" s="12">
        <f t="shared" si="145"/>
        <v>3</v>
      </c>
      <c r="G337" s="12" t="s">
        <v>77</v>
      </c>
      <c r="H337" s="12">
        <f t="shared" si="167"/>
        <v>0</v>
      </c>
      <c r="I337" s="1" t="str">
        <f>VLOOKUP(A337,Sheet1!A:F,3,)</f>
        <v>North</v>
      </c>
      <c r="J337" s="12">
        <f t="shared" si="146"/>
        <v>1</v>
      </c>
      <c r="K337" s="28" t="str">
        <f>VLOOKUP(A337,Sheet1!A:F,6,)</f>
        <v>Logistics</v>
      </c>
      <c r="L337">
        <f t="shared" si="147"/>
        <v>2</v>
      </c>
      <c r="M337" s="3">
        <f>VLOOKUP(A337,Sheet1!A:F,4,)</f>
        <v>37844</v>
      </c>
      <c r="N337" s="11">
        <f t="shared" si="148"/>
        <v>2003</v>
      </c>
      <c r="O337" s="11">
        <f t="shared" si="149"/>
        <v>8</v>
      </c>
      <c r="P337" s="11">
        <f t="shared" si="150"/>
        <v>2</v>
      </c>
      <c r="Q337" s="7">
        <f t="shared" si="151"/>
        <v>33</v>
      </c>
      <c r="R337" s="7">
        <f t="shared" si="152"/>
        <v>11</v>
      </c>
      <c r="S337" s="3">
        <v>42963</v>
      </c>
      <c r="T337" s="7">
        <f t="shared" si="153"/>
        <v>1</v>
      </c>
      <c r="U337" s="1">
        <f>VLOOKUP(A337,Sheet1!A:F,5,)</f>
        <v>5000</v>
      </c>
      <c r="V337" s="7">
        <v>1264</v>
      </c>
      <c r="W337" s="7">
        <f t="shared" si="154"/>
        <v>1264</v>
      </c>
      <c r="X337" s="7">
        <v>440.1</v>
      </c>
      <c r="Y337" s="9">
        <f t="shared" si="168"/>
        <v>0</v>
      </c>
      <c r="Z337" s="9">
        <f t="shared" si="169"/>
        <v>0</v>
      </c>
      <c r="AA337" s="10">
        <f t="shared" si="155"/>
        <v>0.34081999999999996</v>
      </c>
      <c r="AB337" s="10">
        <f t="shared" si="170"/>
        <v>0.34081999999999996</v>
      </c>
      <c r="AC337" s="2">
        <v>877.5</v>
      </c>
      <c r="AD337" s="7">
        <f t="shared" si="156"/>
        <v>1</v>
      </c>
      <c r="AE337" s="7">
        <f t="shared" si="157"/>
        <v>1</v>
      </c>
      <c r="AF337" s="7">
        <f t="shared" si="171"/>
        <v>0</v>
      </c>
      <c r="AG337" s="7">
        <f t="shared" si="172"/>
        <v>0</v>
      </c>
      <c r="AH337" s="7">
        <v>1704.1</v>
      </c>
      <c r="AI337" s="7">
        <f t="shared" si="173"/>
        <v>1704.1</v>
      </c>
      <c r="AJ337" s="7">
        <v>1264</v>
      </c>
      <c r="AK337" s="7">
        <f t="shared" si="158"/>
        <v>1</v>
      </c>
      <c r="AL337" s="7">
        <f t="shared" si="159"/>
        <v>1264</v>
      </c>
      <c r="AM337" s="7">
        <f t="shared" si="160"/>
        <v>1</v>
      </c>
      <c r="AN337" s="7">
        <v>0</v>
      </c>
      <c r="AO337" s="7">
        <f t="shared" si="161"/>
        <v>0</v>
      </c>
      <c r="AP337" s="7">
        <v>0</v>
      </c>
      <c r="AQ337" s="7">
        <f t="shared" si="162"/>
        <v>0</v>
      </c>
      <c r="AR337">
        <f t="shared" si="163"/>
        <v>0</v>
      </c>
      <c r="AS337" s="7">
        <v>0</v>
      </c>
      <c r="AT337" s="7">
        <f t="shared" si="164"/>
        <v>0</v>
      </c>
      <c r="AU337" s="7">
        <v>0</v>
      </c>
      <c r="AV337" s="7">
        <f t="shared" si="165"/>
        <v>0</v>
      </c>
      <c r="AW337">
        <f t="shared" si="166"/>
        <v>0</v>
      </c>
    </row>
    <row r="338" spans="1:49" x14ac:dyDescent="0.25">
      <c r="A338" s="11">
        <v>8955118</v>
      </c>
      <c r="B338" s="28">
        <v>1000730</v>
      </c>
      <c r="C338" s="25" t="s">
        <v>17</v>
      </c>
      <c r="D338" s="26" t="s">
        <v>9</v>
      </c>
      <c r="E338" s="26" t="s">
        <v>6</v>
      </c>
      <c r="F338" s="12">
        <f t="shared" si="145"/>
        <v>2</v>
      </c>
      <c r="G338" s="12" t="s">
        <v>7</v>
      </c>
      <c r="H338" s="12">
        <f t="shared" si="167"/>
        <v>1</v>
      </c>
      <c r="I338" s="1" t="str">
        <f>VLOOKUP(A338,Sheet1!A:F,3,)</f>
        <v>South</v>
      </c>
      <c r="J338" s="12">
        <f t="shared" si="146"/>
        <v>2</v>
      </c>
      <c r="K338" s="28" t="str">
        <f>VLOOKUP(A338,Sheet1!A:F,6,)</f>
        <v>Finance</v>
      </c>
      <c r="L338">
        <f t="shared" si="147"/>
        <v>7</v>
      </c>
      <c r="M338" s="3">
        <f>VLOOKUP(A338,Sheet1!A:F,4,)</f>
        <v>40484</v>
      </c>
      <c r="N338" s="11">
        <f t="shared" si="148"/>
        <v>2010</v>
      </c>
      <c r="O338" s="11">
        <f t="shared" si="149"/>
        <v>11</v>
      </c>
      <c r="P338" s="11">
        <f t="shared" si="150"/>
        <v>3</v>
      </c>
      <c r="Q338" s="7">
        <f t="shared" si="151"/>
        <v>45</v>
      </c>
      <c r="R338" s="7">
        <f t="shared" si="152"/>
        <v>2</v>
      </c>
      <c r="S338" s="3"/>
      <c r="T338" s="7">
        <f t="shared" si="153"/>
        <v>0</v>
      </c>
      <c r="U338" s="1">
        <f>VLOOKUP(A338,Sheet1!A:F,5,)</f>
        <v>25000</v>
      </c>
      <c r="V338" s="7">
        <v>-102.08</v>
      </c>
      <c r="W338" s="7">
        <f t="shared" si="154"/>
        <v>102.08</v>
      </c>
      <c r="X338" s="7">
        <v>0</v>
      </c>
      <c r="Y338" s="9">
        <f t="shared" si="168"/>
        <v>0</v>
      </c>
      <c r="Z338" s="9">
        <f t="shared" si="169"/>
        <v>0</v>
      </c>
      <c r="AA338" s="10">
        <f t="shared" si="155"/>
        <v>-4.0831999999999995E-3</v>
      </c>
      <c r="AB338" s="10">
        <f t="shared" si="170"/>
        <v>4.0831999999999995E-3</v>
      </c>
      <c r="AC338" s="2">
        <v>0</v>
      </c>
      <c r="AD338" s="7">
        <f t="shared" si="156"/>
        <v>0</v>
      </c>
      <c r="AE338" s="7">
        <f t="shared" si="157"/>
        <v>1</v>
      </c>
      <c r="AF338" s="7">
        <f t="shared" si="171"/>
        <v>0</v>
      </c>
      <c r="AG338" s="7">
        <f t="shared" si="172"/>
        <v>1</v>
      </c>
      <c r="AH338" s="7">
        <v>-102.08</v>
      </c>
      <c r="AI338" s="7">
        <f t="shared" si="173"/>
        <v>102.08</v>
      </c>
      <c r="AJ338" s="7">
        <v>0</v>
      </c>
      <c r="AK338" s="7">
        <f t="shared" si="158"/>
        <v>0</v>
      </c>
      <c r="AL338" s="7">
        <f t="shared" si="159"/>
        <v>0</v>
      </c>
      <c r="AM338" s="7">
        <f t="shared" si="160"/>
        <v>0</v>
      </c>
      <c r="AN338" s="7">
        <v>0</v>
      </c>
      <c r="AO338" s="7">
        <f t="shared" si="161"/>
        <v>0</v>
      </c>
      <c r="AP338" s="7">
        <v>0</v>
      </c>
      <c r="AQ338" s="7">
        <f t="shared" si="162"/>
        <v>0</v>
      </c>
      <c r="AR338">
        <f t="shared" si="163"/>
        <v>0</v>
      </c>
      <c r="AS338" s="7">
        <v>0</v>
      </c>
      <c r="AT338" s="7">
        <f t="shared" si="164"/>
        <v>0</v>
      </c>
      <c r="AU338" s="7">
        <v>-102.08</v>
      </c>
      <c r="AV338" s="7">
        <f t="shared" si="165"/>
        <v>0</v>
      </c>
      <c r="AW338">
        <f t="shared" si="166"/>
        <v>1</v>
      </c>
    </row>
    <row r="339" spans="1:49" x14ac:dyDescent="0.25">
      <c r="A339" s="11">
        <v>8989521</v>
      </c>
      <c r="B339" s="28">
        <v>1001659</v>
      </c>
      <c r="C339" s="25" t="s">
        <v>58</v>
      </c>
      <c r="D339" s="26" t="s">
        <v>9</v>
      </c>
      <c r="E339" s="26" t="s">
        <v>6</v>
      </c>
      <c r="F339" s="12">
        <f t="shared" si="145"/>
        <v>2</v>
      </c>
      <c r="G339" s="12" t="s">
        <v>7</v>
      </c>
      <c r="H339" s="12">
        <f t="shared" si="167"/>
        <v>1</v>
      </c>
      <c r="I339" s="1" t="str">
        <f>VLOOKUP(A339,Sheet1!A:F,3,)</f>
        <v>South</v>
      </c>
      <c r="J339" s="12">
        <f t="shared" si="146"/>
        <v>2</v>
      </c>
      <c r="K339" s="28" t="str">
        <f>VLOOKUP(A339,Sheet1!A:F,6,)</f>
        <v>Retail</v>
      </c>
      <c r="L339">
        <f t="shared" si="147"/>
        <v>3</v>
      </c>
      <c r="M339" s="3">
        <f>VLOOKUP(A339,Sheet1!A:F,4,)</f>
        <v>40444</v>
      </c>
      <c r="N339" s="11">
        <f t="shared" si="148"/>
        <v>2010</v>
      </c>
      <c r="O339" s="11">
        <f t="shared" si="149"/>
        <v>9</v>
      </c>
      <c r="P339" s="11">
        <f t="shared" si="150"/>
        <v>5</v>
      </c>
      <c r="Q339" s="7">
        <f t="shared" si="151"/>
        <v>39</v>
      </c>
      <c r="R339" s="7">
        <f t="shared" si="152"/>
        <v>23</v>
      </c>
      <c r="S339" s="3"/>
      <c r="T339" s="7">
        <f t="shared" si="153"/>
        <v>0</v>
      </c>
      <c r="U339" s="1">
        <f>VLOOKUP(A339,Sheet1!A:F,5,)</f>
        <v>5000</v>
      </c>
      <c r="V339" s="7">
        <v>-68.22</v>
      </c>
      <c r="W339" s="7">
        <f t="shared" si="154"/>
        <v>68.22</v>
      </c>
      <c r="X339" s="7">
        <v>0</v>
      </c>
      <c r="Y339" s="9">
        <f t="shared" si="168"/>
        <v>0</v>
      </c>
      <c r="Z339" s="9">
        <f t="shared" si="169"/>
        <v>0</v>
      </c>
      <c r="AA339" s="10">
        <f t="shared" si="155"/>
        <v>-1.3644E-2</v>
      </c>
      <c r="AB339" s="10">
        <f t="shared" si="170"/>
        <v>1.3644E-2</v>
      </c>
      <c r="AC339" s="2">
        <v>0</v>
      </c>
      <c r="AD339" s="7">
        <f t="shared" si="156"/>
        <v>0</v>
      </c>
      <c r="AE339" s="7">
        <f t="shared" si="157"/>
        <v>1</v>
      </c>
      <c r="AF339" s="7">
        <f t="shared" si="171"/>
        <v>0</v>
      </c>
      <c r="AG339" s="7">
        <f t="shared" si="172"/>
        <v>1</v>
      </c>
      <c r="AH339" s="7">
        <v>-68.22</v>
      </c>
      <c r="AI339" s="7">
        <f t="shared" si="173"/>
        <v>68.22</v>
      </c>
      <c r="AJ339" s="7">
        <v>0</v>
      </c>
      <c r="AK339" s="7">
        <f t="shared" si="158"/>
        <v>0</v>
      </c>
      <c r="AL339" s="7">
        <f t="shared" si="159"/>
        <v>0</v>
      </c>
      <c r="AM339" s="7">
        <f t="shared" si="160"/>
        <v>0</v>
      </c>
      <c r="AN339" s="7">
        <v>0</v>
      </c>
      <c r="AO339" s="7">
        <f t="shared" si="161"/>
        <v>0</v>
      </c>
      <c r="AP339" s="7">
        <v>0</v>
      </c>
      <c r="AQ339" s="7">
        <f t="shared" si="162"/>
        <v>0</v>
      </c>
      <c r="AR339">
        <f t="shared" si="163"/>
        <v>0</v>
      </c>
      <c r="AS339" s="7">
        <v>0</v>
      </c>
      <c r="AT339" s="7">
        <f t="shared" si="164"/>
        <v>0</v>
      </c>
      <c r="AU339" s="7">
        <v>-68.22</v>
      </c>
      <c r="AV339" s="7">
        <f t="shared" si="165"/>
        <v>0</v>
      </c>
      <c r="AW339">
        <f t="shared" si="166"/>
        <v>1</v>
      </c>
    </row>
    <row r="340" spans="1:49" x14ac:dyDescent="0.25">
      <c r="A340" s="11">
        <v>9056514</v>
      </c>
      <c r="B340" s="28" t="s">
        <v>225</v>
      </c>
      <c r="C340" s="25" t="s">
        <v>226</v>
      </c>
      <c r="D340" s="26" t="s">
        <v>5</v>
      </c>
      <c r="E340" s="26" t="s">
        <v>224</v>
      </c>
      <c r="F340" s="12">
        <f t="shared" si="145"/>
        <v>3</v>
      </c>
      <c r="G340" s="12" t="s">
        <v>77</v>
      </c>
      <c r="H340" s="12">
        <f t="shared" si="167"/>
        <v>0</v>
      </c>
      <c r="I340" s="1" t="str">
        <f>VLOOKUP(A340,Sheet1!A:F,3,)</f>
        <v>North</v>
      </c>
      <c r="J340" s="12">
        <f t="shared" si="146"/>
        <v>1</v>
      </c>
      <c r="K340" s="28" t="str">
        <f>VLOOKUP(A340,Sheet1!A:F,6,)</f>
        <v>Technology</v>
      </c>
      <c r="L340">
        <f t="shared" si="147"/>
        <v>1</v>
      </c>
      <c r="M340" s="3">
        <f>VLOOKUP(A340,Sheet1!A:F,4,)</f>
        <v>38464</v>
      </c>
      <c r="N340" s="11">
        <f t="shared" si="148"/>
        <v>2005</v>
      </c>
      <c r="O340" s="11">
        <f t="shared" si="149"/>
        <v>4</v>
      </c>
      <c r="P340" s="11">
        <f t="shared" si="150"/>
        <v>6</v>
      </c>
      <c r="Q340" s="7">
        <f t="shared" si="151"/>
        <v>17</v>
      </c>
      <c r="R340" s="7">
        <f t="shared" si="152"/>
        <v>22</v>
      </c>
      <c r="S340" s="3">
        <v>42391</v>
      </c>
      <c r="T340" s="7">
        <f t="shared" si="153"/>
        <v>1</v>
      </c>
      <c r="U340" s="1">
        <f>VLOOKUP(A340,Sheet1!A:F,5,)</f>
        <v>5000</v>
      </c>
      <c r="V340" s="7">
        <v>82.5</v>
      </c>
      <c r="W340" s="7">
        <f t="shared" si="154"/>
        <v>82.5</v>
      </c>
      <c r="X340" s="7">
        <v>165</v>
      </c>
      <c r="Y340" s="9">
        <f t="shared" si="168"/>
        <v>0</v>
      </c>
      <c r="Z340" s="9">
        <f t="shared" si="169"/>
        <v>0</v>
      </c>
      <c r="AA340" s="10">
        <f t="shared" si="155"/>
        <v>4.9500000000000002E-2</v>
      </c>
      <c r="AB340" s="10">
        <f t="shared" si="170"/>
        <v>4.9500000000000002E-2</v>
      </c>
      <c r="AC340" s="2">
        <v>172.37</v>
      </c>
      <c r="AD340" s="7">
        <f t="shared" si="156"/>
        <v>1</v>
      </c>
      <c r="AE340" s="7">
        <f t="shared" si="157"/>
        <v>1</v>
      </c>
      <c r="AF340" s="7">
        <f t="shared" si="171"/>
        <v>0</v>
      </c>
      <c r="AG340" s="7">
        <f t="shared" si="172"/>
        <v>0</v>
      </c>
      <c r="AH340" s="7">
        <v>247.5</v>
      </c>
      <c r="AI340" s="7">
        <f t="shared" si="173"/>
        <v>247.5</v>
      </c>
      <c r="AJ340" s="7">
        <v>82.5</v>
      </c>
      <c r="AK340" s="7">
        <f t="shared" si="158"/>
        <v>1</v>
      </c>
      <c r="AL340" s="7">
        <f t="shared" si="159"/>
        <v>82.5</v>
      </c>
      <c r="AM340" s="7">
        <f t="shared" si="160"/>
        <v>1</v>
      </c>
      <c r="AN340" s="7">
        <v>0</v>
      </c>
      <c r="AO340" s="7">
        <f t="shared" si="161"/>
        <v>0</v>
      </c>
      <c r="AP340" s="7">
        <v>0</v>
      </c>
      <c r="AQ340" s="7">
        <f t="shared" si="162"/>
        <v>0</v>
      </c>
      <c r="AR340">
        <f t="shared" si="163"/>
        <v>0</v>
      </c>
      <c r="AS340" s="7">
        <v>0</v>
      </c>
      <c r="AT340" s="7">
        <f t="shared" si="164"/>
        <v>0</v>
      </c>
      <c r="AU340" s="7">
        <v>0</v>
      </c>
      <c r="AV340" s="7">
        <f t="shared" si="165"/>
        <v>0</v>
      </c>
      <c r="AW340">
        <f t="shared" si="166"/>
        <v>0</v>
      </c>
    </row>
    <row r="341" spans="1:49" x14ac:dyDescent="0.25">
      <c r="A341" s="11">
        <v>9070118</v>
      </c>
      <c r="B341" s="28" t="s">
        <v>267</v>
      </c>
      <c r="C341" s="25" t="s">
        <v>268</v>
      </c>
      <c r="D341" s="26" t="s">
        <v>5</v>
      </c>
      <c r="E341" s="26" t="s">
        <v>224</v>
      </c>
      <c r="F341" s="12">
        <f t="shared" si="145"/>
        <v>3</v>
      </c>
      <c r="G341" s="12" t="s">
        <v>77</v>
      </c>
      <c r="H341" s="12">
        <f t="shared" si="167"/>
        <v>0</v>
      </c>
      <c r="I341" s="1" t="str">
        <f>VLOOKUP(A341,Sheet1!A:F,3,)</f>
        <v>North</v>
      </c>
      <c r="J341" s="12">
        <f t="shared" si="146"/>
        <v>1</v>
      </c>
      <c r="K341" s="28" t="str">
        <f>VLOOKUP(A341,Sheet1!A:F,6,)</f>
        <v>Retail</v>
      </c>
      <c r="L341">
        <f t="shared" si="147"/>
        <v>3</v>
      </c>
      <c r="M341" s="3">
        <f>VLOOKUP(A341,Sheet1!A:F,4,)</f>
        <v>37224</v>
      </c>
      <c r="N341" s="11">
        <f t="shared" si="148"/>
        <v>2001</v>
      </c>
      <c r="O341" s="11">
        <f t="shared" si="149"/>
        <v>11</v>
      </c>
      <c r="P341" s="11">
        <f t="shared" si="150"/>
        <v>5</v>
      </c>
      <c r="Q341" s="7">
        <f t="shared" si="151"/>
        <v>48</v>
      </c>
      <c r="R341" s="7">
        <f t="shared" si="152"/>
        <v>29</v>
      </c>
      <c r="S341" s="3">
        <v>42948</v>
      </c>
      <c r="T341" s="7">
        <f t="shared" si="153"/>
        <v>1</v>
      </c>
      <c r="U341" s="1">
        <f>VLOOKUP(A341,Sheet1!A:F,5,)</f>
        <v>5000</v>
      </c>
      <c r="V341" s="7">
        <v>2200</v>
      </c>
      <c r="W341" s="7">
        <f t="shared" si="154"/>
        <v>2200</v>
      </c>
      <c r="X341" s="7">
        <v>0</v>
      </c>
      <c r="Y341" s="9">
        <f t="shared" si="168"/>
        <v>0</v>
      </c>
      <c r="Z341" s="9">
        <f t="shared" si="169"/>
        <v>0</v>
      </c>
      <c r="AA341" s="10">
        <f t="shared" si="155"/>
        <v>0.44</v>
      </c>
      <c r="AB341" s="10">
        <f t="shared" si="170"/>
        <v>0.44</v>
      </c>
      <c r="AC341" s="2">
        <v>300</v>
      </c>
      <c r="AD341" s="7">
        <f t="shared" si="156"/>
        <v>1</v>
      </c>
      <c r="AE341" s="7">
        <f t="shared" si="157"/>
        <v>1</v>
      </c>
      <c r="AF341" s="7">
        <f t="shared" si="171"/>
        <v>1</v>
      </c>
      <c r="AG341" s="7">
        <f t="shared" si="172"/>
        <v>1</v>
      </c>
      <c r="AH341" s="7">
        <v>2200</v>
      </c>
      <c r="AI341" s="7">
        <f t="shared" si="173"/>
        <v>2200</v>
      </c>
      <c r="AJ341" s="7">
        <v>0</v>
      </c>
      <c r="AK341" s="7">
        <f t="shared" si="158"/>
        <v>0</v>
      </c>
      <c r="AL341" s="7">
        <f t="shared" si="159"/>
        <v>0</v>
      </c>
      <c r="AM341" s="7">
        <f t="shared" si="160"/>
        <v>0</v>
      </c>
      <c r="AN341" s="7">
        <v>0</v>
      </c>
      <c r="AO341" s="7">
        <f t="shared" si="161"/>
        <v>0</v>
      </c>
      <c r="AP341" s="7">
        <v>0</v>
      </c>
      <c r="AQ341" s="7">
        <f t="shared" si="162"/>
        <v>0</v>
      </c>
      <c r="AR341">
        <f t="shared" si="163"/>
        <v>1</v>
      </c>
      <c r="AS341" s="7">
        <v>0</v>
      </c>
      <c r="AT341" s="7">
        <f t="shared" si="164"/>
        <v>0</v>
      </c>
      <c r="AU341" s="7">
        <v>2200</v>
      </c>
      <c r="AV341" s="7">
        <f t="shared" si="165"/>
        <v>1</v>
      </c>
      <c r="AW341">
        <f t="shared" si="166"/>
        <v>1</v>
      </c>
    </row>
    <row r="342" spans="1:49" x14ac:dyDescent="0.25">
      <c r="A342" s="11">
        <v>9082227</v>
      </c>
      <c r="B342" s="28" t="s">
        <v>380</v>
      </c>
      <c r="C342" s="25" t="s">
        <v>381</v>
      </c>
      <c r="D342" s="26" t="s">
        <v>5</v>
      </c>
      <c r="E342" s="26" t="s">
        <v>345</v>
      </c>
      <c r="F342" s="12">
        <f t="shared" si="145"/>
        <v>1</v>
      </c>
      <c r="G342" s="12" t="s">
        <v>77</v>
      </c>
      <c r="H342" s="12">
        <f t="shared" si="167"/>
        <v>0</v>
      </c>
      <c r="I342" s="1" t="str">
        <f>VLOOKUP(A342,Sheet1!A:F,3,)</f>
        <v>East</v>
      </c>
      <c r="J342" s="12">
        <f t="shared" si="146"/>
        <v>3</v>
      </c>
      <c r="K342" s="28" t="str">
        <f>VLOOKUP(A342,Sheet1!A:F,6,)</f>
        <v>Technology</v>
      </c>
      <c r="L342">
        <f t="shared" si="147"/>
        <v>1</v>
      </c>
      <c r="M342" s="3">
        <f>VLOOKUP(A342,Sheet1!A:F,4,)</f>
        <v>36924</v>
      </c>
      <c r="N342" s="11">
        <f t="shared" si="148"/>
        <v>2001</v>
      </c>
      <c r="O342" s="11">
        <f t="shared" si="149"/>
        <v>2</v>
      </c>
      <c r="P342" s="11">
        <f t="shared" si="150"/>
        <v>6</v>
      </c>
      <c r="Q342" s="7">
        <f t="shared" si="151"/>
        <v>5</v>
      </c>
      <c r="R342" s="7">
        <f t="shared" si="152"/>
        <v>2</v>
      </c>
      <c r="S342" s="3">
        <v>42934</v>
      </c>
      <c r="T342" s="7">
        <f t="shared" si="153"/>
        <v>1</v>
      </c>
      <c r="U342" s="1">
        <f>VLOOKUP(A342,Sheet1!A:F,5,)</f>
        <v>10000</v>
      </c>
      <c r="V342" s="7">
        <v>284</v>
      </c>
      <c r="W342" s="7">
        <f t="shared" si="154"/>
        <v>284</v>
      </c>
      <c r="X342" s="7">
        <v>0</v>
      </c>
      <c r="Y342" s="9">
        <f t="shared" si="168"/>
        <v>0</v>
      </c>
      <c r="Z342" s="9">
        <f t="shared" si="169"/>
        <v>0</v>
      </c>
      <c r="AA342" s="10">
        <f t="shared" si="155"/>
        <v>2.8400000000000002E-2</v>
      </c>
      <c r="AB342" s="10">
        <f t="shared" si="170"/>
        <v>2.8400000000000002E-2</v>
      </c>
      <c r="AC342" s="2">
        <v>244</v>
      </c>
      <c r="AD342" s="7">
        <f t="shared" si="156"/>
        <v>1</v>
      </c>
      <c r="AE342" s="7">
        <f t="shared" si="157"/>
        <v>1</v>
      </c>
      <c r="AF342" s="7">
        <f t="shared" si="171"/>
        <v>0</v>
      </c>
      <c r="AG342" s="7">
        <f t="shared" si="172"/>
        <v>0</v>
      </c>
      <c r="AH342" s="7">
        <v>284</v>
      </c>
      <c r="AI342" s="7">
        <f t="shared" si="173"/>
        <v>284</v>
      </c>
      <c r="AJ342" s="7">
        <v>284</v>
      </c>
      <c r="AK342" s="7">
        <f t="shared" si="158"/>
        <v>1</v>
      </c>
      <c r="AL342" s="7">
        <f t="shared" si="159"/>
        <v>284</v>
      </c>
      <c r="AM342" s="7">
        <f t="shared" si="160"/>
        <v>1</v>
      </c>
      <c r="AN342" s="7">
        <v>0</v>
      </c>
      <c r="AO342" s="7">
        <f t="shared" si="161"/>
        <v>0</v>
      </c>
      <c r="AP342" s="7">
        <v>0</v>
      </c>
      <c r="AQ342" s="7">
        <f t="shared" si="162"/>
        <v>0</v>
      </c>
      <c r="AR342">
        <f t="shared" si="163"/>
        <v>0</v>
      </c>
      <c r="AS342" s="7">
        <v>0</v>
      </c>
      <c r="AT342" s="7">
        <f t="shared" si="164"/>
        <v>0</v>
      </c>
      <c r="AU342" s="7">
        <v>0</v>
      </c>
      <c r="AV342" s="7">
        <f t="shared" si="165"/>
        <v>0</v>
      </c>
      <c r="AW342">
        <f t="shared" si="166"/>
        <v>0</v>
      </c>
    </row>
    <row r="343" spans="1:49" x14ac:dyDescent="0.25">
      <c r="A343" s="11">
        <v>9095125</v>
      </c>
      <c r="B343" s="28" t="s">
        <v>76</v>
      </c>
      <c r="C343" s="25" t="s">
        <v>78</v>
      </c>
      <c r="D343" s="26" t="s">
        <v>19</v>
      </c>
      <c r="E343" s="26" t="s">
        <v>6</v>
      </c>
      <c r="F343" s="12">
        <f t="shared" si="145"/>
        <v>2</v>
      </c>
      <c r="G343" s="12" t="s">
        <v>77</v>
      </c>
      <c r="H343" s="12">
        <f t="shared" si="167"/>
        <v>0</v>
      </c>
      <c r="I343" s="1" t="str">
        <f>VLOOKUP(A343,Sheet1!A:F,3,)</f>
        <v>South</v>
      </c>
      <c r="J343" s="12">
        <f t="shared" si="146"/>
        <v>2</v>
      </c>
      <c r="K343" s="28" t="str">
        <f>VLOOKUP(A343,Sheet1!A:F,6,)</f>
        <v>Logistics</v>
      </c>
      <c r="L343">
        <f t="shared" si="147"/>
        <v>2</v>
      </c>
      <c r="M343" s="3">
        <f>VLOOKUP(A343,Sheet1!A:F,4,)</f>
        <v>40924</v>
      </c>
      <c r="N343" s="11">
        <f t="shared" si="148"/>
        <v>2012</v>
      </c>
      <c r="O343" s="11">
        <f t="shared" si="149"/>
        <v>1</v>
      </c>
      <c r="P343" s="11">
        <f t="shared" si="150"/>
        <v>2</v>
      </c>
      <c r="Q343" s="7">
        <f t="shared" si="151"/>
        <v>3</v>
      </c>
      <c r="R343" s="7">
        <f t="shared" si="152"/>
        <v>16</v>
      </c>
      <c r="S343" s="3">
        <v>42961</v>
      </c>
      <c r="T343" s="7">
        <f t="shared" si="153"/>
        <v>1</v>
      </c>
      <c r="U343" s="1">
        <f>VLOOKUP(A343,Sheet1!A:F,5,)</f>
        <v>5000</v>
      </c>
      <c r="V343" s="7">
        <v>0</v>
      </c>
      <c r="W343" s="7">
        <f t="shared" si="154"/>
        <v>0</v>
      </c>
      <c r="X343" s="7">
        <v>0</v>
      </c>
      <c r="Y343" s="9">
        <f t="shared" si="168"/>
        <v>0</v>
      </c>
      <c r="Z343" s="9">
        <f t="shared" si="169"/>
        <v>0</v>
      </c>
      <c r="AA343" s="10">
        <f t="shared" si="155"/>
        <v>0</v>
      </c>
      <c r="AB343" s="10">
        <f t="shared" si="170"/>
        <v>0</v>
      </c>
      <c r="AC343" s="2">
        <v>67.5</v>
      </c>
      <c r="AD343" s="7">
        <f t="shared" si="156"/>
        <v>0</v>
      </c>
      <c r="AE343" s="7">
        <f t="shared" si="157"/>
        <v>0</v>
      </c>
      <c r="AF343" s="7">
        <f t="shared" si="171"/>
        <v>0</v>
      </c>
      <c r="AG343" s="7">
        <f t="shared" si="172"/>
        <v>0</v>
      </c>
      <c r="AH343" s="7">
        <v>0</v>
      </c>
      <c r="AI343" s="7">
        <f t="shared" si="173"/>
        <v>0</v>
      </c>
      <c r="AJ343" s="7">
        <v>0</v>
      </c>
      <c r="AK343" s="7">
        <f t="shared" si="158"/>
        <v>0</v>
      </c>
      <c r="AL343" s="7">
        <f t="shared" si="159"/>
        <v>0</v>
      </c>
      <c r="AM343" s="7">
        <f t="shared" si="160"/>
        <v>0</v>
      </c>
      <c r="AN343" s="7">
        <v>0</v>
      </c>
      <c r="AO343" s="7">
        <f t="shared" si="161"/>
        <v>0</v>
      </c>
      <c r="AP343" s="7">
        <v>0</v>
      </c>
      <c r="AQ343" s="7">
        <f t="shared" si="162"/>
        <v>0</v>
      </c>
      <c r="AR343">
        <f t="shared" si="163"/>
        <v>0</v>
      </c>
      <c r="AS343" s="7">
        <v>0</v>
      </c>
      <c r="AT343" s="7">
        <f t="shared" si="164"/>
        <v>0</v>
      </c>
      <c r="AU343" s="7">
        <v>0</v>
      </c>
      <c r="AV343" s="7">
        <f t="shared" si="165"/>
        <v>0</v>
      </c>
      <c r="AW343">
        <f t="shared" si="166"/>
        <v>0</v>
      </c>
    </row>
    <row r="344" spans="1:49" x14ac:dyDescent="0.25">
      <c r="A344" s="11">
        <v>9143668</v>
      </c>
      <c r="B344" s="28" t="s">
        <v>540</v>
      </c>
      <c r="C344" s="25" t="s">
        <v>541</v>
      </c>
      <c r="D344" s="26" t="s">
        <v>5</v>
      </c>
      <c r="E344" s="26" t="s">
        <v>345</v>
      </c>
      <c r="F344" s="12">
        <f t="shared" si="145"/>
        <v>1</v>
      </c>
      <c r="G344" s="12" t="s">
        <v>77</v>
      </c>
      <c r="H344" s="12">
        <f t="shared" si="167"/>
        <v>0</v>
      </c>
      <c r="I344" s="1" t="str">
        <f>VLOOKUP(A344,Sheet1!A:F,3,)</f>
        <v>West</v>
      </c>
      <c r="J344" s="12">
        <f t="shared" si="146"/>
        <v>4</v>
      </c>
      <c r="K344" s="28" t="str">
        <f>VLOOKUP(A344,Sheet1!A:F,6,)</f>
        <v>Technology</v>
      </c>
      <c r="L344">
        <f t="shared" si="147"/>
        <v>1</v>
      </c>
      <c r="M344" s="3">
        <f>VLOOKUP(A344,Sheet1!A:F,4,)</f>
        <v>41404</v>
      </c>
      <c r="N344" s="11">
        <f t="shared" si="148"/>
        <v>2013</v>
      </c>
      <c r="O344" s="11">
        <f t="shared" si="149"/>
        <v>5</v>
      </c>
      <c r="P344" s="11">
        <f t="shared" si="150"/>
        <v>6</v>
      </c>
      <c r="Q344" s="7">
        <f t="shared" si="151"/>
        <v>19</v>
      </c>
      <c r="R344" s="7">
        <f t="shared" si="152"/>
        <v>10</v>
      </c>
      <c r="S344" s="3"/>
      <c r="T344" s="7">
        <f t="shared" si="153"/>
        <v>0</v>
      </c>
      <c r="U344" s="1">
        <f>VLOOKUP(A344,Sheet1!A:F,5,)</f>
        <v>5000</v>
      </c>
      <c r="V344" s="7">
        <v>1916.25</v>
      </c>
      <c r="W344" s="7">
        <f t="shared" si="154"/>
        <v>1916.25</v>
      </c>
      <c r="X344" s="7">
        <v>0</v>
      </c>
      <c r="Y344" s="9">
        <f t="shared" si="168"/>
        <v>0</v>
      </c>
      <c r="Z344" s="9">
        <f t="shared" si="169"/>
        <v>0</v>
      </c>
      <c r="AA344" s="10">
        <f t="shared" si="155"/>
        <v>0.38324999999999998</v>
      </c>
      <c r="AB344" s="10">
        <f t="shared" si="170"/>
        <v>0.38324999999999998</v>
      </c>
      <c r="AC344" s="2">
        <v>0</v>
      </c>
      <c r="AD344" s="7">
        <f t="shared" si="156"/>
        <v>1</v>
      </c>
      <c r="AE344" s="7">
        <f t="shared" si="157"/>
        <v>1</v>
      </c>
      <c r="AF344" s="7">
        <f t="shared" si="171"/>
        <v>1</v>
      </c>
      <c r="AG344" s="7">
        <f t="shared" si="172"/>
        <v>1</v>
      </c>
      <c r="AH344" s="7">
        <v>1916.25</v>
      </c>
      <c r="AI344" s="7">
        <f t="shared" si="173"/>
        <v>1916.25</v>
      </c>
      <c r="AJ344" s="7">
        <v>0</v>
      </c>
      <c r="AK344" s="7">
        <f t="shared" si="158"/>
        <v>0</v>
      </c>
      <c r="AL344" s="7">
        <f t="shared" si="159"/>
        <v>0</v>
      </c>
      <c r="AM344" s="7">
        <f t="shared" si="160"/>
        <v>0</v>
      </c>
      <c r="AN344" s="7">
        <v>0</v>
      </c>
      <c r="AO344" s="7">
        <f t="shared" si="161"/>
        <v>0</v>
      </c>
      <c r="AP344" s="7">
        <v>0</v>
      </c>
      <c r="AQ344" s="7">
        <f t="shared" si="162"/>
        <v>0</v>
      </c>
      <c r="AR344">
        <f t="shared" si="163"/>
        <v>1</v>
      </c>
      <c r="AS344" s="7">
        <v>0</v>
      </c>
      <c r="AT344" s="7">
        <f t="shared" si="164"/>
        <v>0</v>
      </c>
      <c r="AU344" s="7">
        <v>1916.25</v>
      </c>
      <c r="AV344" s="7">
        <f t="shared" si="165"/>
        <v>1</v>
      </c>
      <c r="AW344">
        <f t="shared" si="166"/>
        <v>1</v>
      </c>
    </row>
    <row r="345" spans="1:49" x14ac:dyDescent="0.25">
      <c r="A345" s="11">
        <v>9158945</v>
      </c>
      <c r="B345" s="28">
        <v>1001016</v>
      </c>
      <c r="C345" s="25" t="s">
        <v>31</v>
      </c>
      <c r="D345" s="26" t="s">
        <v>9</v>
      </c>
      <c r="E345" s="26" t="s">
        <v>6</v>
      </c>
      <c r="F345" s="12">
        <f t="shared" si="145"/>
        <v>2</v>
      </c>
      <c r="G345" s="12" t="s">
        <v>7</v>
      </c>
      <c r="H345" s="12">
        <f t="shared" si="167"/>
        <v>1</v>
      </c>
      <c r="I345" s="1" t="str">
        <f>VLOOKUP(A345,Sheet1!A:F,3,)</f>
        <v>South</v>
      </c>
      <c r="J345" s="12">
        <f t="shared" si="146"/>
        <v>2</v>
      </c>
      <c r="K345" s="28" t="str">
        <f>VLOOKUP(A345,Sheet1!A:F,6,)</f>
        <v>Finance</v>
      </c>
      <c r="L345">
        <f t="shared" si="147"/>
        <v>7</v>
      </c>
      <c r="M345" s="3">
        <f>VLOOKUP(A345,Sheet1!A:F,4,)</f>
        <v>40204</v>
      </c>
      <c r="N345" s="11">
        <f t="shared" si="148"/>
        <v>2010</v>
      </c>
      <c r="O345" s="11">
        <f t="shared" si="149"/>
        <v>1</v>
      </c>
      <c r="P345" s="11">
        <f t="shared" si="150"/>
        <v>3</v>
      </c>
      <c r="Q345" s="7">
        <f t="shared" si="151"/>
        <v>5</v>
      </c>
      <c r="R345" s="7">
        <f t="shared" si="152"/>
        <v>26</v>
      </c>
      <c r="S345" s="3"/>
      <c r="T345" s="7">
        <f t="shared" si="153"/>
        <v>0</v>
      </c>
      <c r="U345" s="1">
        <f>VLOOKUP(A345,Sheet1!A:F,5,)</f>
        <v>5000</v>
      </c>
      <c r="V345" s="7">
        <v>-2.5499999999999998</v>
      </c>
      <c r="W345" s="7">
        <f t="shared" si="154"/>
        <v>2.5499999999999998</v>
      </c>
      <c r="X345" s="7">
        <v>0</v>
      </c>
      <c r="Y345" s="9">
        <f t="shared" si="168"/>
        <v>0</v>
      </c>
      <c r="Z345" s="9">
        <f t="shared" si="169"/>
        <v>0</v>
      </c>
      <c r="AA345" s="10">
        <f t="shared" si="155"/>
        <v>-5.0999999999999993E-4</v>
      </c>
      <c r="AB345" s="10">
        <f t="shared" si="170"/>
        <v>5.0999999999999993E-4</v>
      </c>
      <c r="AC345" s="2">
        <v>0</v>
      </c>
      <c r="AD345" s="7">
        <f t="shared" si="156"/>
        <v>0</v>
      </c>
      <c r="AE345" s="7">
        <f t="shared" si="157"/>
        <v>1</v>
      </c>
      <c r="AF345" s="7">
        <f t="shared" si="171"/>
        <v>0</v>
      </c>
      <c r="AG345" s="7">
        <f t="shared" si="172"/>
        <v>1</v>
      </c>
      <c r="AH345" s="7">
        <v>-2.5499999999999998</v>
      </c>
      <c r="AI345" s="7">
        <f t="shared" si="173"/>
        <v>2.5499999999999998</v>
      </c>
      <c r="AJ345" s="7">
        <v>0</v>
      </c>
      <c r="AK345" s="7">
        <f t="shared" si="158"/>
        <v>0</v>
      </c>
      <c r="AL345" s="7">
        <f t="shared" si="159"/>
        <v>0</v>
      </c>
      <c r="AM345" s="7">
        <f t="shared" si="160"/>
        <v>0</v>
      </c>
      <c r="AN345" s="7">
        <v>0</v>
      </c>
      <c r="AO345" s="7">
        <f t="shared" si="161"/>
        <v>0</v>
      </c>
      <c r="AP345" s="7">
        <v>0</v>
      </c>
      <c r="AQ345" s="7">
        <f t="shared" si="162"/>
        <v>0</v>
      </c>
      <c r="AR345">
        <f t="shared" si="163"/>
        <v>0</v>
      </c>
      <c r="AS345" s="7">
        <v>0</v>
      </c>
      <c r="AT345" s="7">
        <f t="shared" si="164"/>
        <v>0</v>
      </c>
      <c r="AU345" s="7">
        <v>-2.5499999999999998</v>
      </c>
      <c r="AV345" s="7">
        <f t="shared" si="165"/>
        <v>0</v>
      </c>
      <c r="AW345">
        <f t="shared" si="166"/>
        <v>1</v>
      </c>
    </row>
    <row r="346" spans="1:49" x14ac:dyDescent="0.25">
      <c r="A346" s="11">
        <v>9185125</v>
      </c>
      <c r="B346" s="28" t="s">
        <v>153</v>
      </c>
      <c r="C346" s="25" t="s">
        <v>154</v>
      </c>
      <c r="D346" s="26" t="s">
        <v>5</v>
      </c>
      <c r="E346" s="26" t="s">
        <v>6</v>
      </c>
      <c r="F346" s="12">
        <f t="shared" si="145"/>
        <v>2</v>
      </c>
      <c r="G346" s="12" t="s">
        <v>77</v>
      </c>
      <c r="H346" s="12">
        <f t="shared" si="167"/>
        <v>0</v>
      </c>
      <c r="I346" s="1" t="str">
        <f>VLOOKUP(A346,Sheet1!A:F,3,)</f>
        <v>South</v>
      </c>
      <c r="J346" s="12">
        <f t="shared" si="146"/>
        <v>2</v>
      </c>
      <c r="K346" s="28" t="str">
        <f>VLOOKUP(A346,Sheet1!A:F,6,)</f>
        <v>Retail</v>
      </c>
      <c r="L346">
        <f t="shared" si="147"/>
        <v>3</v>
      </c>
      <c r="M346" s="3">
        <f>VLOOKUP(A346,Sheet1!A:F,4,)</f>
        <v>39884</v>
      </c>
      <c r="N346" s="11">
        <f t="shared" si="148"/>
        <v>2009</v>
      </c>
      <c r="O346" s="11">
        <f t="shared" si="149"/>
        <v>3</v>
      </c>
      <c r="P346" s="11">
        <f t="shared" si="150"/>
        <v>5</v>
      </c>
      <c r="Q346" s="7">
        <f t="shared" si="151"/>
        <v>11</v>
      </c>
      <c r="R346" s="7">
        <f t="shared" si="152"/>
        <v>12</v>
      </c>
      <c r="S346" s="3">
        <v>42642</v>
      </c>
      <c r="T346" s="7">
        <f t="shared" si="153"/>
        <v>1</v>
      </c>
      <c r="U346" s="1">
        <f>VLOOKUP(A346,Sheet1!A:F,5,)</f>
        <v>5000</v>
      </c>
      <c r="V346" s="7">
        <v>85</v>
      </c>
      <c r="W346" s="7">
        <f t="shared" si="154"/>
        <v>85</v>
      </c>
      <c r="X346" s="7">
        <v>0</v>
      </c>
      <c r="Y346" s="9">
        <f t="shared" si="168"/>
        <v>0</v>
      </c>
      <c r="Z346" s="9">
        <f t="shared" si="169"/>
        <v>0</v>
      </c>
      <c r="AA346" s="10">
        <f t="shared" si="155"/>
        <v>1.7000000000000001E-2</v>
      </c>
      <c r="AB346" s="10">
        <f t="shared" si="170"/>
        <v>1.7000000000000001E-2</v>
      </c>
      <c r="AC346" s="2">
        <v>330</v>
      </c>
      <c r="AD346" s="7">
        <f t="shared" si="156"/>
        <v>1</v>
      </c>
      <c r="AE346" s="7">
        <f t="shared" si="157"/>
        <v>1</v>
      </c>
      <c r="AF346" s="7">
        <f t="shared" si="171"/>
        <v>1</v>
      </c>
      <c r="AG346" s="7">
        <f t="shared" si="172"/>
        <v>1</v>
      </c>
      <c r="AH346" s="7">
        <v>85</v>
      </c>
      <c r="AI346" s="7">
        <f t="shared" si="173"/>
        <v>85</v>
      </c>
      <c r="AJ346" s="7">
        <v>0</v>
      </c>
      <c r="AK346" s="7">
        <f t="shared" si="158"/>
        <v>0</v>
      </c>
      <c r="AL346" s="7">
        <f t="shared" si="159"/>
        <v>0</v>
      </c>
      <c r="AM346" s="7">
        <f t="shared" si="160"/>
        <v>0</v>
      </c>
      <c r="AN346" s="7">
        <v>0</v>
      </c>
      <c r="AO346" s="7">
        <f t="shared" si="161"/>
        <v>0</v>
      </c>
      <c r="AP346" s="7">
        <v>0</v>
      </c>
      <c r="AQ346" s="7">
        <f t="shared" si="162"/>
        <v>0</v>
      </c>
      <c r="AR346">
        <f t="shared" si="163"/>
        <v>1</v>
      </c>
      <c r="AS346" s="7">
        <v>0</v>
      </c>
      <c r="AT346" s="7">
        <f t="shared" si="164"/>
        <v>0</v>
      </c>
      <c r="AU346" s="7">
        <v>85</v>
      </c>
      <c r="AV346" s="7">
        <f t="shared" si="165"/>
        <v>1</v>
      </c>
      <c r="AW346">
        <f t="shared" si="166"/>
        <v>1</v>
      </c>
    </row>
    <row r="347" spans="1:49" x14ac:dyDescent="0.25">
      <c r="A347" s="11">
        <v>9212635</v>
      </c>
      <c r="B347" s="28">
        <v>1001107</v>
      </c>
      <c r="C347" s="25" t="s">
        <v>38</v>
      </c>
      <c r="D347" s="26" t="s">
        <v>5</v>
      </c>
      <c r="E347" s="26" t="s">
        <v>6</v>
      </c>
      <c r="F347" s="12">
        <f t="shared" si="145"/>
        <v>2</v>
      </c>
      <c r="G347" s="12" t="s">
        <v>7</v>
      </c>
      <c r="H347" s="12">
        <f t="shared" si="167"/>
        <v>1</v>
      </c>
      <c r="I347" s="1" t="str">
        <f>VLOOKUP(A347,Sheet1!A:F,3,)</f>
        <v>South</v>
      </c>
      <c r="J347" s="12">
        <f t="shared" si="146"/>
        <v>2</v>
      </c>
      <c r="K347" s="28" t="str">
        <f>VLOOKUP(A347,Sheet1!A:F,6,)</f>
        <v>Services</v>
      </c>
      <c r="L347">
        <f t="shared" si="147"/>
        <v>4</v>
      </c>
      <c r="M347" s="3">
        <f>VLOOKUP(A347,Sheet1!A:F,4,)</f>
        <v>39204</v>
      </c>
      <c r="N347" s="11">
        <f t="shared" si="148"/>
        <v>2007</v>
      </c>
      <c r="O347" s="11">
        <f t="shared" si="149"/>
        <v>5</v>
      </c>
      <c r="P347" s="11">
        <f t="shared" si="150"/>
        <v>4</v>
      </c>
      <c r="Q347" s="7">
        <f t="shared" si="151"/>
        <v>18</v>
      </c>
      <c r="R347" s="7">
        <f t="shared" si="152"/>
        <v>2</v>
      </c>
      <c r="S347" s="3"/>
      <c r="T347" s="7">
        <f t="shared" si="153"/>
        <v>0</v>
      </c>
      <c r="U347" s="1">
        <f>VLOOKUP(A347,Sheet1!A:F,5,)</f>
        <v>5000</v>
      </c>
      <c r="V347" s="7">
        <v>884.33</v>
      </c>
      <c r="W347" s="7">
        <f t="shared" si="154"/>
        <v>884.33</v>
      </c>
      <c r="X347" s="7">
        <v>0</v>
      </c>
      <c r="Y347" s="9">
        <f t="shared" si="168"/>
        <v>0</v>
      </c>
      <c r="Z347" s="9">
        <f t="shared" si="169"/>
        <v>0</v>
      </c>
      <c r="AA347" s="10">
        <f t="shared" si="155"/>
        <v>0.176866</v>
      </c>
      <c r="AB347" s="10">
        <f t="shared" si="170"/>
        <v>0.176866</v>
      </c>
      <c r="AC347" s="2">
        <v>0</v>
      </c>
      <c r="AD347" s="7">
        <f t="shared" si="156"/>
        <v>1</v>
      </c>
      <c r="AE347" s="7">
        <f t="shared" si="157"/>
        <v>1</v>
      </c>
      <c r="AF347" s="7">
        <f t="shared" si="171"/>
        <v>1</v>
      </c>
      <c r="AG347" s="7">
        <f t="shared" si="172"/>
        <v>1</v>
      </c>
      <c r="AH347" s="7">
        <v>884.33</v>
      </c>
      <c r="AI347" s="7">
        <f t="shared" si="173"/>
        <v>884.33</v>
      </c>
      <c r="AJ347" s="7">
        <v>0</v>
      </c>
      <c r="AK347" s="7">
        <f t="shared" si="158"/>
        <v>0</v>
      </c>
      <c r="AL347" s="7">
        <f t="shared" si="159"/>
        <v>0</v>
      </c>
      <c r="AM347" s="7">
        <f t="shared" si="160"/>
        <v>0</v>
      </c>
      <c r="AN347" s="7">
        <v>0</v>
      </c>
      <c r="AO347" s="7">
        <f t="shared" si="161"/>
        <v>0</v>
      </c>
      <c r="AP347" s="7">
        <v>0</v>
      </c>
      <c r="AQ347" s="7">
        <f t="shared" si="162"/>
        <v>0</v>
      </c>
      <c r="AR347">
        <f t="shared" si="163"/>
        <v>1</v>
      </c>
      <c r="AS347" s="7">
        <v>0</v>
      </c>
      <c r="AT347" s="7">
        <f t="shared" si="164"/>
        <v>0</v>
      </c>
      <c r="AU347" s="7">
        <v>884.33</v>
      </c>
      <c r="AV347" s="7">
        <f t="shared" si="165"/>
        <v>1</v>
      </c>
      <c r="AW347">
        <f t="shared" si="166"/>
        <v>1</v>
      </c>
    </row>
    <row r="348" spans="1:49" x14ac:dyDescent="0.25">
      <c r="A348" s="11">
        <v>9229193</v>
      </c>
      <c r="B348" s="28">
        <v>1001595</v>
      </c>
      <c r="C348" s="25" t="s">
        <v>50</v>
      </c>
      <c r="D348" s="26" t="s">
        <v>5</v>
      </c>
      <c r="E348" s="26" t="s">
        <v>6</v>
      </c>
      <c r="F348" s="12">
        <f t="shared" si="145"/>
        <v>2</v>
      </c>
      <c r="G348" s="12" t="s">
        <v>7</v>
      </c>
      <c r="H348" s="12">
        <f t="shared" si="167"/>
        <v>1</v>
      </c>
      <c r="I348" s="1" t="str">
        <f>VLOOKUP(A348,Sheet1!A:F,3,)</f>
        <v>South</v>
      </c>
      <c r="J348" s="12">
        <f t="shared" si="146"/>
        <v>2</v>
      </c>
      <c r="K348" s="28" t="str">
        <f>VLOOKUP(A348,Sheet1!A:F,6,)</f>
        <v>Telco</v>
      </c>
      <c r="L348">
        <f t="shared" si="147"/>
        <v>6</v>
      </c>
      <c r="M348" s="3">
        <f>VLOOKUP(A348,Sheet1!A:F,4,)</f>
        <v>39704</v>
      </c>
      <c r="N348" s="11">
        <f t="shared" si="148"/>
        <v>2008</v>
      </c>
      <c r="O348" s="11">
        <f t="shared" si="149"/>
        <v>9</v>
      </c>
      <c r="P348" s="11">
        <f t="shared" si="150"/>
        <v>7</v>
      </c>
      <c r="Q348" s="7">
        <f t="shared" si="151"/>
        <v>37</v>
      </c>
      <c r="R348" s="7">
        <f t="shared" si="152"/>
        <v>13</v>
      </c>
      <c r="S348" s="3">
        <v>42459</v>
      </c>
      <c r="T348" s="7">
        <f t="shared" si="153"/>
        <v>1</v>
      </c>
      <c r="U348" s="1">
        <f>VLOOKUP(A348,Sheet1!A:F,5,)</f>
        <v>5000</v>
      </c>
      <c r="V348" s="7">
        <v>180</v>
      </c>
      <c r="W348" s="7">
        <f t="shared" si="154"/>
        <v>180</v>
      </c>
      <c r="X348" s="7">
        <v>0</v>
      </c>
      <c r="Y348" s="9">
        <f t="shared" si="168"/>
        <v>0</v>
      </c>
      <c r="Z348" s="9">
        <f t="shared" si="169"/>
        <v>0</v>
      </c>
      <c r="AA348" s="10">
        <f t="shared" si="155"/>
        <v>3.5999999999999997E-2</v>
      </c>
      <c r="AB348" s="10">
        <f t="shared" si="170"/>
        <v>3.5999999999999997E-2</v>
      </c>
      <c r="AC348" s="2">
        <v>1157.5999999999999</v>
      </c>
      <c r="AD348" s="7">
        <f t="shared" si="156"/>
        <v>1</v>
      </c>
      <c r="AE348" s="7">
        <f t="shared" si="157"/>
        <v>1</v>
      </c>
      <c r="AF348" s="7">
        <f t="shared" si="171"/>
        <v>1</v>
      </c>
      <c r="AG348" s="7">
        <f t="shared" si="172"/>
        <v>1</v>
      </c>
      <c r="AH348" s="7">
        <v>180</v>
      </c>
      <c r="AI348" s="7">
        <f t="shared" si="173"/>
        <v>180</v>
      </c>
      <c r="AJ348" s="7">
        <v>0</v>
      </c>
      <c r="AK348" s="7">
        <f t="shared" si="158"/>
        <v>0</v>
      </c>
      <c r="AL348" s="7">
        <f t="shared" si="159"/>
        <v>0</v>
      </c>
      <c r="AM348" s="7">
        <f t="shared" si="160"/>
        <v>0</v>
      </c>
      <c r="AN348" s="7">
        <v>0</v>
      </c>
      <c r="AO348" s="7">
        <f t="shared" si="161"/>
        <v>0</v>
      </c>
      <c r="AP348" s="7">
        <v>0</v>
      </c>
      <c r="AQ348" s="7">
        <f t="shared" si="162"/>
        <v>0</v>
      </c>
      <c r="AR348">
        <f t="shared" si="163"/>
        <v>1</v>
      </c>
      <c r="AS348" s="7">
        <v>0</v>
      </c>
      <c r="AT348" s="7">
        <f t="shared" si="164"/>
        <v>0</v>
      </c>
      <c r="AU348" s="7">
        <v>180</v>
      </c>
      <c r="AV348" s="7">
        <f t="shared" si="165"/>
        <v>1</v>
      </c>
      <c r="AW348">
        <f t="shared" si="166"/>
        <v>1</v>
      </c>
    </row>
    <row r="349" spans="1:49" x14ac:dyDescent="0.25">
      <c r="A349" s="11">
        <v>9243203</v>
      </c>
      <c r="B349" s="28" t="s">
        <v>392</v>
      </c>
      <c r="C349" s="25" t="s">
        <v>393</v>
      </c>
      <c r="D349" s="26" t="s">
        <v>5</v>
      </c>
      <c r="E349" s="26" t="s">
        <v>345</v>
      </c>
      <c r="F349" s="12">
        <f t="shared" si="145"/>
        <v>1</v>
      </c>
      <c r="G349" s="12" t="s">
        <v>77</v>
      </c>
      <c r="H349" s="12">
        <f t="shared" si="167"/>
        <v>0</v>
      </c>
      <c r="I349" s="1" t="str">
        <f>VLOOKUP(A349,Sheet1!A:F,3,)</f>
        <v>East</v>
      </c>
      <c r="J349" s="12">
        <f t="shared" si="146"/>
        <v>3</v>
      </c>
      <c r="K349" s="28" t="str">
        <f>VLOOKUP(A349,Sheet1!A:F,6,)</f>
        <v>Retail</v>
      </c>
      <c r="L349">
        <f t="shared" si="147"/>
        <v>3</v>
      </c>
      <c r="M349" s="3">
        <f>VLOOKUP(A349,Sheet1!A:F,4,)</f>
        <v>35824</v>
      </c>
      <c r="N349" s="11">
        <f t="shared" si="148"/>
        <v>1998</v>
      </c>
      <c r="O349" s="11">
        <f t="shared" si="149"/>
        <v>1</v>
      </c>
      <c r="P349" s="11">
        <f t="shared" si="150"/>
        <v>5</v>
      </c>
      <c r="Q349" s="7">
        <f t="shared" si="151"/>
        <v>5</v>
      </c>
      <c r="R349" s="7">
        <f t="shared" si="152"/>
        <v>29</v>
      </c>
      <c r="S349" s="3">
        <v>42957</v>
      </c>
      <c r="T349" s="7">
        <f t="shared" si="153"/>
        <v>1</v>
      </c>
      <c r="U349" s="1">
        <f>VLOOKUP(A349,Sheet1!A:F,5,)</f>
        <v>60000</v>
      </c>
      <c r="V349" s="7">
        <v>2813.75</v>
      </c>
      <c r="W349" s="7">
        <f t="shared" si="154"/>
        <v>2813.75</v>
      </c>
      <c r="X349" s="7">
        <v>0</v>
      </c>
      <c r="Y349" s="9">
        <f t="shared" si="168"/>
        <v>0</v>
      </c>
      <c r="Z349" s="9">
        <f t="shared" si="169"/>
        <v>0</v>
      </c>
      <c r="AA349" s="10">
        <f t="shared" si="155"/>
        <v>4.6895833333333331E-2</v>
      </c>
      <c r="AB349" s="10">
        <f t="shared" si="170"/>
        <v>4.6895833333333331E-2</v>
      </c>
      <c r="AC349" s="2">
        <v>500</v>
      </c>
      <c r="AD349" s="7">
        <f t="shared" si="156"/>
        <v>1</v>
      </c>
      <c r="AE349" s="7">
        <f t="shared" si="157"/>
        <v>1</v>
      </c>
      <c r="AF349" s="7">
        <f t="shared" si="171"/>
        <v>1</v>
      </c>
      <c r="AG349" s="7">
        <f t="shared" si="172"/>
        <v>1</v>
      </c>
      <c r="AH349" s="7">
        <v>2813.75</v>
      </c>
      <c r="AI349" s="7">
        <f t="shared" si="173"/>
        <v>2813.75</v>
      </c>
      <c r="AJ349" s="7">
        <v>0</v>
      </c>
      <c r="AK349" s="7">
        <f t="shared" si="158"/>
        <v>0</v>
      </c>
      <c r="AL349" s="7">
        <f t="shared" si="159"/>
        <v>0</v>
      </c>
      <c r="AM349" s="7">
        <f t="shared" si="160"/>
        <v>0</v>
      </c>
      <c r="AN349" s="7">
        <v>0</v>
      </c>
      <c r="AO349" s="7">
        <f t="shared" si="161"/>
        <v>0</v>
      </c>
      <c r="AP349" s="7">
        <v>205</v>
      </c>
      <c r="AQ349" s="7">
        <f t="shared" si="162"/>
        <v>1</v>
      </c>
      <c r="AR349">
        <f t="shared" si="163"/>
        <v>1</v>
      </c>
      <c r="AS349" s="7">
        <v>385</v>
      </c>
      <c r="AT349" s="7">
        <f t="shared" si="164"/>
        <v>1</v>
      </c>
      <c r="AU349" s="7">
        <v>2223.75</v>
      </c>
      <c r="AV349" s="7">
        <f t="shared" si="165"/>
        <v>1</v>
      </c>
      <c r="AW349">
        <f t="shared" si="166"/>
        <v>1</v>
      </c>
    </row>
    <row r="350" spans="1:49" x14ac:dyDescent="0.25">
      <c r="A350" s="11">
        <v>9254952</v>
      </c>
      <c r="B350" s="28" t="s">
        <v>81</v>
      </c>
      <c r="C350" s="25" t="s">
        <v>82</v>
      </c>
      <c r="D350" s="26" t="s">
        <v>5</v>
      </c>
      <c r="E350" s="26" t="s">
        <v>6</v>
      </c>
      <c r="F350" s="12">
        <f t="shared" si="145"/>
        <v>2</v>
      </c>
      <c r="G350" s="12" t="s">
        <v>77</v>
      </c>
      <c r="H350" s="12">
        <f t="shared" si="167"/>
        <v>0</v>
      </c>
      <c r="I350" s="1" t="str">
        <f>VLOOKUP(A350,Sheet1!A:F,3,)</f>
        <v>South</v>
      </c>
      <c r="J350" s="12">
        <f t="shared" si="146"/>
        <v>2</v>
      </c>
      <c r="K350" s="28" t="str">
        <f>VLOOKUP(A350,Sheet1!A:F,6,)</f>
        <v>Telco</v>
      </c>
      <c r="L350">
        <f t="shared" si="147"/>
        <v>6</v>
      </c>
      <c r="M350" s="3">
        <f>VLOOKUP(A350,Sheet1!A:F,4,)</f>
        <v>39144</v>
      </c>
      <c r="N350" s="11">
        <f t="shared" si="148"/>
        <v>2007</v>
      </c>
      <c r="O350" s="11">
        <f t="shared" si="149"/>
        <v>3</v>
      </c>
      <c r="P350" s="11">
        <f t="shared" si="150"/>
        <v>7</v>
      </c>
      <c r="Q350" s="7">
        <f t="shared" si="151"/>
        <v>9</v>
      </c>
      <c r="R350" s="7">
        <f t="shared" si="152"/>
        <v>3</v>
      </c>
      <c r="S350" s="3">
        <v>42902</v>
      </c>
      <c r="T350" s="7">
        <f t="shared" si="153"/>
        <v>1</v>
      </c>
      <c r="U350" s="1">
        <f>VLOOKUP(A350,Sheet1!A:F,5,)</f>
        <v>5000</v>
      </c>
      <c r="V350" s="7">
        <v>5235.2700000000004</v>
      </c>
      <c r="W350" s="7">
        <f t="shared" si="154"/>
        <v>5235.2700000000004</v>
      </c>
      <c r="X350" s="7">
        <v>1222.4000000000001</v>
      </c>
      <c r="Y350" s="9">
        <f t="shared" si="168"/>
        <v>1</v>
      </c>
      <c r="Z350" s="9">
        <f t="shared" si="169"/>
        <v>1</v>
      </c>
      <c r="AA350" s="10">
        <f t="shared" si="155"/>
        <v>1.291534</v>
      </c>
      <c r="AB350" s="10">
        <f t="shared" si="170"/>
        <v>1.291534</v>
      </c>
      <c r="AC350" s="2">
        <v>2641.1</v>
      </c>
      <c r="AD350" s="7">
        <f t="shared" si="156"/>
        <v>1</v>
      </c>
      <c r="AE350" s="7">
        <f t="shared" si="157"/>
        <v>1</v>
      </c>
      <c r="AF350" s="7">
        <f t="shared" si="171"/>
        <v>0</v>
      </c>
      <c r="AG350" s="7">
        <f t="shared" si="172"/>
        <v>0</v>
      </c>
      <c r="AH350" s="7">
        <v>6457.67</v>
      </c>
      <c r="AI350" s="7">
        <f t="shared" si="173"/>
        <v>6457.67</v>
      </c>
      <c r="AJ350" s="7">
        <v>3321.27</v>
      </c>
      <c r="AK350" s="7">
        <f t="shared" si="158"/>
        <v>1</v>
      </c>
      <c r="AL350" s="7">
        <f t="shared" si="159"/>
        <v>3321.27</v>
      </c>
      <c r="AM350" s="7">
        <f t="shared" si="160"/>
        <v>1</v>
      </c>
      <c r="AN350" s="7">
        <v>1914</v>
      </c>
      <c r="AO350" s="7">
        <f t="shared" si="161"/>
        <v>1</v>
      </c>
      <c r="AP350" s="7">
        <v>0</v>
      </c>
      <c r="AQ350" s="7">
        <f t="shared" si="162"/>
        <v>0</v>
      </c>
      <c r="AR350">
        <f t="shared" si="163"/>
        <v>0</v>
      </c>
      <c r="AS350" s="7">
        <v>0</v>
      </c>
      <c r="AT350" s="7">
        <f t="shared" si="164"/>
        <v>0</v>
      </c>
      <c r="AU350" s="7">
        <v>0</v>
      </c>
      <c r="AV350" s="7">
        <f t="shared" si="165"/>
        <v>0</v>
      </c>
      <c r="AW350">
        <f t="shared" si="166"/>
        <v>0</v>
      </c>
    </row>
    <row r="351" spans="1:49" x14ac:dyDescent="0.25">
      <c r="A351" s="11">
        <v>9261877</v>
      </c>
      <c r="B351" s="28" t="s">
        <v>137</v>
      </c>
      <c r="C351" s="25" t="s">
        <v>138</v>
      </c>
      <c r="D351" s="26" t="s">
        <v>5</v>
      </c>
      <c r="E351" s="26" t="s">
        <v>6</v>
      </c>
      <c r="F351" s="12">
        <f t="shared" si="145"/>
        <v>2</v>
      </c>
      <c r="G351" s="12" t="s">
        <v>77</v>
      </c>
      <c r="H351" s="12">
        <f t="shared" si="167"/>
        <v>0</v>
      </c>
      <c r="I351" s="1" t="str">
        <f>VLOOKUP(A351,Sheet1!A:F,3,)</f>
        <v>South</v>
      </c>
      <c r="J351" s="12">
        <f t="shared" si="146"/>
        <v>2</v>
      </c>
      <c r="K351" s="28" t="str">
        <f>VLOOKUP(A351,Sheet1!A:F,6,)</f>
        <v>Finance</v>
      </c>
      <c r="L351">
        <f t="shared" si="147"/>
        <v>7</v>
      </c>
      <c r="M351" s="3">
        <f>VLOOKUP(A351,Sheet1!A:F,4,)</f>
        <v>38944</v>
      </c>
      <c r="N351" s="11">
        <f t="shared" si="148"/>
        <v>2006</v>
      </c>
      <c r="O351" s="11">
        <f t="shared" si="149"/>
        <v>8</v>
      </c>
      <c r="P351" s="11">
        <f t="shared" si="150"/>
        <v>3</v>
      </c>
      <c r="Q351" s="7">
        <f t="shared" si="151"/>
        <v>33</v>
      </c>
      <c r="R351" s="7">
        <f t="shared" si="152"/>
        <v>15</v>
      </c>
      <c r="S351" s="3">
        <v>42853</v>
      </c>
      <c r="T351" s="7">
        <f t="shared" si="153"/>
        <v>1</v>
      </c>
      <c r="U351" s="1">
        <f>VLOOKUP(A351,Sheet1!A:F,5,)</f>
        <v>5000</v>
      </c>
      <c r="V351" s="7">
        <v>1659.5</v>
      </c>
      <c r="W351" s="7">
        <f t="shared" si="154"/>
        <v>1659.5</v>
      </c>
      <c r="X351" s="7">
        <v>59.5</v>
      </c>
      <c r="Y351" s="9">
        <f t="shared" si="168"/>
        <v>0</v>
      </c>
      <c r="Z351" s="9">
        <f t="shared" si="169"/>
        <v>0</v>
      </c>
      <c r="AA351" s="10">
        <f t="shared" si="155"/>
        <v>0.34379999999999999</v>
      </c>
      <c r="AB351" s="10">
        <f t="shared" si="170"/>
        <v>0.34379999999999999</v>
      </c>
      <c r="AC351" s="2">
        <v>1174.82</v>
      </c>
      <c r="AD351" s="7">
        <f t="shared" si="156"/>
        <v>1</v>
      </c>
      <c r="AE351" s="7">
        <f t="shared" si="157"/>
        <v>1</v>
      </c>
      <c r="AF351" s="7">
        <f t="shared" si="171"/>
        <v>1</v>
      </c>
      <c r="AG351" s="7">
        <f t="shared" si="172"/>
        <v>1</v>
      </c>
      <c r="AH351" s="7">
        <v>1719</v>
      </c>
      <c r="AI351" s="7">
        <f t="shared" si="173"/>
        <v>1719</v>
      </c>
      <c r="AJ351" s="7">
        <v>102.5</v>
      </c>
      <c r="AK351" s="7">
        <f t="shared" si="158"/>
        <v>1</v>
      </c>
      <c r="AL351" s="7">
        <f t="shared" si="159"/>
        <v>102.5</v>
      </c>
      <c r="AM351" s="7">
        <f t="shared" si="160"/>
        <v>1</v>
      </c>
      <c r="AN351" s="7">
        <v>210</v>
      </c>
      <c r="AO351" s="7">
        <f t="shared" si="161"/>
        <v>1</v>
      </c>
      <c r="AP351" s="7">
        <v>613</v>
      </c>
      <c r="AQ351" s="7">
        <f t="shared" si="162"/>
        <v>1</v>
      </c>
      <c r="AR351">
        <f t="shared" si="163"/>
        <v>1</v>
      </c>
      <c r="AS351" s="7">
        <v>330</v>
      </c>
      <c r="AT351" s="7">
        <f t="shared" si="164"/>
        <v>1</v>
      </c>
      <c r="AU351" s="7">
        <v>404</v>
      </c>
      <c r="AV351" s="7">
        <f t="shared" si="165"/>
        <v>1</v>
      </c>
      <c r="AW351">
        <f t="shared" si="166"/>
        <v>1</v>
      </c>
    </row>
    <row r="352" spans="1:49" x14ac:dyDescent="0.25">
      <c r="A352" s="11">
        <v>9279657</v>
      </c>
      <c r="B352" s="28">
        <v>1001624</v>
      </c>
      <c r="C352" s="25" t="s">
        <v>54</v>
      </c>
      <c r="D352" s="26" t="s">
        <v>5</v>
      </c>
      <c r="E352" s="26" t="s">
        <v>6</v>
      </c>
      <c r="F352" s="12">
        <f t="shared" si="145"/>
        <v>2</v>
      </c>
      <c r="G352" s="12" t="s">
        <v>7</v>
      </c>
      <c r="H352" s="12">
        <f t="shared" si="167"/>
        <v>1</v>
      </c>
      <c r="I352" s="1" t="str">
        <f>VLOOKUP(A352,Sheet1!A:F,3,)</f>
        <v>South</v>
      </c>
      <c r="J352" s="12">
        <f t="shared" si="146"/>
        <v>2</v>
      </c>
      <c r="K352" s="28" t="str">
        <f>VLOOKUP(A352,Sheet1!A:F,6,)</f>
        <v>Services</v>
      </c>
      <c r="L352">
        <f t="shared" si="147"/>
        <v>4</v>
      </c>
      <c r="M352" s="3">
        <f>VLOOKUP(A352,Sheet1!A:F,4,)</f>
        <v>38644</v>
      </c>
      <c r="N352" s="11">
        <f t="shared" si="148"/>
        <v>2005</v>
      </c>
      <c r="O352" s="11">
        <f t="shared" si="149"/>
        <v>10</v>
      </c>
      <c r="P352" s="11">
        <f t="shared" si="150"/>
        <v>4</v>
      </c>
      <c r="Q352" s="7">
        <f t="shared" si="151"/>
        <v>43</v>
      </c>
      <c r="R352" s="7">
        <f t="shared" si="152"/>
        <v>19</v>
      </c>
      <c r="S352" s="3"/>
      <c r="T352" s="7">
        <f t="shared" si="153"/>
        <v>0</v>
      </c>
      <c r="U352" s="1">
        <f>VLOOKUP(A352,Sheet1!A:F,5,)</f>
        <v>5000</v>
      </c>
      <c r="V352" s="7">
        <v>5650.03</v>
      </c>
      <c r="W352" s="7">
        <f t="shared" si="154"/>
        <v>5650.03</v>
      </c>
      <c r="X352" s="7">
        <v>0</v>
      </c>
      <c r="Y352" s="9">
        <f t="shared" si="168"/>
        <v>1</v>
      </c>
      <c r="Z352" s="9">
        <f t="shared" si="169"/>
        <v>1</v>
      </c>
      <c r="AA352" s="10">
        <f t="shared" si="155"/>
        <v>1.1300059999999998</v>
      </c>
      <c r="AB352" s="10">
        <f t="shared" si="170"/>
        <v>1.1300059999999998</v>
      </c>
      <c r="AC352" s="2">
        <v>0</v>
      </c>
      <c r="AD352" s="7">
        <f t="shared" si="156"/>
        <v>1</v>
      </c>
      <c r="AE352" s="7">
        <f t="shared" si="157"/>
        <v>1</v>
      </c>
      <c r="AF352" s="7">
        <f t="shared" si="171"/>
        <v>1</v>
      </c>
      <c r="AG352" s="7">
        <f t="shared" si="172"/>
        <v>1</v>
      </c>
      <c r="AH352" s="7">
        <v>5650.03</v>
      </c>
      <c r="AI352" s="7">
        <f t="shared" si="173"/>
        <v>5650.03</v>
      </c>
      <c r="AJ352" s="7">
        <v>0</v>
      </c>
      <c r="AK352" s="7">
        <f t="shared" si="158"/>
        <v>0</v>
      </c>
      <c r="AL352" s="7">
        <f t="shared" si="159"/>
        <v>0</v>
      </c>
      <c r="AM352" s="7">
        <f t="shared" si="160"/>
        <v>0</v>
      </c>
      <c r="AN352" s="7">
        <v>0</v>
      </c>
      <c r="AO352" s="7">
        <f t="shared" si="161"/>
        <v>0</v>
      </c>
      <c r="AP352" s="7">
        <v>0</v>
      </c>
      <c r="AQ352" s="7">
        <f t="shared" si="162"/>
        <v>0</v>
      </c>
      <c r="AR352">
        <f t="shared" si="163"/>
        <v>1</v>
      </c>
      <c r="AS352" s="7">
        <v>0</v>
      </c>
      <c r="AT352" s="7">
        <f t="shared" si="164"/>
        <v>0</v>
      </c>
      <c r="AU352" s="7">
        <v>5650.03</v>
      </c>
      <c r="AV352" s="7">
        <f t="shared" si="165"/>
        <v>1</v>
      </c>
      <c r="AW352">
        <f t="shared" si="166"/>
        <v>1</v>
      </c>
    </row>
    <row r="353" spans="1:49" x14ac:dyDescent="0.25">
      <c r="A353" s="11">
        <v>9295603</v>
      </c>
      <c r="B353" s="28" t="s">
        <v>592</v>
      </c>
      <c r="C353" s="25" t="s">
        <v>593</v>
      </c>
      <c r="D353" s="26" t="s">
        <v>5</v>
      </c>
      <c r="E353" s="26" t="s">
        <v>345</v>
      </c>
      <c r="F353" s="12">
        <f t="shared" si="145"/>
        <v>1</v>
      </c>
      <c r="G353" s="12" t="s">
        <v>77</v>
      </c>
      <c r="H353" s="12">
        <f t="shared" si="167"/>
        <v>0</v>
      </c>
      <c r="I353" s="1" t="str">
        <f>VLOOKUP(A353,Sheet1!A:F,3,)</f>
        <v>West</v>
      </c>
      <c r="J353" s="12">
        <f t="shared" si="146"/>
        <v>4</v>
      </c>
      <c r="K353" s="28" t="str">
        <f>VLOOKUP(A353,Sheet1!A:F,6,)</f>
        <v>Finance</v>
      </c>
      <c r="L353">
        <f t="shared" si="147"/>
        <v>7</v>
      </c>
      <c r="M353" s="3">
        <f>VLOOKUP(A353,Sheet1!A:F,4,)</f>
        <v>42164</v>
      </c>
      <c r="N353" s="11">
        <f t="shared" si="148"/>
        <v>2015</v>
      </c>
      <c r="O353" s="11">
        <f t="shared" si="149"/>
        <v>6</v>
      </c>
      <c r="P353" s="11">
        <f t="shared" si="150"/>
        <v>3</v>
      </c>
      <c r="Q353" s="7">
        <f t="shared" si="151"/>
        <v>24</v>
      </c>
      <c r="R353" s="7">
        <f t="shared" si="152"/>
        <v>9</v>
      </c>
      <c r="S353" s="3">
        <v>42662</v>
      </c>
      <c r="T353" s="7">
        <f t="shared" si="153"/>
        <v>1</v>
      </c>
      <c r="U353" s="1">
        <f>VLOOKUP(A353,Sheet1!A:F,5,)</f>
        <v>5000</v>
      </c>
      <c r="V353" s="7">
        <v>346</v>
      </c>
      <c r="W353" s="7">
        <f t="shared" si="154"/>
        <v>346</v>
      </c>
      <c r="X353" s="7">
        <v>0</v>
      </c>
      <c r="Y353" s="9">
        <f t="shared" si="168"/>
        <v>0</v>
      </c>
      <c r="Z353" s="9">
        <f t="shared" si="169"/>
        <v>0</v>
      </c>
      <c r="AA353" s="10">
        <f t="shared" si="155"/>
        <v>6.9199999999999998E-2</v>
      </c>
      <c r="AB353" s="10">
        <f t="shared" si="170"/>
        <v>6.9199999999999998E-2</v>
      </c>
      <c r="AC353" s="2">
        <v>250</v>
      </c>
      <c r="AD353" s="7">
        <f t="shared" si="156"/>
        <v>1</v>
      </c>
      <c r="AE353" s="7">
        <f t="shared" si="157"/>
        <v>1</v>
      </c>
      <c r="AF353" s="7">
        <f t="shared" si="171"/>
        <v>1</v>
      </c>
      <c r="AG353" s="7">
        <f t="shared" si="172"/>
        <v>1</v>
      </c>
      <c r="AH353" s="7">
        <v>346</v>
      </c>
      <c r="AI353" s="7">
        <f t="shared" si="173"/>
        <v>346</v>
      </c>
      <c r="AJ353" s="7">
        <v>0</v>
      </c>
      <c r="AK353" s="7">
        <f t="shared" si="158"/>
        <v>0</v>
      </c>
      <c r="AL353" s="7">
        <f t="shared" si="159"/>
        <v>0</v>
      </c>
      <c r="AM353" s="7">
        <f t="shared" si="160"/>
        <v>0</v>
      </c>
      <c r="AN353" s="7">
        <v>0</v>
      </c>
      <c r="AO353" s="7">
        <f t="shared" si="161"/>
        <v>0</v>
      </c>
      <c r="AP353" s="7">
        <v>0</v>
      </c>
      <c r="AQ353" s="7">
        <f t="shared" si="162"/>
        <v>0</v>
      </c>
      <c r="AR353">
        <f t="shared" si="163"/>
        <v>1</v>
      </c>
      <c r="AS353" s="7">
        <v>346</v>
      </c>
      <c r="AT353" s="7">
        <f t="shared" si="164"/>
        <v>1</v>
      </c>
      <c r="AU353" s="7">
        <v>0</v>
      </c>
      <c r="AV353" s="7">
        <f t="shared" si="165"/>
        <v>0</v>
      </c>
      <c r="AW353">
        <f t="shared" si="166"/>
        <v>1</v>
      </c>
    </row>
    <row r="354" spans="1:49" x14ac:dyDescent="0.25">
      <c r="A354" s="11">
        <v>9299494</v>
      </c>
      <c r="B354" s="28" t="s">
        <v>123</v>
      </c>
      <c r="C354" s="25" t="s">
        <v>124</v>
      </c>
      <c r="D354" s="26" t="s">
        <v>5</v>
      </c>
      <c r="E354" s="26" t="s">
        <v>6</v>
      </c>
      <c r="F354" s="12">
        <f t="shared" si="145"/>
        <v>2</v>
      </c>
      <c r="G354" s="12" t="s">
        <v>77</v>
      </c>
      <c r="H354" s="12">
        <f t="shared" si="167"/>
        <v>0</v>
      </c>
      <c r="I354" s="1" t="str">
        <f>VLOOKUP(A354,Sheet1!A:F,3,)</f>
        <v>South</v>
      </c>
      <c r="J354" s="12">
        <f t="shared" si="146"/>
        <v>2</v>
      </c>
      <c r="K354" s="28" t="str">
        <f>VLOOKUP(A354,Sheet1!A:F,6,)</f>
        <v>Telco</v>
      </c>
      <c r="L354">
        <f t="shared" si="147"/>
        <v>6</v>
      </c>
      <c r="M354" s="3">
        <f>VLOOKUP(A354,Sheet1!A:F,4,)</f>
        <v>38724</v>
      </c>
      <c r="N354" s="11">
        <f t="shared" si="148"/>
        <v>2006</v>
      </c>
      <c r="O354" s="11">
        <f t="shared" si="149"/>
        <v>1</v>
      </c>
      <c r="P354" s="11">
        <f t="shared" si="150"/>
        <v>7</v>
      </c>
      <c r="Q354" s="7">
        <f t="shared" si="151"/>
        <v>1</v>
      </c>
      <c r="R354" s="7">
        <f t="shared" si="152"/>
        <v>7</v>
      </c>
      <c r="S354" s="3">
        <v>42950</v>
      </c>
      <c r="T354" s="7">
        <f t="shared" si="153"/>
        <v>1</v>
      </c>
      <c r="U354" s="1">
        <f>VLOOKUP(A354,Sheet1!A:F,5,)</f>
        <v>5000</v>
      </c>
      <c r="V354" s="7">
        <v>3754.5</v>
      </c>
      <c r="W354" s="7">
        <f t="shared" si="154"/>
        <v>3754.5</v>
      </c>
      <c r="X354" s="7">
        <v>1536</v>
      </c>
      <c r="Y354" s="9">
        <f t="shared" si="168"/>
        <v>1</v>
      </c>
      <c r="Z354" s="9">
        <f t="shared" si="169"/>
        <v>1</v>
      </c>
      <c r="AA354" s="10">
        <f t="shared" si="155"/>
        <v>1.0581</v>
      </c>
      <c r="AB354" s="10">
        <f t="shared" si="170"/>
        <v>1.0581</v>
      </c>
      <c r="AC354" s="2">
        <v>6748.87</v>
      </c>
      <c r="AD354" s="7">
        <f t="shared" si="156"/>
        <v>1</v>
      </c>
      <c r="AE354" s="7">
        <f t="shared" si="157"/>
        <v>1</v>
      </c>
      <c r="AF354" s="7">
        <f t="shared" si="171"/>
        <v>0</v>
      </c>
      <c r="AG354" s="7">
        <f t="shared" si="172"/>
        <v>0</v>
      </c>
      <c r="AH354" s="7">
        <v>5290.5</v>
      </c>
      <c r="AI354" s="7">
        <f t="shared" si="173"/>
        <v>5290.5</v>
      </c>
      <c r="AJ354" s="7">
        <v>3754.5</v>
      </c>
      <c r="AK354" s="7">
        <f t="shared" si="158"/>
        <v>1</v>
      </c>
      <c r="AL354" s="7">
        <f t="shared" si="159"/>
        <v>3754.5</v>
      </c>
      <c r="AM354" s="7">
        <f t="shared" si="160"/>
        <v>1</v>
      </c>
      <c r="AN354" s="7">
        <v>0</v>
      </c>
      <c r="AO354" s="7">
        <f t="shared" si="161"/>
        <v>0</v>
      </c>
      <c r="AP354" s="7">
        <v>0</v>
      </c>
      <c r="AQ354" s="7">
        <f t="shared" si="162"/>
        <v>0</v>
      </c>
      <c r="AR354">
        <f t="shared" si="163"/>
        <v>0</v>
      </c>
      <c r="AS354" s="7">
        <v>0</v>
      </c>
      <c r="AT354" s="7">
        <f t="shared" si="164"/>
        <v>0</v>
      </c>
      <c r="AU354" s="7">
        <v>0</v>
      </c>
      <c r="AV354" s="7">
        <f t="shared" si="165"/>
        <v>0</v>
      </c>
      <c r="AW354">
        <f t="shared" si="166"/>
        <v>0</v>
      </c>
    </row>
    <row r="355" spans="1:49" x14ac:dyDescent="0.25">
      <c r="A355" s="11">
        <v>9346788</v>
      </c>
      <c r="B355" s="28" t="s">
        <v>572</v>
      </c>
      <c r="C355" s="25" t="s">
        <v>573</v>
      </c>
      <c r="D355" s="26" t="s">
        <v>5</v>
      </c>
      <c r="E355" s="26" t="s">
        <v>345</v>
      </c>
      <c r="F355" s="12">
        <f t="shared" si="145"/>
        <v>1</v>
      </c>
      <c r="G355" s="12" t="s">
        <v>77</v>
      </c>
      <c r="H355" s="12">
        <f t="shared" si="167"/>
        <v>0</v>
      </c>
      <c r="I355" s="1" t="str">
        <f>VLOOKUP(A355,Sheet1!A:F,3,)</f>
        <v>West</v>
      </c>
      <c r="J355" s="12">
        <f t="shared" si="146"/>
        <v>4</v>
      </c>
      <c r="K355" s="28" t="str">
        <f>VLOOKUP(A355,Sheet1!A:F,6,)</f>
        <v>Finance</v>
      </c>
      <c r="L355">
        <f t="shared" si="147"/>
        <v>7</v>
      </c>
      <c r="M355" s="3">
        <f>VLOOKUP(A355,Sheet1!A:F,4,)</f>
        <v>41884</v>
      </c>
      <c r="N355" s="11">
        <f t="shared" si="148"/>
        <v>2014</v>
      </c>
      <c r="O355" s="11">
        <f t="shared" si="149"/>
        <v>9</v>
      </c>
      <c r="P355" s="11">
        <f t="shared" si="150"/>
        <v>3</v>
      </c>
      <c r="Q355" s="7">
        <f t="shared" si="151"/>
        <v>36</v>
      </c>
      <c r="R355" s="7">
        <f t="shared" si="152"/>
        <v>2</v>
      </c>
      <c r="S355" s="3">
        <v>42926</v>
      </c>
      <c r="T355" s="7">
        <f t="shared" si="153"/>
        <v>1</v>
      </c>
      <c r="U355" s="1">
        <f>VLOOKUP(A355,Sheet1!A:F,5,)</f>
        <v>20000</v>
      </c>
      <c r="V355" s="7">
        <v>1816</v>
      </c>
      <c r="W355" s="7">
        <f t="shared" si="154"/>
        <v>1816</v>
      </c>
      <c r="X355" s="7">
        <v>851.2</v>
      </c>
      <c r="Y355" s="9">
        <f t="shared" si="168"/>
        <v>0</v>
      </c>
      <c r="Z355" s="9">
        <f t="shared" si="169"/>
        <v>0</v>
      </c>
      <c r="AA355" s="10">
        <f t="shared" si="155"/>
        <v>0.13335999999999998</v>
      </c>
      <c r="AB355" s="10">
        <f t="shared" si="170"/>
        <v>0.13335999999999998</v>
      </c>
      <c r="AC355" s="2">
        <v>595</v>
      </c>
      <c r="AD355" s="7">
        <f t="shared" si="156"/>
        <v>1</v>
      </c>
      <c r="AE355" s="7">
        <f t="shared" si="157"/>
        <v>1</v>
      </c>
      <c r="AF355" s="7">
        <f t="shared" si="171"/>
        <v>0</v>
      </c>
      <c r="AG355" s="7">
        <f t="shared" si="172"/>
        <v>0</v>
      </c>
      <c r="AH355" s="7">
        <v>2667.2</v>
      </c>
      <c r="AI355" s="7">
        <f t="shared" si="173"/>
        <v>2667.2</v>
      </c>
      <c r="AJ355" s="7">
        <v>1361</v>
      </c>
      <c r="AK355" s="7">
        <f t="shared" si="158"/>
        <v>1</v>
      </c>
      <c r="AL355" s="7">
        <f t="shared" si="159"/>
        <v>1361</v>
      </c>
      <c r="AM355" s="7">
        <f t="shared" si="160"/>
        <v>1</v>
      </c>
      <c r="AN355" s="7">
        <v>455</v>
      </c>
      <c r="AO355" s="7">
        <f t="shared" si="161"/>
        <v>1</v>
      </c>
      <c r="AP355" s="7">
        <v>0</v>
      </c>
      <c r="AQ355" s="7">
        <f t="shared" si="162"/>
        <v>0</v>
      </c>
      <c r="AR355">
        <f t="shared" si="163"/>
        <v>0</v>
      </c>
      <c r="AS355" s="7">
        <v>0</v>
      </c>
      <c r="AT355" s="7">
        <f t="shared" si="164"/>
        <v>0</v>
      </c>
      <c r="AU355" s="7">
        <v>0</v>
      </c>
      <c r="AV355" s="7">
        <f t="shared" si="165"/>
        <v>0</v>
      </c>
      <c r="AW355">
        <f t="shared" si="166"/>
        <v>0</v>
      </c>
    </row>
    <row r="356" spans="1:49" x14ac:dyDescent="0.25">
      <c r="A356" s="11">
        <v>9373071</v>
      </c>
      <c r="B356" s="28" t="s">
        <v>185</v>
      </c>
      <c r="C356" s="25" t="s">
        <v>186</v>
      </c>
      <c r="D356" s="26" t="s">
        <v>5</v>
      </c>
      <c r="E356" s="26" t="s">
        <v>6</v>
      </c>
      <c r="F356" s="12">
        <f t="shared" si="145"/>
        <v>2</v>
      </c>
      <c r="G356" s="12" t="s">
        <v>77</v>
      </c>
      <c r="H356" s="12">
        <f t="shared" si="167"/>
        <v>0</v>
      </c>
      <c r="I356" s="1" t="str">
        <f>VLOOKUP(A356,Sheet1!A:F,3,)</f>
        <v>South</v>
      </c>
      <c r="J356" s="12">
        <f t="shared" si="146"/>
        <v>2</v>
      </c>
      <c r="K356" s="28" t="str">
        <f>VLOOKUP(A356,Sheet1!A:F,6,)</f>
        <v>Services</v>
      </c>
      <c r="L356">
        <f t="shared" si="147"/>
        <v>4</v>
      </c>
      <c r="M356" s="3">
        <f>VLOOKUP(A356,Sheet1!A:F,4,)</f>
        <v>38924</v>
      </c>
      <c r="N356" s="11">
        <f t="shared" si="148"/>
        <v>2006</v>
      </c>
      <c r="O356" s="11">
        <f t="shared" si="149"/>
        <v>7</v>
      </c>
      <c r="P356" s="11">
        <f t="shared" si="150"/>
        <v>4</v>
      </c>
      <c r="Q356" s="7">
        <f t="shared" si="151"/>
        <v>30</v>
      </c>
      <c r="R356" s="7">
        <f t="shared" si="152"/>
        <v>26</v>
      </c>
      <c r="S356" s="3">
        <v>42923</v>
      </c>
      <c r="T356" s="7">
        <f t="shared" si="153"/>
        <v>1</v>
      </c>
      <c r="U356" s="1">
        <f>VLOOKUP(A356,Sheet1!A:F,5,)</f>
        <v>5000</v>
      </c>
      <c r="V356" s="7">
        <v>1324.85</v>
      </c>
      <c r="W356" s="7">
        <f t="shared" si="154"/>
        <v>1324.85</v>
      </c>
      <c r="X356" s="7">
        <v>933.65</v>
      </c>
      <c r="Y356" s="9">
        <f t="shared" si="168"/>
        <v>0</v>
      </c>
      <c r="Z356" s="9">
        <f t="shared" si="169"/>
        <v>0</v>
      </c>
      <c r="AA356" s="10">
        <f t="shared" si="155"/>
        <v>0.45169999999999999</v>
      </c>
      <c r="AB356" s="10">
        <f t="shared" si="170"/>
        <v>0.45169999999999999</v>
      </c>
      <c r="AC356" s="2">
        <v>2745.98</v>
      </c>
      <c r="AD356" s="7">
        <f t="shared" si="156"/>
        <v>1</v>
      </c>
      <c r="AE356" s="7">
        <f t="shared" si="157"/>
        <v>1</v>
      </c>
      <c r="AF356" s="7">
        <f t="shared" si="171"/>
        <v>0</v>
      </c>
      <c r="AG356" s="7">
        <f t="shared" si="172"/>
        <v>0</v>
      </c>
      <c r="AH356" s="7">
        <v>2258.5</v>
      </c>
      <c r="AI356" s="7">
        <f t="shared" si="173"/>
        <v>2258.5</v>
      </c>
      <c r="AJ356" s="7">
        <v>1300.5</v>
      </c>
      <c r="AK356" s="7">
        <f t="shared" si="158"/>
        <v>1</v>
      </c>
      <c r="AL356" s="7">
        <f t="shared" si="159"/>
        <v>1300.5</v>
      </c>
      <c r="AM356" s="7">
        <f t="shared" si="160"/>
        <v>1</v>
      </c>
      <c r="AN356" s="7">
        <v>24.35</v>
      </c>
      <c r="AO356" s="7">
        <f t="shared" si="161"/>
        <v>1</v>
      </c>
      <c r="AP356" s="7">
        <v>0</v>
      </c>
      <c r="AQ356" s="7">
        <f t="shared" si="162"/>
        <v>0</v>
      </c>
      <c r="AR356">
        <f t="shared" si="163"/>
        <v>0</v>
      </c>
      <c r="AS356" s="7">
        <v>0</v>
      </c>
      <c r="AT356" s="7">
        <f t="shared" si="164"/>
        <v>0</v>
      </c>
      <c r="AU356" s="7">
        <v>0</v>
      </c>
      <c r="AV356" s="7">
        <f t="shared" si="165"/>
        <v>0</v>
      </c>
      <c r="AW356">
        <f t="shared" si="166"/>
        <v>0</v>
      </c>
    </row>
    <row r="357" spans="1:49" x14ac:dyDescent="0.25">
      <c r="A357" s="11">
        <v>9421593</v>
      </c>
      <c r="B357" s="28">
        <v>1001857</v>
      </c>
      <c r="C357" s="25" t="s">
        <v>71</v>
      </c>
      <c r="D357" s="26" t="s">
        <v>5</v>
      </c>
      <c r="E357" s="26" t="s">
        <v>6</v>
      </c>
      <c r="F357" s="12">
        <f t="shared" si="145"/>
        <v>2</v>
      </c>
      <c r="G357" s="12" t="s">
        <v>7</v>
      </c>
      <c r="H357" s="12">
        <f t="shared" si="167"/>
        <v>1</v>
      </c>
      <c r="I357" s="1" t="str">
        <f>VLOOKUP(A357,Sheet1!A:F,3,)</f>
        <v>South</v>
      </c>
      <c r="J357" s="12">
        <f t="shared" si="146"/>
        <v>2</v>
      </c>
      <c r="K357" s="28" t="str">
        <f>VLOOKUP(A357,Sheet1!A:F,6,)</f>
        <v>Logistics</v>
      </c>
      <c r="L357">
        <f t="shared" si="147"/>
        <v>2</v>
      </c>
      <c r="M357" s="3">
        <f>VLOOKUP(A357,Sheet1!A:F,4,)</f>
        <v>39944</v>
      </c>
      <c r="N357" s="11">
        <f t="shared" si="148"/>
        <v>2009</v>
      </c>
      <c r="O357" s="11">
        <f t="shared" si="149"/>
        <v>5</v>
      </c>
      <c r="P357" s="11">
        <f t="shared" si="150"/>
        <v>2</v>
      </c>
      <c r="Q357" s="7">
        <f t="shared" si="151"/>
        <v>20</v>
      </c>
      <c r="R357" s="7">
        <f t="shared" si="152"/>
        <v>11</v>
      </c>
      <c r="S357" s="3">
        <v>42954</v>
      </c>
      <c r="T357" s="7">
        <f t="shared" si="153"/>
        <v>1</v>
      </c>
      <c r="U357" s="1">
        <f>VLOOKUP(A357,Sheet1!A:F,5,)</f>
        <v>5000</v>
      </c>
      <c r="V357" s="7">
        <v>57.5</v>
      </c>
      <c r="W357" s="7">
        <f t="shared" si="154"/>
        <v>57.5</v>
      </c>
      <c r="X357" s="7">
        <v>0</v>
      </c>
      <c r="Y357" s="9">
        <f t="shared" si="168"/>
        <v>0</v>
      </c>
      <c r="Z357" s="9">
        <f t="shared" si="169"/>
        <v>0</v>
      </c>
      <c r="AA357" s="10">
        <f t="shared" si="155"/>
        <v>1.15E-2</v>
      </c>
      <c r="AB357" s="10">
        <f t="shared" si="170"/>
        <v>1.15E-2</v>
      </c>
      <c r="AC357" s="2">
        <v>86.25</v>
      </c>
      <c r="AD357" s="7">
        <f t="shared" si="156"/>
        <v>1</v>
      </c>
      <c r="AE357" s="7">
        <f t="shared" si="157"/>
        <v>1</v>
      </c>
      <c r="AF357" s="7">
        <f t="shared" si="171"/>
        <v>0</v>
      </c>
      <c r="AG357" s="7">
        <f t="shared" si="172"/>
        <v>0</v>
      </c>
      <c r="AH357" s="7">
        <v>57.5</v>
      </c>
      <c r="AI357" s="7">
        <f t="shared" si="173"/>
        <v>57.5</v>
      </c>
      <c r="AJ357" s="7">
        <v>57.5</v>
      </c>
      <c r="AK357" s="7">
        <f t="shared" si="158"/>
        <v>1</v>
      </c>
      <c r="AL357" s="7">
        <f t="shared" si="159"/>
        <v>57.5</v>
      </c>
      <c r="AM357" s="7">
        <f t="shared" si="160"/>
        <v>1</v>
      </c>
      <c r="AN357" s="7">
        <v>0</v>
      </c>
      <c r="AO357" s="7">
        <f t="shared" si="161"/>
        <v>0</v>
      </c>
      <c r="AP357" s="7">
        <v>0</v>
      </c>
      <c r="AQ357" s="7">
        <f t="shared" si="162"/>
        <v>0</v>
      </c>
      <c r="AR357">
        <f t="shared" si="163"/>
        <v>0</v>
      </c>
      <c r="AS357" s="7">
        <v>0</v>
      </c>
      <c r="AT357" s="7">
        <f t="shared" si="164"/>
        <v>0</v>
      </c>
      <c r="AU357" s="7">
        <v>0</v>
      </c>
      <c r="AV357" s="7">
        <f t="shared" si="165"/>
        <v>0</v>
      </c>
      <c r="AW357">
        <f t="shared" si="166"/>
        <v>0</v>
      </c>
    </row>
    <row r="358" spans="1:49" x14ac:dyDescent="0.25">
      <c r="A358" s="11">
        <v>9445135</v>
      </c>
      <c r="B358" s="28" t="s">
        <v>454</v>
      </c>
      <c r="C358" s="25" t="s">
        <v>455</v>
      </c>
      <c r="D358" s="26" t="s">
        <v>9</v>
      </c>
      <c r="E358" s="26" t="s">
        <v>345</v>
      </c>
      <c r="F358" s="12">
        <f t="shared" si="145"/>
        <v>1</v>
      </c>
      <c r="G358" s="12" t="s">
        <v>77</v>
      </c>
      <c r="H358" s="12">
        <f t="shared" si="167"/>
        <v>0</v>
      </c>
      <c r="I358" s="1" t="str">
        <f>VLOOKUP(A358,Sheet1!A:F,3,)</f>
        <v>East</v>
      </c>
      <c r="J358" s="12">
        <f t="shared" si="146"/>
        <v>3</v>
      </c>
      <c r="K358" s="28" t="str">
        <f>VLOOKUP(A358,Sheet1!A:F,6,)</f>
        <v>Telco</v>
      </c>
      <c r="L358">
        <f t="shared" si="147"/>
        <v>6</v>
      </c>
      <c r="M358" s="3">
        <f>VLOOKUP(A358,Sheet1!A:F,4,)</f>
        <v>36904</v>
      </c>
      <c r="N358" s="11">
        <f t="shared" si="148"/>
        <v>2001</v>
      </c>
      <c r="O358" s="11">
        <f t="shared" si="149"/>
        <v>1</v>
      </c>
      <c r="P358" s="11">
        <f t="shared" si="150"/>
        <v>7</v>
      </c>
      <c r="Q358" s="7">
        <f t="shared" si="151"/>
        <v>2</v>
      </c>
      <c r="R358" s="7">
        <f t="shared" si="152"/>
        <v>13</v>
      </c>
      <c r="S358" s="3">
        <v>42460</v>
      </c>
      <c r="T358" s="7">
        <f t="shared" si="153"/>
        <v>1</v>
      </c>
      <c r="U358" s="1">
        <f>VLOOKUP(A358,Sheet1!A:F,5,)</f>
        <v>5000</v>
      </c>
      <c r="V358" s="7">
        <v>-1876</v>
      </c>
      <c r="W358" s="7">
        <f t="shared" si="154"/>
        <v>1876</v>
      </c>
      <c r="X358" s="7">
        <v>0</v>
      </c>
      <c r="Y358" s="9">
        <f t="shared" si="168"/>
        <v>0</v>
      </c>
      <c r="Z358" s="9">
        <f t="shared" si="169"/>
        <v>0</v>
      </c>
      <c r="AA358" s="10">
        <f t="shared" si="155"/>
        <v>-0.37519999999999998</v>
      </c>
      <c r="AB358" s="10">
        <f t="shared" si="170"/>
        <v>0.37519999999999998</v>
      </c>
      <c r="AC358" s="2">
        <v>625</v>
      </c>
      <c r="AD358" s="7">
        <f t="shared" si="156"/>
        <v>0</v>
      </c>
      <c r="AE358" s="7">
        <f t="shared" si="157"/>
        <v>1</v>
      </c>
      <c r="AF358" s="7">
        <f t="shared" si="171"/>
        <v>0</v>
      </c>
      <c r="AG358" s="7">
        <f t="shared" si="172"/>
        <v>1</v>
      </c>
      <c r="AH358" s="7">
        <v>-1876</v>
      </c>
      <c r="AI358" s="7">
        <f t="shared" si="173"/>
        <v>1876</v>
      </c>
      <c r="AJ358" s="7">
        <v>0</v>
      </c>
      <c r="AK358" s="7">
        <f t="shared" si="158"/>
        <v>0</v>
      </c>
      <c r="AL358" s="7">
        <f t="shared" si="159"/>
        <v>0</v>
      </c>
      <c r="AM358" s="7">
        <f t="shared" si="160"/>
        <v>0</v>
      </c>
      <c r="AN358" s="7">
        <v>0</v>
      </c>
      <c r="AO358" s="7">
        <f t="shared" si="161"/>
        <v>0</v>
      </c>
      <c r="AP358" s="7">
        <v>0</v>
      </c>
      <c r="AQ358" s="7">
        <f t="shared" si="162"/>
        <v>0</v>
      </c>
      <c r="AR358">
        <f t="shared" si="163"/>
        <v>0</v>
      </c>
      <c r="AS358" s="7">
        <v>0</v>
      </c>
      <c r="AT358" s="7">
        <f t="shared" si="164"/>
        <v>0</v>
      </c>
      <c r="AU358" s="7">
        <v>-1876</v>
      </c>
      <c r="AV358" s="7">
        <f t="shared" si="165"/>
        <v>0</v>
      </c>
      <c r="AW358">
        <f t="shared" si="166"/>
        <v>1</v>
      </c>
    </row>
    <row r="359" spans="1:49" x14ac:dyDescent="0.25">
      <c r="A359" s="11">
        <v>9452743</v>
      </c>
      <c r="B359" s="28" t="s">
        <v>484</v>
      </c>
      <c r="C359" s="25" t="s">
        <v>485</v>
      </c>
      <c r="D359" s="26" t="s">
        <v>9</v>
      </c>
      <c r="E359" s="26" t="s">
        <v>345</v>
      </c>
      <c r="F359" s="12">
        <f t="shared" si="145"/>
        <v>1</v>
      </c>
      <c r="G359" s="12" t="s">
        <v>77</v>
      </c>
      <c r="H359" s="12">
        <f t="shared" si="167"/>
        <v>0</v>
      </c>
      <c r="I359" s="1" t="str">
        <f>VLOOKUP(A359,Sheet1!A:F,3,)</f>
        <v>West</v>
      </c>
      <c r="J359" s="12">
        <f t="shared" si="146"/>
        <v>4</v>
      </c>
      <c r="K359" s="28" t="str">
        <f>VLOOKUP(A359,Sheet1!A:F,6,)</f>
        <v>Logistics</v>
      </c>
      <c r="L359">
        <f t="shared" si="147"/>
        <v>2</v>
      </c>
      <c r="M359" s="3">
        <f>VLOOKUP(A359,Sheet1!A:F,4,)</f>
        <v>42884</v>
      </c>
      <c r="N359" s="11">
        <f t="shared" si="148"/>
        <v>2017</v>
      </c>
      <c r="O359" s="11">
        <f t="shared" si="149"/>
        <v>5</v>
      </c>
      <c r="P359" s="11">
        <f t="shared" si="150"/>
        <v>2</v>
      </c>
      <c r="Q359" s="7">
        <f t="shared" si="151"/>
        <v>22</v>
      </c>
      <c r="R359" s="7">
        <f t="shared" si="152"/>
        <v>29</v>
      </c>
      <c r="S359" s="3"/>
      <c r="T359" s="7">
        <f t="shared" si="153"/>
        <v>0</v>
      </c>
      <c r="U359" s="1">
        <f>VLOOKUP(A359,Sheet1!A:F,5,)</f>
        <v>5000</v>
      </c>
      <c r="V359" s="7">
        <v>-120</v>
      </c>
      <c r="W359" s="7">
        <f t="shared" si="154"/>
        <v>120</v>
      </c>
      <c r="X359" s="7">
        <v>0</v>
      </c>
      <c r="Y359" s="9">
        <f t="shared" si="168"/>
        <v>0</v>
      </c>
      <c r="Z359" s="9">
        <f t="shared" si="169"/>
        <v>0</v>
      </c>
      <c r="AA359" s="10">
        <f t="shared" si="155"/>
        <v>-2.4E-2</v>
      </c>
      <c r="AB359" s="10">
        <f t="shared" si="170"/>
        <v>2.4E-2</v>
      </c>
      <c r="AC359" s="2">
        <v>0</v>
      </c>
      <c r="AD359" s="7">
        <f t="shared" si="156"/>
        <v>0</v>
      </c>
      <c r="AE359" s="7">
        <f t="shared" si="157"/>
        <v>1</v>
      </c>
      <c r="AF359" s="7">
        <f t="shared" si="171"/>
        <v>0</v>
      </c>
      <c r="AG359" s="7">
        <f t="shared" si="172"/>
        <v>1</v>
      </c>
      <c r="AH359" s="7">
        <v>-120</v>
      </c>
      <c r="AI359" s="7">
        <f t="shared" si="173"/>
        <v>120</v>
      </c>
      <c r="AJ359" s="7">
        <v>0</v>
      </c>
      <c r="AK359" s="7">
        <f t="shared" si="158"/>
        <v>0</v>
      </c>
      <c r="AL359" s="7">
        <f t="shared" si="159"/>
        <v>0</v>
      </c>
      <c r="AM359" s="7">
        <f t="shared" si="160"/>
        <v>0</v>
      </c>
      <c r="AN359" s="7">
        <v>0</v>
      </c>
      <c r="AO359" s="7">
        <f t="shared" si="161"/>
        <v>0</v>
      </c>
      <c r="AP359" s="7">
        <v>0</v>
      </c>
      <c r="AQ359" s="7">
        <f t="shared" si="162"/>
        <v>0</v>
      </c>
      <c r="AR359">
        <f t="shared" si="163"/>
        <v>0</v>
      </c>
      <c r="AS359" s="7">
        <v>0</v>
      </c>
      <c r="AT359" s="7">
        <f t="shared" si="164"/>
        <v>0</v>
      </c>
      <c r="AU359" s="7">
        <v>-120</v>
      </c>
      <c r="AV359" s="7">
        <f t="shared" si="165"/>
        <v>0</v>
      </c>
      <c r="AW359">
        <f t="shared" si="166"/>
        <v>1</v>
      </c>
    </row>
    <row r="360" spans="1:49" x14ac:dyDescent="0.25">
      <c r="A360" s="11">
        <v>9473702</v>
      </c>
      <c r="B360" s="28">
        <v>1001319</v>
      </c>
      <c r="C360" s="25" t="s">
        <v>43</v>
      </c>
      <c r="D360" s="26" t="s">
        <v>9</v>
      </c>
      <c r="E360" s="26" t="s">
        <v>6</v>
      </c>
      <c r="F360" s="12">
        <f t="shared" si="145"/>
        <v>2</v>
      </c>
      <c r="G360" s="12" t="s">
        <v>7</v>
      </c>
      <c r="H360" s="12">
        <f t="shared" si="167"/>
        <v>1</v>
      </c>
      <c r="I360" s="1" t="str">
        <f>VLOOKUP(A360,Sheet1!A:F,3,)</f>
        <v>South</v>
      </c>
      <c r="J360" s="12">
        <f t="shared" si="146"/>
        <v>2</v>
      </c>
      <c r="K360" s="28" t="str">
        <f>VLOOKUP(A360,Sheet1!A:F,6,)</f>
        <v>Finance</v>
      </c>
      <c r="L360">
        <f t="shared" si="147"/>
        <v>7</v>
      </c>
      <c r="M360" s="3">
        <f>VLOOKUP(A360,Sheet1!A:F,4,)</f>
        <v>40624</v>
      </c>
      <c r="N360" s="11">
        <f t="shared" si="148"/>
        <v>2011</v>
      </c>
      <c r="O360" s="11">
        <f t="shared" si="149"/>
        <v>3</v>
      </c>
      <c r="P360" s="11">
        <f t="shared" si="150"/>
        <v>3</v>
      </c>
      <c r="Q360" s="7">
        <f t="shared" si="151"/>
        <v>13</v>
      </c>
      <c r="R360" s="7">
        <f t="shared" si="152"/>
        <v>22</v>
      </c>
      <c r="S360" s="3"/>
      <c r="T360" s="7">
        <f t="shared" si="153"/>
        <v>0</v>
      </c>
      <c r="U360" s="1">
        <f>VLOOKUP(A360,Sheet1!A:F,5,)</f>
        <v>5000</v>
      </c>
      <c r="V360" s="7">
        <v>-432.14</v>
      </c>
      <c r="W360" s="7">
        <f t="shared" si="154"/>
        <v>432.14</v>
      </c>
      <c r="X360" s="7">
        <v>0</v>
      </c>
      <c r="Y360" s="9">
        <f t="shared" si="168"/>
        <v>0</v>
      </c>
      <c r="Z360" s="9">
        <f t="shared" si="169"/>
        <v>0</v>
      </c>
      <c r="AA360" s="10">
        <f t="shared" si="155"/>
        <v>-8.6427999999999991E-2</v>
      </c>
      <c r="AB360" s="10">
        <f t="shared" si="170"/>
        <v>8.6427999999999991E-2</v>
      </c>
      <c r="AC360" s="2">
        <v>0</v>
      </c>
      <c r="AD360" s="7">
        <f t="shared" si="156"/>
        <v>0</v>
      </c>
      <c r="AE360" s="7">
        <f t="shared" si="157"/>
        <v>1</v>
      </c>
      <c r="AF360" s="7">
        <f t="shared" si="171"/>
        <v>0</v>
      </c>
      <c r="AG360" s="7">
        <f t="shared" si="172"/>
        <v>1</v>
      </c>
      <c r="AH360" s="7">
        <v>-432.14</v>
      </c>
      <c r="AI360" s="7">
        <f t="shared" si="173"/>
        <v>432.14</v>
      </c>
      <c r="AJ360" s="7">
        <v>0</v>
      </c>
      <c r="AK360" s="7">
        <f t="shared" si="158"/>
        <v>0</v>
      </c>
      <c r="AL360" s="7">
        <f t="shared" si="159"/>
        <v>0</v>
      </c>
      <c r="AM360" s="7">
        <f t="shared" si="160"/>
        <v>0</v>
      </c>
      <c r="AN360" s="7">
        <v>0</v>
      </c>
      <c r="AO360" s="7">
        <f t="shared" si="161"/>
        <v>0</v>
      </c>
      <c r="AP360" s="7">
        <v>0</v>
      </c>
      <c r="AQ360" s="7">
        <f t="shared" si="162"/>
        <v>0</v>
      </c>
      <c r="AR360">
        <f t="shared" si="163"/>
        <v>0</v>
      </c>
      <c r="AS360" s="7">
        <v>0</v>
      </c>
      <c r="AT360" s="7">
        <f t="shared" si="164"/>
        <v>0</v>
      </c>
      <c r="AU360" s="7">
        <v>-432.14</v>
      </c>
      <c r="AV360" s="7">
        <f t="shared" si="165"/>
        <v>0</v>
      </c>
      <c r="AW360">
        <f t="shared" si="166"/>
        <v>1</v>
      </c>
    </row>
    <row r="361" spans="1:49" x14ac:dyDescent="0.25">
      <c r="A361" s="11">
        <v>9490775</v>
      </c>
      <c r="B361" s="28">
        <v>1001074</v>
      </c>
      <c r="C361" s="25" t="s">
        <v>35</v>
      </c>
      <c r="D361" s="26" t="s">
        <v>9</v>
      </c>
      <c r="E361" s="26" t="s">
        <v>6</v>
      </c>
      <c r="F361" s="12">
        <f t="shared" si="145"/>
        <v>2</v>
      </c>
      <c r="G361" s="12" t="s">
        <v>7</v>
      </c>
      <c r="H361" s="12">
        <f t="shared" si="167"/>
        <v>1</v>
      </c>
      <c r="I361" s="1" t="str">
        <f>VLOOKUP(A361,Sheet1!A:F,3,)</f>
        <v>South</v>
      </c>
      <c r="J361" s="12">
        <f t="shared" si="146"/>
        <v>2</v>
      </c>
      <c r="K361" s="28" t="str">
        <f>VLOOKUP(A361,Sheet1!A:F,6,)</f>
        <v>Manufacturing</v>
      </c>
      <c r="L361">
        <f t="shared" si="147"/>
        <v>5</v>
      </c>
      <c r="M361" s="3">
        <f>VLOOKUP(A361,Sheet1!A:F,4,)</f>
        <v>40664</v>
      </c>
      <c r="N361" s="11">
        <f t="shared" si="148"/>
        <v>2011</v>
      </c>
      <c r="O361" s="11">
        <f t="shared" si="149"/>
        <v>5</v>
      </c>
      <c r="P361" s="11">
        <f t="shared" si="150"/>
        <v>1</v>
      </c>
      <c r="Q361" s="7">
        <f t="shared" si="151"/>
        <v>19</v>
      </c>
      <c r="R361" s="7">
        <f t="shared" si="152"/>
        <v>1</v>
      </c>
      <c r="S361" s="3"/>
      <c r="T361" s="7">
        <f t="shared" si="153"/>
        <v>0</v>
      </c>
      <c r="U361" s="1">
        <f>VLOOKUP(A361,Sheet1!A:F,5,)</f>
        <v>5000</v>
      </c>
      <c r="V361" s="7">
        <v>-1100.04</v>
      </c>
      <c r="W361" s="7">
        <f t="shared" si="154"/>
        <v>1100.04</v>
      </c>
      <c r="X361" s="7">
        <v>0</v>
      </c>
      <c r="Y361" s="9">
        <f t="shared" si="168"/>
        <v>0</v>
      </c>
      <c r="Z361" s="9">
        <f t="shared" si="169"/>
        <v>0</v>
      </c>
      <c r="AA361" s="10">
        <f t="shared" si="155"/>
        <v>-0.22000799999999998</v>
      </c>
      <c r="AB361" s="10">
        <f t="shared" si="170"/>
        <v>0.22000799999999998</v>
      </c>
      <c r="AC361" s="2">
        <v>0</v>
      </c>
      <c r="AD361" s="7">
        <f t="shared" si="156"/>
        <v>0</v>
      </c>
      <c r="AE361" s="7">
        <f t="shared" si="157"/>
        <v>1</v>
      </c>
      <c r="AF361" s="7">
        <f t="shared" si="171"/>
        <v>0</v>
      </c>
      <c r="AG361" s="7">
        <f t="shared" si="172"/>
        <v>1</v>
      </c>
      <c r="AH361" s="7">
        <v>-1100.04</v>
      </c>
      <c r="AI361" s="7">
        <f t="shared" si="173"/>
        <v>1100.04</v>
      </c>
      <c r="AJ361" s="7">
        <v>0</v>
      </c>
      <c r="AK361" s="7">
        <f t="shared" si="158"/>
        <v>0</v>
      </c>
      <c r="AL361" s="7">
        <f t="shared" si="159"/>
        <v>0</v>
      </c>
      <c r="AM361" s="7">
        <f t="shared" si="160"/>
        <v>0</v>
      </c>
      <c r="AN361" s="7">
        <v>0</v>
      </c>
      <c r="AO361" s="7">
        <f t="shared" si="161"/>
        <v>0</v>
      </c>
      <c r="AP361" s="7">
        <v>87.5</v>
      </c>
      <c r="AQ361" s="7">
        <f t="shared" si="162"/>
        <v>1</v>
      </c>
      <c r="AR361">
        <f t="shared" si="163"/>
        <v>0</v>
      </c>
      <c r="AS361" s="7">
        <v>0</v>
      </c>
      <c r="AT361" s="7">
        <f t="shared" si="164"/>
        <v>0</v>
      </c>
      <c r="AU361" s="7">
        <v>-1187.54</v>
      </c>
      <c r="AV361" s="7">
        <f t="shared" si="165"/>
        <v>0</v>
      </c>
      <c r="AW361">
        <f t="shared" si="166"/>
        <v>1</v>
      </c>
    </row>
    <row r="362" spans="1:49" x14ac:dyDescent="0.25">
      <c r="A362" s="11">
        <v>9683054</v>
      </c>
      <c r="B362" s="28" t="s">
        <v>394</v>
      </c>
      <c r="C362" s="25" t="s">
        <v>395</v>
      </c>
      <c r="D362" s="26" t="s">
        <v>5</v>
      </c>
      <c r="E362" s="26" t="s">
        <v>345</v>
      </c>
      <c r="F362" s="12">
        <f t="shared" si="145"/>
        <v>1</v>
      </c>
      <c r="G362" s="12" t="s">
        <v>77</v>
      </c>
      <c r="H362" s="12">
        <f t="shared" si="167"/>
        <v>0</v>
      </c>
      <c r="I362" s="1" t="str">
        <f>VLOOKUP(A362,Sheet1!A:F,3,)</f>
        <v>East</v>
      </c>
      <c r="J362" s="12">
        <f t="shared" si="146"/>
        <v>3</v>
      </c>
      <c r="K362" s="28" t="str">
        <f>VLOOKUP(A362,Sheet1!A:F,6,)</f>
        <v>Technology</v>
      </c>
      <c r="L362">
        <f t="shared" si="147"/>
        <v>1</v>
      </c>
      <c r="M362" s="3">
        <f>VLOOKUP(A362,Sheet1!A:F,4,)</f>
        <v>36224</v>
      </c>
      <c r="N362" s="11">
        <f t="shared" si="148"/>
        <v>1999</v>
      </c>
      <c r="O362" s="11">
        <f t="shared" si="149"/>
        <v>3</v>
      </c>
      <c r="P362" s="11">
        <f t="shared" si="150"/>
        <v>6</v>
      </c>
      <c r="Q362" s="7">
        <f t="shared" si="151"/>
        <v>10</v>
      </c>
      <c r="R362" s="7">
        <f t="shared" si="152"/>
        <v>5</v>
      </c>
      <c r="S362" s="3">
        <v>42535</v>
      </c>
      <c r="T362" s="7">
        <f t="shared" si="153"/>
        <v>1</v>
      </c>
      <c r="U362" s="1">
        <f>VLOOKUP(A362,Sheet1!A:F,5,)</f>
        <v>5000</v>
      </c>
      <c r="V362" s="7">
        <v>692</v>
      </c>
      <c r="W362" s="7">
        <f t="shared" si="154"/>
        <v>692</v>
      </c>
      <c r="X362" s="7">
        <v>0</v>
      </c>
      <c r="Y362" s="9">
        <f t="shared" si="168"/>
        <v>0</v>
      </c>
      <c r="Z362" s="9">
        <f t="shared" si="169"/>
        <v>0</v>
      </c>
      <c r="AA362" s="10">
        <f t="shared" si="155"/>
        <v>0.1384</v>
      </c>
      <c r="AB362" s="10">
        <f t="shared" si="170"/>
        <v>0.1384</v>
      </c>
      <c r="AC362" s="2">
        <v>200</v>
      </c>
      <c r="AD362" s="7">
        <f t="shared" si="156"/>
        <v>1</v>
      </c>
      <c r="AE362" s="7">
        <f t="shared" si="157"/>
        <v>1</v>
      </c>
      <c r="AF362" s="7">
        <f t="shared" si="171"/>
        <v>1</v>
      </c>
      <c r="AG362" s="7">
        <f t="shared" si="172"/>
        <v>1</v>
      </c>
      <c r="AH362" s="7">
        <v>692</v>
      </c>
      <c r="AI362" s="7">
        <f t="shared" si="173"/>
        <v>692</v>
      </c>
      <c r="AJ362" s="7">
        <v>0</v>
      </c>
      <c r="AK362" s="7">
        <f t="shared" si="158"/>
        <v>0</v>
      </c>
      <c r="AL362" s="7">
        <f t="shared" si="159"/>
        <v>0</v>
      </c>
      <c r="AM362" s="7">
        <f t="shared" si="160"/>
        <v>0</v>
      </c>
      <c r="AN362" s="7">
        <v>0</v>
      </c>
      <c r="AO362" s="7">
        <f t="shared" si="161"/>
        <v>0</v>
      </c>
      <c r="AP362" s="7">
        <v>0</v>
      </c>
      <c r="AQ362" s="7">
        <f t="shared" si="162"/>
        <v>0</v>
      </c>
      <c r="AR362">
        <f t="shared" si="163"/>
        <v>1</v>
      </c>
      <c r="AS362" s="7">
        <v>0</v>
      </c>
      <c r="AT362" s="7">
        <f t="shared" si="164"/>
        <v>0</v>
      </c>
      <c r="AU362" s="7">
        <v>692</v>
      </c>
      <c r="AV362" s="7">
        <f t="shared" si="165"/>
        <v>1</v>
      </c>
      <c r="AW362">
        <f t="shared" si="166"/>
        <v>1</v>
      </c>
    </row>
    <row r="363" spans="1:49" x14ac:dyDescent="0.25">
      <c r="A363" s="11">
        <v>9708199</v>
      </c>
      <c r="B363" s="28" t="s">
        <v>564</v>
      </c>
      <c r="C363" s="25" t="s">
        <v>565</v>
      </c>
      <c r="D363" s="26" t="s">
        <v>5</v>
      </c>
      <c r="E363" s="26" t="s">
        <v>345</v>
      </c>
      <c r="F363" s="12">
        <f t="shared" si="145"/>
        <v>1</v>
      </c>
      <c r="G363" s="12" t="s">
        <v>77</v>
      </c>
      <c r="H363" s="12">
        <f t="shared" si="167"/>
        <v>0</v>
      </c>
      <c r="I363" s="1" t="str">
        <f>VLOOKUP(A363,Sheet1!A:F,3,)</f>
        <v>West</v>
      </c>
      <c r="J363" s="12">
        <f t="shared" si="146"/>
        <v>4</v>
      </c>
      <c r="K363" s="28" t="str">
        <f>VLOOKUP(A363,Sheet1!A:F,6,)</f>
        <v>Telco</v>
      </c>
      <c r="L363">
        <f t="shared" si="147"/>
        <v>6</v>
      </c>
      <c r="M363" s="3">
        <f>VLOOKUP(A363,Sheet1!A:F,4,)</f>
        <v>41524</v>
      </c>
      <c r="N363" s="11">
        <f t="shared" si="148"/>
        <v>2013</v>
      </c>
      <c r="O363" s="11">
        <f t="shared" si="149"/>
        <v>9</v>
      </c>
      <c r="P363" s="11">
        <f t="shared" si="150"/>
        <v>7</v>
      </c>
      <c r="Q363" s="7">
        <f t="shared" si="151"/>
        <v>36</v>
      </c>
      <c r="R363" s="7">
        <f t="shared" si="152"/>
        <v>7</v>
      </c>
      <c r="S363" s="3">
        <v>42926</v>
      </c>
      <c r="T363" s="7">
        <f t="shared" si="153"/>
        <v>1</v>
      </c>
      <c r="U363" s="1">
        <f>VLOOKUP(A363,Sheet1!A:F,5,)</f>
        <v>5000</v>
      </c>
      <c r="V363" s="7">
        <v>2042.75</v>
      </c>
      <c r="W363" s="7">
        <f t="shared" si="154"/>
        <v>2042.75</v>
      </c>
      <c r="X363" s="7">
        <v>235</v>
      </c>
      <c r="Y363" s="9">
        <f t="shared" si="168"/>
        <v>0</v>
      </c>
      <c r="Z363" s="9">
        <f t="shared" si="169"/>
        <v>0</v>
      </c>
      <c r="AA363" s="10">
        <f t="shared" si="155"/>
        <v>0.45555000000000001</v>
      </c>
      <c r="AB363" s="10">
        <f t="shared" si="170"/>
        <v>0.45555000000000001</v>
      </c>
      <c r="AC363" s="2">
        <v>300</v>
      </c>
      <c r="AD363" s="7">
        <f t="shared" si="156"/>
        <v>1</v>
      </c>
      <c r="AE363" s="7">
        <f t="shared" si="157"/>
        <v>1</v>
      </c>
      <c r="AF363" s="7">
        <f t="shared" si="171"/>
        <v>1</v>
      </c>
      <c r="AG363" s="7">
        <f t="shared" si="172"/>
        <v>1</v>
      </c>
      <c r="AH363" s="7">
        <v>2277.75</v>
      </c>
      <c r="AI363" s="7">
        <f t="shared" si="173"/>
        <v>2277.75</v>
      </c>
      <c r="AJ363" s="7">
        <v>578</v>
      </c>
      <c r="AK363" s="7">
        <f t="shared" si="158"/>
        <v>1</v>
      </c>
      <c r="AL363" s="7">
        <f t="shared" si="159"/>
        <v>578</v>
      </c>
      <c r="AM363" s="7">
        <f t="shared" si="160"/>
        <v>1</v>
      </c>
      <c r="AN363" s="7">
        <v>199.75</v>
      </c>
      <c r="AO363" s="7">
        <f t="shared" si="161"/>
        <v>1</v>
      </c>
      <c r="AP363" s="7">
        <v>594.5</v>
      </c>
      <c r="AQ363" s="7">
        <f t="shared" si="162"/>
        <v>1</v>
      </c>
      <c r="AR363">
        <f t="shared" si="163"/>
        <v>1</v>
      </c>
      <c r="AS363" s="7">
        <v>555.5</v>
      </c>
      <c r="AT363" s="7">
        <f t="shared" si="164"/>
        <v>1</v>
      </c>
      <c r="AU363" s="7">
        <v>115</v>
      </c>
      <c r="AV363" s="7">
        <f t="shared" si="165"/>
        <v>1</v>
      </c>
      <c r="AW363">
        <f t="shared" si="166"/>
        <v>1</v>
      </c>
    </row>
    <row r="364" spans="1:49" x14ac:dyDescent="0.25">
      <c r="A364" s="11">
        <v>9738639</v>
      </c>
      <c r="B364" s="28" t="s">
        <v>390</v>
      </c>
      <c r="C364" s="25" t="s">
        <v>391</v>
      </c>
      <c r="D364" s="26" t="s">
        <v>5</v>
      </c>
      <c r="E364" s="26" t="s">
        <v>345</v>
      </c>
      <c r="F364" s="12">
        <f t="shared" si="145"/>
        <v>1</v>
      </c>
      <c r="G364" s="12" t="s">
        <v>77</v>
      </c>
      <c r="H364" s="12">
        <f t="shared" si="167"/>
        <v>0</v>
      </c>
      <c r="I364" s="1" t="str">
        <f>VLOOKUP(A364,Sheet1!A:F,3,)</f>
        <v>East</v>
      </c>
      <c r="J364" s="12">
        <f t="shared" si="146"/>
        <v>3</v>
      </c>
      <c r="K364" s="28" t="str">
        <f>VLOOKUP(A364,Sheet1!A:F,6,)</f>
        <v>Logistics</v>
      </c>
      <c r="L364">
        <f t="shared" si="147"/>
        <v>2</v>
      </c>
      <c r="M364" s="3">
        <f>VLOOKUP(A364,Sheet1!A:F,4,)</f>
        <v>35604</v>
      </c>
      <c r="N364" s="11">
        <f t="shared" si="148"/>
        <v>1997</v>
      </c>
      <c r="O364" s="11">
        <f t="shared" si="149"/>
        <v>6</v>
      </c>
      <c r="P364" s="11">
        <f t="shared" si="150"/>
        <v>2</v>
      </c>
      <c r="Q364" s="7">
        <f t="shared" si="151"/>
        <v>26</v>
      </c>
      <c r="R364" s="7">
        <f t="shared" si="152"/>
        <v>23</v>
      </c>
      <c r="S364" s="3">
        <v>42947</v>
      </c>
      <c r="T364" s="7">
        <f t="shared" si="153"/>
        <v>1</v>
      </c>
      <c r="U364" s="1">
        <f>VLOOKUP(A364,Sheet1!A:F,5,)</f>
        <v>20000</v>
      </c>
      <c r="V364" s="7">
        <v>24146.560000000001</v>
      </c>
      <c r="W364" s="7">
        <f t="shared" si="154"/>
        <v>24146.560000000001</v>
      </c>
      <c r="X364" s="7">
        <v>0</v>
      </c>
      <c r="Y364" s="9">
        <f t="shared" si="168"/>
        <v>1</v>
      </c>
      <c r="Z364" s="9">
        <f t="shared" si="169"/>
        <v>1</v>
      </c>
      <c r="AA364" s="10">
        <f t="shared" si="155"/>
        <v>1.207328</v>
      </c>
      <c r="AB364" s="10">
        <f t="shared" si="170"/>
        <v>1.207328</v>
      </c>
      <c r="AC364" s="2">
        <v>500</v>
      </c>
      <c r="AD364" s="7">
        <f t="shared" si="156"/>
        <v>1</v>
      </c>
      <c r="AE364" s="7">
        <f t="shared" si="157"/>
        <v>1</v>
      </c>
      <c r="AF364" s="7">
        <f t="shared" si="171"/>
        <v>1</v>
      </c>
      <c r="AG364" s="7">
        <f t="shared" si="172"/>
        <v>1</v>
      </c>
      <c r="AH364" s="7">
        <v>24146.560000000001</v>
      </c>
      <c r="AI364" s="7">
        <f t="shared" si="173"/>
        <v>24146.560000000001</v>
      </c>
      <c r="AJ364" s="7">
        <v>-19</v>
      </c>
      <c r="AK364" s="7">
        <f t="shared" si="158"/>
        <v>0</v>
      </c>
      <c r="AL364" s="7">
        <f t="shared" si="159"/>
        <v>19</v>
      </c>
      <c r="AM364" s="7">
        <f t="shared" si="160"/>
        <v>1</v>
      </c>
      <c r="AN364" s="7">
        <v>0</v>
      </c>
      <c r="AO364" s="7">
        <f t="shared" si="161"/>
        <v>0</v>
      </c>
      <c r="AP364" s="7">
        <v>0</v>
      </c>
      <c r="AQ364" s="7">
        <f t="shared" si="162"/>
        <v>0</v>
      </c>
      <c r="AR364">
        <f t="shared" si="163"/>
        <v>1</v>
      </c>
      <c r="AS364" s="7">
        <v>0</v>
      </c>
      <c r="AT364" s="7">
        <f t="shared" si="164"/>
        <v>0</v>
      </c>
      <c r="AU364" s="7">
        <v>24165.56</v>
      </c>
      <c r="AV364" s="7">
        <f t="shared" si="165"/>
        <v>1</v>
      </c>
      <c r="AW364">
        <f t="shared" si="166"/>
        <v>1</v>
      </c>
    </row>
    <row r="365" spans="1:49" x14ac:dyDescent="0.25">
      <c r="A365" s="11">
        <v>9797176</v>
      </c>
      <c r="B365" s="28" t="s">
        <v>311</v>
      </c>
      <c r="C365" s="25" t="s">
        <v>312</v>
      </c>
      <c r="D365" s="26" t="s">
        <v>5</v>
      </c>
      <c r="E365" s="26" t="s">
        <v>224</v>
      </c>
      <c r="F365" s="12">
        <f t="shared" si="145"/>
        <v>3</v>
      </c>
      <c r="G365" s="12" t="s">
        <v>77</v>
      </c>
      <c r="H365" s="12">
        <f t="shared" si="167"/>
        <v>0</v>
      </c>
      <c r="I365" s="1" t="str">
        <f>VLOOKUP(A365,Sheet1!A:F,3,)</f>
        <v>North</v>
      </c>
      <c r="J365" s="12">
        <f t="shared" si="146"/>
        <v>1</v>
      </c>
      <c r="K365" s="28" t="str">
        <f>VLOOKUP(A365,Sheet1!A:F,6,)</f>
        <v>Logistics</v>
      </c>
      <c r="L365">
        <f t="shared" si="147"/>
        <v>2</v>
      </c>
      <c r="M365" s="3">
        <f>VLOOKUP(A365,Sheet1!A:F,4,)</f>
        <v>37004</v>
      </c>
      <c r="N365" s="11">
        <f t="shared" si="148"/>
        <v>2001</v>
      </c>
      <c r="O365" s="11">
        <f t="shared" si="149"/>
        <v>4</v>
      </c>
      <c r="P365" s="11">
        <f t="shared" si="150"/>
        <v>2</v>
      </c>
      <c r="Q365" s="7">
        <f t="shared" si="151"/>
        <v>17</v>
      </c>
      <c r="R365" s="7">
        <f t="shared" si="152"/>
        <v>23</v>
      </c>
      <c r="S365" s="3">
        <v>42643</v>
      </c>
      <c r="T365" s="7">
        <f t="shared" si="153"/>
        <v>1</v>
      </c>
      <c r="U365" s="1">
        <f>VLOOKUP(A365,Sheet1!A:F,5,)</f>
        <v>5000</v>
      </c>
      <c r="V365" s="7">
        <v>8670.94</v>
      </c>
      <c r="W365" s="7">
        <f t="shared" si="154"/>
        <v>8670.94</v>
      </c>
      <c r="X365" s="7">
        <v>0</v>
      </c>
      <c r="Y365" s="9">
        <f t="shared" si="168"/>
        <v>1</v>
      </c>
      <c r="Z365" s="9">
        <f t="shared" si="169"/>
        <v>1</v>
      </c>
      <c r="AA365" s="10">
        <f t="shared" si="155"/>
        <v>1.7341880000000001</v>
      </c>
      <c r="AB365" s="10">
        <f t="shared" si="170"/>
        <v>1.7341880000000001</v>
      </c>
      <c r="AC365" s="2">
        <v>2285.75</v>
      </c>
      <c r="AD365" s="7">
        <f t="shared" si="156"/>
        <v>1</v>
      </c>
      <c r="AE365" s="7">
        <f t="shared" si="157"/>
        <v>1</v>
      </c>
      <c r="AF365" s="7">
        <f t="shared" si="171"/>
        <v>1</v>
      </c>
      <c r="AG365" s="7">
        <f t="shared" si="172"/>
        <v>1</v>
      </c>
      <c r="AH365" s="7">
        <v>8670.94</v>
      </c>
      <c r="AI365" s="7">
        <f t="shared" si="173"/>
        <v>8670.94</v>
      </c>
      <c r="AJ365" s="7">
        <v>0</v>
      </c>
      <c r="AK365" s="7">
        <f t="shared" si="158"/>
        <v>0</v>
      </c>
      <c r="AL365" s="7">
        <f t="shared" si="159"/>
        <v>0</v>
      </c>
      <c r="AM365" s="7">
        <f t="shared" si="160"/>
        <v>0</v>
      </c>
      <c r="AN365" s="7">
        <v>0</v>
      </c>
      <c r="AO365" s="7">
        <f t="shared" si="161"/>
        <v>0</v>
      </c>
      <c r="AP365" s="7">
        <v>0</v>
      </c>
      <c r="AQ365" s="7">
        <f t="shared" si="162"/>
        <v>0</v>
      </c>
      <c r="AR365">
        <f t="shared" si="163"/>
        <v>1</v>
      </c>
      <c r="AS365" s="7">
        <v>0</v>
      </c>
      <c r="AT365" s="7">
        <f t="shared" si="164"/>
        <v>0</v>
      </c>
      <c r="AU365" s="7">
        <v>8670.94</v>
      </c>
      <c r="AV365" s="7">
        <f t="shared" si="165"/>
        <v>1</v>
      </c>
      <c r="AW365">
        <f t="shared" si="166"/>
        <v>1</v>
      </c>
    </row>
    <row r="366" spans="1:49" x14ac:dyDescent="0.25">
      <c r="A366" s="11">
        <v>9826703</v>
      </c>
      <c r="B366" s="28" t="s">
        <v>362</v>
      </c>
      <c r="C366" s="25" t="s">
        <v>363</v>
      </c>
      <c r="D366" s="26" t="s">
        <v>5</v>
      </c>
      <c r="E366" s="26" t="s">
        <v>345</v>
      </c>
      <c r="F366" s="12">
        <f t="shared" si="145"/>
        <v>1</v>
      </c>
      <c r="G366" s="12" t="s">
        <v>77</v>
      </c>
      <c r="H366" s="12">
        <f t="shared" si="167"/>
        <v>0</v>
      </c>
      <c r="I366" s="1" t="str">
        <f>VLOOKUP(A366,Sheet1!A:F,3,)</f>
        <v>East</v>
      </c>
      <c r="J366" s="12">
        <f t="shared" si="146"/>
        <v>3</v>
      </c>
      <c r="K366" s="28" t="str">
        <f>VLOOKUP(A366,Sheet1!A:F,6,)</f>
        <v>Manufacturing</v>
      </c>
      <c r="L366">
        <f t="shared" si="147"/>
        <v>5</v>
      </c>
      <c r="M366" s="3">
        <f>VLOOKUP(A366,Sheet1!A:F,4,)</f>
        <v>35624</v>
      </c>
      <c r="N366" s="11">
        <f t="shared" si="148"/>
        <v>1997</v>
      </c>
      <c r="O366" s="11">
        <f t="shared" si="149"/>
        <v>7</v>
      </c>
      <c r="P366" s="11">
        <f t="shared" si="150"/>
        <v>1</v>
      </c>
      <c r="Q366" s="7">
        <f t="shared" si="151"/>
        <v>29</v>
      </c>
      <c r="R366" s="7">
        <f t="shared" si="152"/>
        <v>13</v>
      </c>
      <c r="S366" s="3">
        <v>42801</v>
      </c>
      <c r="T366" s="7">
        <f t="shared" si="153"/>
        <v>1</v>
      </c>
      <c r="U366" s="1">
        <f>VLOOKUP(A366,Sheet1!A:F,5,)</f>
        <v>5000</v>
      </c>
      <c r="V366" s="7">
        <v>16854.61</v>
      </c>
      <c r="W366" s="7">
        <f t="shared" si="154"/>
        <v>16854.61</v>
      </c>
      <c r="X366" s="7">
        <v>0</v>
      </c>
      <c r="Y366" s="9">
        <f t="shared" si="168"/>
        <v>1</v>
      </c>
      <c r="Z366" s="9">
        <f t="shared" si="169"/>
        <v>1</v>
      </c>
      <c r="AA366" s="10">
        <f t="shared" si="155"/>
        <v>3.3709220000000002</v>
      </c>
      <c r="AB366" s="10">
        <f t="shared" si="170"/>
        <v>3.3709220000000002</v>
      </c>
      <c r="AC366" s="2">
        <v>650</v>
      </c>
      <c r="AD366" s="7">
        <f t="shared" si="156"/>
        <v>1</v>
      </c>
      <c r="AE366" s="7">
        <f t="shared" si="157"/>
        <v>1</v>
      </c>
      <c r="AF366" s="7">
        <f t="shared" si="171"/>
        <v>1</v>
      </c>
      <c r="AG366" s="7">
        <f t="shared" si="172"/>
        <v>1</v>
      </c>
      <c r="AH366" s="7">
        <v>16854.61</v>
      </c>
      <c r="AI366" s="7">
        <f t="shared" si="173"/>
        <v>16854.61</v>
      </c>
      <c r="AJ366" s="7">
        <v>0</v>
      </c>
      <c r="AK366" s="7">
        <f t="shared" si="158"/>
        <v>0</v>
      </c>
      <c r="AL366" s="7">
        <f t="shared" si="159"/>
        <v>0</v>
      </c>
      <c r="AM366" s="7">
        <f t="shared" si="160"/>
        <v>0</v>
      </c>
      <c r="AN366" s="7">
        <v>0</v>
      </c>
      <c r="AO366" s="7">
        <f t="shared" si="161"/>
        <v>0</v>
      </c>
      <c r="AP366" s="7">
        <v>0</v>
      </c>
      <c r="AQ366" s="7">
        <f t="shared" si="162"/>
        <v>0</v>
      </c>
      <c r="AR366">
        <f t="shared" si="163"/>
        <v>1</v>
      </c>
      <c r="AS366" s="7">
        <v>73.5</v>
      </c>
      <c r="AT366" s="7">
        <f t="shared" si="164"/>
        <v>1</v>
      </c>
      <c r="AU366" s="7">
        <v>16781.11</v>
      </c>
      <c r="AV366" s="7">
        <f t="shared" si="165"/>
        <v>1</v>
      </c>
      <c r="AW366">
        <f t="shared" si="166"/>
        <v>1</v>
      </c>
    </row>
    <row r="367" spans="1:49" x14ac:dyDescent="0.25">
      <c r="A367" s="11">
        <v>9868184</v>
      </c>
      <c r="B367" s="28" t="s">
        <v>446</v>
      </c>
      <c r="C367" s="25" t="s">
        <v>447</v>
      </c>
      <c r="D367" s="26" t="s">
        <v>5</v>
      </c>
      <c r="E367" s="26" t="s">
        <v>345</v>
      </c>
      <c r="F367" s="12">
        <f t="shared" si="145"/>
        <v>1</v>
      </c>
      <c r="G367" s="12" t="s">
        <v>77</v>
      </c>
      <c r="H367" s="12">
        <f t="shared" si="167"/>
        <v>0</v>
      </c>
      <c r="I367" s="1" t="str">
        <f>VLOOKUP(A367,Sheet1!A:F,3,)</f>
        <v>East</v>
      </c>
      <c r="J367" s="12">
        <f t="shared" si="146"/>
        <v>3</v>
      </c>
      <c r="K367" s="28" t="str">
        <f>VLOOKUP(A367,Sheet1!A:F,6,)</f>
        <v>Finance</v>
      </c>
      <c r="L367">
        <f t="shared" si="147"/>
        <v>7</v>
      </c>
      <c r="M367" s="3">
        <f>VLOOKUP(A367,Sheet1!A:F,4,)</f>
        <v>36844</v>
      </c>
      <c r="N367" s="11">
        <f t="shared" si="148"/>
        <v>2000</v>
      </c>
      <c r="O367" s="11">
        <f t="shared" si="149"/>
        <v>11</v>
      </c>
      <c r="P367" s="11">
        <f t="shared" si="150"/>
        <v>3</v>
      </c>
      <c r="Q367" s="7">
        <f t="shared" si="151"/>
        <v>47</v>
      </c>
      <c r="R367" s="7">
        <f t="shared" si="152"/>
        <v>14</v>
      </c>
      <c r="S367" s="3">
        <v>42906</v>
      </c>
      <c r="T367" s="7">
        <f t="shared" si="153"/>
        <v>1</v>
      </c>
      <c r="U367" s="1">
        <f>VLOOKUP(A367,Sheet1!A:F,5,)</f>
        <v>5000</v>
      </c>
      <c r="V367" s="7">
        <v>40</v>
      </c>
      <c r="W367" s="7">
        <f t="shared" si="154"/>
        <v>40</v>
      </c>
      <c r="X367" s="7">
        <v>0</v>
      </c>
      <c r="Y367" s="9">
        <f t="shared" si="168"/>
        <v>0</v>
      </c>
      <c r="Z367" s="9">
        <f t="shared" si="169"/>
        <v>0</v>
      </c>
      <c r="AA367" s="10">
        <f t="shared" si="155"/>
        <v>8.0000000000000002E-3</v>
      </c>
      <c r="AB367" s="10">
        <f t="shared" si="170"/>
        <v>8.0000000000000002E-3</v>
      </c>
      <c r="AC367" s="2">
        <v>300</v>
      </c>
      <c r="AD367" s="7">
        <f t="shared" si="156"/>
        <v>1</v>
      </c>
      <c r="AE367" s="7">
        <f t="shared" si="157"/>
        <v>1</v>
      </c>
      <c r="AF367" s="7">
        <f t="shared" si="171"/>
        <v>0</v>
      </c>
      <c r="AG367" s="7">
        <f t="shared" si="172"/>
        <v>0</v>
      </c>
      <c r="AH367" s="7">
        <v>40</v>
      </c>
      <c r="AI367" s="7">
        <f t="shared" si="173"/>
        <v>40</v>
      </c>
      <c r="AJ367" s="7">
        <v>40</v>
      </c>
      <c r="AK367" s="7">
        <f t="shared" si="158"/>
        <v>1</v>
      </c>
      <c r="AL367" s="7">
        <f t="shared" si="159"/>
        <v>40</v>
      </c>
      <c r="AM367" s="7">
        <f t="shared" si="160"/>
        <v>1</v>
      </c>
      <c r="AN367" s="7">
        <v>100</v>
      </c>
      <c r="AO367" s="7">
        <f t="shared" si="161"/>
        <v>1</v>
      </c>
      <c r="AP367" s="7">
        <v>-100</v>
      </c>
      <c r="AQ367" s="7">
        <f t="shared" si="162"/>
        <v>0</v>
      </c>
      <c r="AR367">
        <f t="shared" si="163"/>
        <v>0</v>
      </c>
      <c r="AS367" s="7">
        <v>0</v>
      </c>
      <c r="AT367" s="7">
        <f t="shared" si="164"/>
        <v>0</v>
      </c>
      <c r="AU367" s="7">
        <v>0</v>
      </c>
      <c r="AV367" s="7">
        <f t="shared" si="165"/>
        <v>0</v>
      </c>
      <c r="AW367">
        <f t="shared" si="166"/>
        <v>0</v>
      </c>
    </row>
    <row r="368" spans="1:49" x14ac:dyDescent="0.25">
      <c r="A368" s="11">
        <v>9885392</v>
      </c>
      <c r="B368" s="28" t="s">
        <v>402</v>
      </c>
      <c r="C368" s="25" t="s">
        <v>403</v>
      </c>
      <c r="D368" s="26" t="s">
        <v>5</v>
      </c>
      <c r="E368" s="26" t="s">
        <v>345</v>
      </c>
      <c r="F368" s="12">
        <f t="shared" si="145"/>
        <v>1</v>
      </c>
      <c r="G368" s="12" t="s">
        <v>77</v>
      </c>
      <c r="H368" s="12">
        <f t="shared" si="167"/>
        <v>0</v>
      </c>
      <c r="I368" s="1" t="str">
        <f>VLOOKUP(A368,Sheet1!A:F,3,)</f>
        <v>East</v>
      </c>
      <c r="J368" s="12">
        <f t="shared" si="146"/>
        <v>3</v>
      </c>
      <c r="K368" s="28" t="str">
        <f>VLOOKUP(A368,Sheet1!A:F,6,)</f>
        <v>Services</v>
      </c>
      <c r="L368">
        <f t="shared" si="147"/>
        <v>4</v>
      </c>
      <c r="M368" s="3">
        <f>VLOOKUP(A368,Sheet1!A:F,4,)</f>
        <v>36124</v>
      </c>
      <c r="N368" s="11">
        <f t="shared" si="148"/>
        <v>1998</v>
      </c>
      <c r="O368" s="11">
        <f t="shared" si="149"/>
        <v>11</v>
      </c>
      <c r="P368" s="11">
        <f t="shared" si="150"/>
        <v>4</v>
      </c>
      <c r="Q368" s="7">
        <f t="shared" si="151"/>
        <v>48</v>
      </c>
      <c r="R368" s="7">
        <f t="shared" si="152"/>
        <v>25</v>
      </c>
      <c r="S368" s="3">
        <v>42926</v>
      </c>
      <c r="T368" s="7">
        <f t="shared" si="153"/>
        <v>1</v>
      </c>
      <c r="U368" s="1">
        <f>VLOOKUP(A368,Sheet1!A:F,5,)</f>
        <v>10000</v>
      </c>
      <c r="V368" s="7">
        <v>1112</v>
      </c>
      <c r="W368" s="7">
        <f t="shared" si="154"/>
        <v>1112</v>
      </c>
      <c r="X368" s="7">
        <v>0</v>
      </c>
      <c r="Y368" s="9">
        <f t="shared" si="168"/>
        <v>0</v>
      </c>
      <c r="Z368" s="9">
        <f t="shared" si="169"/>
        <v>0</v>
      </c>
      <c r="AA368" s="10">
        <f t="shared" si="155"/>
        <v>0.11119999999999999</v>
      </c>
      <c r="AB368" s="10">
        <f t="shared" si="170"/>
        <v>0.11119999999999999</v>
      </c>
      <c r="AC368" s="2">
        <v>838</v>
      </c>
      <c r="AD368" s="7">
        <f t="shared" si="156"/>
        <v>1</v>
      </c>
      <c r="AE368" s="7">
        <f t="shared" si="157"/>
        <v>1</v>
      </c>
      <c r="AF368" s="7">
        <f t="shared" si="171"/>
        <v>1</v>
      </c>
      <c r="AG368" s="7">
        <f t="shared" si="172"/>
        <v>1</v>
      </c>
      <c r="AH368" s="7">
        <v>1112</v>
      </c>
      <c r="AI368" s="7">
        <f t="shared" si="173"/>
        <v>1112</v>
      </c>
      <c r="AJ368" s="7">
        <v>809</v>
      </c>
      <c r="AK368" s="7">
        <f t="shared" si="158"/>
        <v>1</v>
      </c>
      <c r="AL368" s="7">
        <f t="shared" si="159"/>
        <v>809</v>
      </c>
      <c r="AM368" s="7">
        <f t="shared" si="160"/>
        <v>1</v>
      </c>
      <c r="AN368" s="7">
        <v>98</v>
      </c>
      <c r="AO368" s="7">
        <f t="shared" si="161"/>
        <v>1</v>
      </c>
      <c r="AP368" s="7">
        <v>0</v>
      </c>
      <c r="AQ368" s="7">
        <f t="shared" si="162"/>
        <v>0</v>
      </c>
      <c r="AR368">
        <f t="shared" si="163"/>
        <v>1</v>
      </c>
      <c r="AS368" s="7">
        <v>45</v>
      </c>
      <c r="AT368" s="7">
        <f t="shared" si="164"/>
        <v>1</v>
      </c>
      <c r="AU368" s="7">
        <v>160</v>
      </c>
      <c r="AV368" s="7">
        <f t="shared" si="165"/>
        <v>1</v>
      </c>
      <c r="AW368">
        <f t="shared" si="166"/>
        <v>1</v>
      </c>
    </row>
    <row r="369" spans="1:49" x14ac:dyDescent="0.25">
      <c r="A369" s="11">
        <v>9924331</v>
      </c>
      <c r="B369" s="28" t="s">
        <v>299</v>
      </c>
      <c r="C369" s="25" t="s">
        <v>300</v>
      </c>
      <c r="D369" s="26" t="s">
        <v>5</v>
      </c>
      <c r="E369" s="26" t="s">
        <v>224</v>
      </c>
      <c r="F369" s="12">
        <f t="shared" si="145"/>
        <v>3</v>
      </c>
      <c r="G369" s="12" t="s">
        <v>77</v>
      </c>
      <c r="H369" s="12">
        <f t="shared" si="167"/>
        <v>0</v>
      </c>
      <c r="I369" s="1" t="str">
        <f>VLOOKUP(A369,Sheet1!A:F,3,)</f>
        <v>North</v>
      </c>
      <c r="J369" s="12">
        <f t="shared" si="146"/>
        <v>1</v>
      </c>
      <c r="K369" s="28" t="str">
        <f>VLOOKUP(A369,Sheet1!A:F,6,)</f>
        <v>Manufacturing</v>
      </c>
      <c r="L369">
        <f t="shared" si="147"/>
        <v>5</v>
      </c>
      <c r="M369" s="3">
        <f>VLOOKUP(A369,Sheet1!A:F,4,)</f>
        <v>37584</v>
      </c>
      <c r="N369" s="11">
        <f t="shared" si="148"/>
        <v>2002</v>
      </c>
      <c r="O369" s="11">
        <f t="shared" si="149"/>
        <v>11</v>
      </c>
      <c r="P369" s="11">
        <f t="shared" si="150"/>
        <v>1</v>
      </c>
      <c r="Q369" s="7">
        <f t="shared" si="151"/>
        <v>48</v>
      </c>
      <c r="R369" s="7">
        <f t="shared" si="152"/>
        <v>24</v>
      </c>
      <c r="S369" s="3">
        <v>42845</v>
      </c>
      <c r="T369" s="7">
        <f t="shared" si="153"/>
        <v>1</v>
      </c>
      <c r="U369" s="1">
        <f>VLOOKUP(A369,Sheet1!A:F,5,)</f>
        <v>5000</v>
      </c>
      <c r="V369" s="7">
        <v>565</v>
      </c>
      <c r="W369" s="7">
        <f t="shared" si="154"/>
        <v>565</v>
      </c>
      <c r="X369" s="7">
        <v>0</v>
      </c>
      <c r="Y369" s="9">
        <f t="shared" si="168"/>
        <v>0</v>
      </c>
      <c r="Z369" s="9">
        <f t="shared" si="169"/>
        <v>0</v>
      </c>
      <c r="AA369" s="10">
        <f t="shared" si="155"/>
        <v>0.113</v>
      </c>
      <c r="AB369" s="10">
        <f t="shared" si="170"/>
        <v>0.113</v>
      </c>
      <c r="AC369" s="2">
        <v>200</v>
      </c>
      <c r="AD369" s="7">
        <f t="shared" si="156"/>
        <v>1</v>
      </c>
      <c r="AE369" s="7">
        <f t="shared" si="157"/>
        <v>1</v>
      </c>
      <c r="AF369" s="7">
        <f t="shared" si="171"/>
        <v>1</v>
      </c>
      <c r="AG369" s="7">
        <f t="shared" si="172"/>
        <v>1</v>
      </c>
      <c r="AH369" s="7">
        <v>565</v>
      </c>
      <c r="AI369" s="7">
        <f t="shared" si="173"/>
        <v>565</v>
      </c>
      <c r="AJ369" s="7">
        <v>0</v>
      </c>
      <c r="AK369" s="7">
        <f t="shared" si="158"/>
        <v>0</v>
      </c>
      <c r="AL369" s="7">
        <f t="shared" si="159"/>
        <v>0</v>
      </c>
      <c r="AM369" s="7">
        <f t="shared" si="160"/>
        <v>0</v>
      </c>
      <c r="AN369" s="7">
        <v>135</v>
      </c>
      <c r="AO369" s="7">
        <f t="shared" si="161"/>
        <v>1</v>
      </c>
      <c r="AP369" s="7">
        <v>0</v>
      </c>
      <c r="AQ369" s="7">
        <f t="shared" si="162"/>
        <v>0</v>
      </c>
      <c r="AR369">
        <f t="shared" si="163"/>
        <v>1</v>
      </c>
      <c r="AS369" s="7">
        <v>232</v>
      </c>
      <c r="AT369" s="7">
        <f t="shared" si="164"/>
        <v>1</v>
      </c>
      <c r="AU369" s="7">
        <v>198</v>
      </c>
      <c r="AV369" s="7">
        <f t="shared" si="165"/>
        <v>1</v>
      </c>
      <c r="AW369">
        <f t="shared" si="166"/>
        <v>1</v>
      </c>
    </row>
    <row r="370" spans="1:49" x14ac:dyDescent="0.25">
      <c r="A370" s="11">
        <v>9932987</v>
      </c>
      <c r="B370" s="28" t="s">
        <v>494</v>
      </c>
      <c r="C370" s="25" t="s">
        <v>495</v>
      </c>
      <c r="D370" s="26" t="s">
        <v>5</v>
      </c>
      <c r="E370" s="26" t="s">
        <v>345</v>
      </c>
      <c r="F370" s="12">
        <f t="shared" si="145"/>
        <v>1</v>
      </c>
      <c r="G370" s="12" t="s">
        <v>77</v>
      </c>
      <c r="H370" s="12">
        <f t="shared" si="167"/>
        <v>0</v>
      </c>
      <c r="I370" s="1" t="str">
        <f>VLOOKUP(A370,Sheet1!A:F,3,)</f>
        <v>West</v>
      </c>
      <c r="J370" s="12">
        <f t="shared" si="146"/>
        <v>4</v>
      </c>
      <c r="K370" s="28" t="str">
        <f>VLOOKUP(A370,Sheet1!A:F,6,)</f>
        <v>Logistics</v>
      </c>
      <c r="L370">
        <f t="shared" si="147"/>
        <v>2</v>
      </c>
      <c r="M370" s="3">
        <f>VLOOKUP(A370,Sheet1!A:F,4,)</f>
        <v>41064</v>
      </c>
      <c r="N370" s="11">
        <f t="shared" si="148"/>
        <v>2012</v>
      </c>
      <c r="O370" s="11">
        <f t="shared" si="149"/>
        <v>6</v>
      </c>
      <c r="P370" s="11">
        <f t="shared" si="150"/>
        <v>2</v>
      </c>
      <c r="Q370" s="7">
        <f t="shared" si="151"/>
        <v>23</v>
      </c>
      <c r="R370" s="7">
        <f t="shared" si="152"/>
        <v>4</v>
      </c>
      <c r="S370" s="3">
        <v>42947</v>
      </c>
      <c r="T370" s="7">
        <f t="shared" si="153"/>
        <v>1</v>
      </c>
      <c r="U370" s="1">
        <f>VLOOKUP(A370,Sheet1!A:F,5,)</f>
        <v>5000</v>
      </c>
      <c r="V370" s="7">
        <v>8534.74</v>
      </c>
      <c r="W370" s="7">
        <f t="shared" si="154"/>
        <v>8534.74</v>
      </c>
      <c r="X370" s="7">
        <v>0</v>
      </c>
      <c r="Y370" s="9">
        <f t="shared" si="168"/>
        <v>1</v>
      </c>
      <c r="Z370" s="9">
        <f t="shared" si="169"/>
        <v>1</v>
      </c>
      <c r="AA370" s="10">
        <f>AH370/U370</f>
        <v>1.7069479999999999</v>
      </c>
      <c r="AB370" s="10">
        <f t="shared" si="170"/>
        <v>1.7069479999999999</v>
      </c>
      <c r="AC370" s="2">
        <v>500</v>
      </c>
      <c r="AD370" s="7">
        <f t="shared" si="156"/>
        <v>1</v>
      </c>
      <c r="AE370" s="7">
        <f t="shared" si="157"/>
        <v>1</v>
      </c>
      <c r="AF370" s="7">
        <f t="shared" si="171"/>
        <v>1</v>
      </c>
      <c r="AG370" s="7">
        <f t="shared" si="172"/>
        <v>1</v>
      </c>
      <c r="AH370" s="7">
        <v>8534.74</v>
      </c>
      <c r="AI370" s="7">
        <f t="shared" si="173"/>
        <v>8534.74</v>
      </c>
      <c r="AJ370" s="7">
        <v>-0.76</v>
      </c>
      <c r="AK370" s="7">
        <f t="shared" si="158"/>
        <v>0</v>
      </c>
      <c r="AL370" s="7">
        <f t="shared" si="159"/>
        <v>0.76</v>
      </c>
      <c r="AM370" s="7">
        <f t="shared" si="160"/>
        <v>0</v>
      </c>
      <c r="AN370" s="7">
        <v>0</v>
      </c>
      <c r="AO370" s="7">
        <f t="shared" si="161"/>
        <v>0</v>
      </c>
      <c r="AP370" s="7">
        <v>85</v>
      </c>
      <c r="AQ370" s="7">
        <f t="shared" si="162"/>
        <v>1</v>
      </c>
      <c r="AR370">
        <f t="shared" si="163"/>
        <v>1</v>
      </c>
      <c r="AS370" s="7">
        <v>467.5</v>
      </c>
      <c r="AT370" s="7">
        <f t="shared" si="164"/>
        <v>1</v>
      </c>
      <c r="AU370" s="7">
        <v>7983</v>
      </c>
      <c r="AV370" s="7">
        <f t="shared" si="165"/>
        <v>1</v>
      </c>
      <c r="AW370">
        <f t="shared" si="166"/>
        <v>1</v>
      </c>
    </row>
  </sheetData>
  <autoFilter ref="A1:AW370" xr:uid="{725F07EF-1593-434A-A262-5430635A7F93}">
    <sortState xmlns:xlrd2="http://schemas.microsoft.com/office/spreadsheetml/2017/richdata2" ref="A2:AW370">
      <sortCondition ref="A1:A370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2AD6-96BD-4999-A6B4-0B4EC54B1925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741</v>
      </c>
      <c r="B1" s="13">
        <v>0.155</v>
      </c>
    </row>
    <row r="2" spans="1:2" x14ac:dyDescent="0.25">
      <c r="A2" t="s">
        <v>742</v>
      </c>
      <c r="B2" s="13">
        <v>5.7000000000000002E-2</v>
      </c>
    </row>
    <row r="3" spans="1:2" x14ac:dyDescent="0.25">
      <c r="A3" t="s">
        <v>743</v>
      </c>
      <c r="B3" s="13">
        <v>7.4499999999999997E-2</v>
      </c>
    </row>
    <row r="4" spans="1:2" x14ac:dyDescent="0.25">
      <c r="A4" t="s">
        <v>744</v>
      </c>
      <c r="B4" s="13">
        <v>5.0700000000000002E-2</v>
      </c>
    </row>
    <row r="5" spans="1:2" x14ac:dyDescent="0.25">
      <c r="A5" t="s">
        <v>745</v>
      </c>
      <c r="B5" s="13">
        <v>0.56659999999999999</v>
      </c>
    </row>
    <row r="6" spans="1:2" x14ac:dyDescent="0.25">
      <c r="A6" t="s">
        <v>746</v>
      </c>
      <c r="B6" s="13">
        <v>9.6199999999999994E-2</v>
      </c>
    </row>
    <row r="7" spans="1:2" x14ac:dyDescent="0.25">
      <c r="B7" s="13">
        <f>SUM(B1:B6)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FEEB-39AB-4863-9165-861300C195A2}">
  <dimension ref="A1:F370"/>
  <sheetViews>
    <sheetView workbookViewId="0">
      <selection activeCell="B4" sqref="B4"/>
    </sheetView>
  </sheetViews>
  <sheetFormatPr defaultRowHeight="15" x14ac:dyDescent="0.25"/>
  <cols>
    <col min="1" max="1" width="16.5703125" bestFit="1" customWidth="1"/>
    <col min="2" max="2" width="35.85546875" bestFit="1" customWidth="1"/>
    <col min="3" max="3" width="7.140625" bestFit="1" customWidth="1"/>
    <col min="4" max="4" width="18.5703125" bestFit="1" customWidth="1"/>
    <col min="5" max="5" width="11.85546875" bestFit="1" customWidth="1"/>
    <col min="6" max="6" width="14" bestFit="1" customWidth="1"/>
  </cols>
  <sheetData>
    <row r="1" spans="1:6" x14ac:dyDescent="0.25">
      <c r="A1" s="4" t="s">
        <v>3</v>
      </c>
      <c r="B1" s="4" t="s">
        <v>686</v>
      </c>
      <c r="C1" s="4" t="s">
        <v>687</v>
      </c>
      <c r="D1" s="4" t="s">
        <v>688</v>
      </c>
      <c r="E1" s="4" t="s">
        <v>689</v>
      </c>
      <c r="F1" s="4" t="s">
        <v>690</v>
      </c>
    </row>
    <row r="2" spans="1:6" x14ac:dyDescent="0.25">
      <c r="A2">
        <v>2119244</v>
      </c>
      <c r="B2" t="s">
        <v>665</v>
      </c>
      <c r="C2" t="s">
        <v>691</v>
      </c>
      <c r="D2" s="5">
        <v>42964</v>
      </c>
      <c r="E2" s="6">
        <v>5000</v>
      </c>
      <c r="F2" t="s">
        <v>692</v>
      </c>
    </row>
    <row r="3" spans="1:6" x14ac:dyDescent="0.25">
      <c r="A3">
        <v>7251764</v>
      </c>
      <c r="B3" t="s">
        <v>601</v>
      </c>
      <c r="C3" t="s">
        <v>691</v>
      </c>
      <c r="D3" s="5">
        <v>42944</v>
      </c>
      <c r="E3" s="6">
        <v>5000</v>
      </c>
      <c r="F3" t="s">
        <v>693</v>
      </c>
    </row>
    <row r="4" spans="1:6" x14ac:dyDescent="0.25">
      <c r="A4">
        <v>8038197</v>
      </c>
      <c r="B4" t="s">
        <v>583</v>
      </c>
      <c r="C4" t="s">
        <v>691</v>
      </c>
      <c r="D4" s="5">
        <v>42924</v>
      </c>
      <c r="E4" s="6">
        <v>5000</v>
      </c>
      <c r="F4" t="s">
        <v>694</v>
      </c>
    </row>
    <row r="5" spans="1:6" x14ac:dyDescent="0.25">
      <c r="A5">
        <v>508622</v>
      </c>
      <c r="B5" t="s">
        <v>619</v>
      </c>
      <c r="C5" t="s">
        <v>691</v>
      </c>
      <c r="D5" s="5">
        <v>42904</v>
      </c>
      <c r="E5" s="6">
        <v>5000</v>
      </c>
      <c r="F5" t="s">
        <v>695</v>
      </c>
    </row>
    <row r="6" spans="1:6" x14ac:dyDescent="0.25">
      <c r="A6">
        <v>9452743</v>
      </c>
      <c r="B6" t="s">
        <v>485</v>
      </c>
      <c r="C6" t="s">
        <v>691</v>
      </c>
      <c r="D6" s="5">
        <v>42884</v>
      </c>
      <c r="E6" s="6">
        <v>5000</v>
      </c>
      <c r="F6" t="s">
        <v>696</v>
      </c>
    </row>
    <row r="7" spans="1:6" x14ac:dyDescent="0.25">
      <c r="A7">
        <v>7606632</v>
      </c>
      <c r="B7" t="s">
        <v>531</v>
      </c>
      <c r="C7" t="s">
        <v>691</v>
      </c>
      <c r="D7" s="5">
        <v>42864</v>
      </c>
      <c r="E7" s="6">
        <v>5000</v>
      </c>
      <c r="F7" t="s">
        <v>697</v>
      </c>
    </row>
    <row r="8" spans="1:6" x14ac:dyDescent="0.25">
      <c r="A8">
        <v>1298861</v>
      </c>
      <c r="B8" t="s">
        <v>671</v>
      </c>
      <c r="C8" t="s">
        <v>691</v>
      </c>
      <c r="D8" s="5">
        <v>42844</v>
      </c>
      <c r="E8" s="6">
        <v>5000</v>
      </c>
      <c r="F8" t="s">
        <v>698</v>
      </c>
    </row>
    <row r="9" spans="1:6" x14ac:dyDescent="0.25">
      <c r="A9">
        <v>1111808</v>
      </c>
      <c r="B9" t="s">
        <v>577</v>
      </c>
      <c r="C9" t="s">
        <v>691</v>
      </c>
      <c r="D9" s="5">
        <v>42824</v>
      </c>
      <c r="E9" s="6">
        <v>5000</v>
      </c>
      <c r="F9" t="s">
        <v>692</v>
      </c>
    </row>
    <row r="10" spans="1:6" x14ac:dyDescent="0.25">
      <c r="A10">
        <v>8182109</v>
      </c>
      <c r="B10" t="s">
        <v>653</v>
      </c>
      <c r="C10" t="s">
        <v>691</v>
      </c>
      <c r="D10" s="5">
        <v>42804</v>
      </c>
      <c r="E10" s="6">
        <v>5000</v>
      </c>
      <c r="F10" t="s">
        <v>693</v>
      </c>
    </row>
    <row r="11" spans="1:6" x14ac:dyDescent="0.25">
      <c r="A11">
        <v>1937902</v>
      </c>
      <c r="B11" t="s">
        <v>617</v>
      </c>
      <c r="C11" t="s">
        <v>691</v>
      </c>
      <c r="D11" s="5">
        <v>42784</v>
      </c>
      <c r="E11" s="6">
        <v>5000</v>
      </c>
      <c r="F11" t="s">
        <v>694</v>
      </c>
    </row>
    <row r="12" spans="1:6" x14ac:dyDescent="0.25">
      <c r="A12">
        <v>7810796</v>
      </c>
      <c r="B12" t="s">
        <v>559</v>
      </c>
      <c r="C12" t="s">
        <v>691</v>
      </c>
      <c r="D12" s="5">
        <v>42764</v>
      </c>
      <c r="E12" s="6">
        <v>5000</v>
      </c>
      <c r="F12" t="s">
        <v>695</v>
      </c>
    </row>
    <row r="13" spans="1:6" x14ac:dyDescent="0.25">
      <c r="A13">
        <v>1643919</v>
      </c>
      <c r="B13" t="s">
        <v>611</v>
      </c>
      <c r="C13" t="s">
        <v>691</v>
      </c>
      <c r="D13" s="5">
        <v>42744</v>
      </c>
      <c r="E13" s="6">
        <v>20000</v>
      </c>
      <c r="F13" t="s">
        <v>696</v>
      </c>
    </row>
    <row r="14" spans="1:6" x14ac:dyDescent="0.25">
      <c r="A14">
        <v>1837716</v>
      </c>
      <c r="B14" t="s">
        <v>627</v>
      </c>
      <c r="C14" t="s">
        <v>691</v>
      </c>
      <c r="D14" s="5">
        <v>42724</v>
      </c>
      <c r="E14" s="6">
        <v>5000</v>
      </c>
      <c r="F14" t="s">
        <v>697</v>
      </c>
    </row>
    <row r="15" spans="1:6" x14ac:dyDescent="0.25">
      <c r="A15">
        <v>7311725</v>
      </c>
      <c r="B15" t="s">
        <v>557</v>
      </c>
      <c r="C15" t="s">
        <v>691</v>
      </c>
      <c r="D15" s="5">
        <v>42704</v>
      </c>
      <c r="E15" s="6">
        <v>20000</v>
      </c>
      <c r="F15" t="s">
        <v>698</v>
      </c>
    </row>
    <row r="16" spans="1:6" x14ac:dyDescent="0.25">
      <c r="A16">
        <v>6463533</v>
      </c>
      <c r="B16" t="s">
        <v>499</v>
      </c>
      <c r="C16" t="s">
        <v>691</v>
      </c>
      <c r="D16" s="5">
        <v>42684</v>
      </c>
      <c r="E16" s="6">
        <v>5000</v>
      </c>
      <c r="F16" t="s">
        <v>692</v>
      </c>
    </row>
    <row r="17" spans="1:6" x14ac:dyDescent="0.25">
      <c r="A17">
        <v>8908209</v>
      </c>
      <c r="B17" t="s">
        <v>571</v>
      </c>
      <c r="C17" t="s">
        <v>691</v>
      </c>
      <c r="D17" s="5">
        <v>42664</v>
      </c>
      <c r="E17" s="6">
        <v>5000</v>
      </c>
      <c r="F17" t="s">
        <v>693</v>
      </c>
    </row>
    <row r="18" spans="1:6" x14ac:dyDescent="0.25">
      <c r="A18">
        <v>34994</v>
      </c>
      <c r="B18" t="s">
        <v>675</v>
      </c>
      <c r="C18" t="s">
        <v>691</v>
      </c>
      <c r="D18" s="5">
        <v>42644</v>
      </c>
      <c r="E18" s="6">
        <v>5000</v>
      </c>
      <c r="F18" t="s">
        <v>694</v>
      </c>
    </row>
    <row r="19" spans="1:6" x14ac:dyDescent="0.25">
      <c r="A19">
        <v>1400641</v>
      </c>
      <c r="B19" t="s">
        <v>625</v>
      </c>
      <c r="C19" t="s">
        <v>691</v>
      </c>
      <c r="D19" s="5">
        <v>42624</v>
      </c>
      <c r="E19" s="6">
        <v>5000</v>
      </c>
      <c r="F19" t="s">
        <v>695</v>
      </c>
    </row>
    <row r="20" spans="1:6" x14ac:dyDescent="0.25">
      <c r="A20">
        <v>6131966</v>
      </c>
      <c r="B20" t="s">
        <v>515</v>
      </c>
      <c r="C20" t="s">
        <v>691</v>
      </c>
      <c r="D20" s="5">
        <v>42604</v>
      </c>
      <c r="E20" s="6">
        <v>5000</v>
      </c>
      <c r="F20" t="s">
        <v>696</v>
      </c>
    </row>
    <row r="21" spans="1:6" x14ac:dyDescent="0.25">
      <c r="A21">
        <v>3864673</v>
      </c>
      <c r="B21" t="s">
        <v>551</v>
      </c>
      <c r="C21" t="s">
        <v>691</v>
      </c>
      <c r="D21" s="5">
        <v>42584</v>
      </c>
      <c r="E21" s="6">
        <v>5000</v>
      </c>
      <c r="F21" t="s">
        <v>697</v>
      </c>
    </row>
    <row r="22" spans="1:6" x14ac:dyDescent="0.25">
      <c r="A22">
        <v>642101</v>
      </c>
      <c r="B22" t="s">
        <v>497</v>
      </c>
      <c r="C22" t="s">
        <v>691</v>
      </c>
      <c r="D22" s="5">
        <v>42564</v>
      </c>
      <c r="E22" s="6">
        <v>5000</v>
      </c>
      <c r="F22" t="s">
        <v>698</v>
      </c>
    </row>
    <row r="23" spans="1:6" x14ac:dyDescent="0.25">
      <c r="A23">
        <v>6724443</v>
      </c>
      <c r="B23" t="s">
        <v>683</v>
      </c>
      <c r="C23" t="s">
        <v>691</v>
      </c>
      <c r="D23" s="5">
        <v>42544</v>
      </c>
      <c r="E23" s="6">
        <v>5000</v>
      </c>
      <c r="F23" t="s">
        <v>692</v>
      </c>
    </row>
    <row r="24" spans="1:6" x14ac:dyDescent="0.25">
      <c r="A24">
        <v>8184608</v>
      </c>
      <c r="B24" t="s">
        <v>615</v>
      </c>
      <c r="C24" t="s">
        <v>691</v>
      </c>
      <c r="D24" s="5">
        <v>42524</v>
      </c>
      <c r="E24" s="6">
        <v>5000</v>
      </c>
      <c r="F24" t="s">
        <v>693</v>
      </c>
    </row>
    <row r="25" spans="1:6" x14ac:dyDescent="0.25">
      <c r="A25">
        <v>4140362</v>
      </c>
      <c r="B25" t="s">
        <v>663</v>
      </c>
      <c r="C25" t="s">
        <v>691</v>
      </c>
      <c r="D25" s="5">
        <v>42504</v>
      </c>
      <c r="E25" s="6">
        <v>10000</v>
      </c>
      <c r="F25" t="s">
        <v>694</v>
      </c>
    </row>
    <row r="26" spans="1:6" x14ac:dyDescent="0.25">
      <c r="A26">
        <v>6556559</v>
      </c>
      <c r="B26" t="s">
        <v>669</v>
      </c>
      <c r="C26" t="s">
        <v>691</v>
      </c>
      <c r="D26" s="5">
        <v>42484</v>
      </c>
      <c r="E26" s="6">
        <v>5000</v>
      </c>
      <c r="F26" t="s">
        <v>695</v>
      </c>
    </row>
    <row r="27" spans="1:6" x14ac:dyDescent="0.25">
      <c r="A27">
        <v>3064412</v>
      </c>
      <c r="B27" t="s">
        <v>603</v>
      </c>
      <c r="C27" t="s">
        <v>691</v>
      </c>
      <c r="D27" s="5">
        <v>42464</v>
      </c>
      <c r="E27" s="6">
        <v>5000</v>
      </c>
      <c r="F27" t="s">
        <v>696</v>
      </c>
    </row>
    <row r="28" spans="1:6" x14ac:dyDescent="0.25">
      <c r="A28">
        <v>4694576</v>
      </c>
      <c r="B28" t="s">
        <v>585</v>
      </c>
      <c r="C28" t="s">
        <v>691</v>
      </c>
      <c r="D28" s="5">
        <v>42444</v>
      </c>
      <c r="E28" s="6">
        <v>5000</v>
      </c>
      <c r="F28" t="s">
        <v>697</v>
      </c>
    </row>
    <row r="29" spans="1:6" x14ac:dyDescent="0.25">
      <c r="A29">
        <v>26283</v>
      </c>
      <c r="B29" t="s">
        <v>591</v>
      </c>
      <c r="C29" t="s">
        <v>691</v>
      </c>
      <c r="D29" s="5">
        <v>42424</v>
      </c>
      <c r="E29" s="6">
        <v>5000</v>
      </c>
      <c r="F29" t="s">
        <v>698</v>
      </c>
    </row>
    <row r="30" spans="1:6" x14ac:dyDescent="0.25">
      <c r="A30">
        <v>3961251</v>
      </c>
      <c r="B30" t="s">
        <v>563</v>
      </c>
      <c r="C30" t="s">
        <v>691</v>
      </c>
      <c r="D30" s="5">
        <v>42404</v>
      </c>
      <c r="E30" s="6">
        <v>5000</v>
      </c>
      <c r="F30" t="s">
        <v>692</v>
      </c>
    </row>
    <row r="31" spans="1:6" x14ac:dyDescent="0.25">
      <c r="A31">
        <v>7030185</v>
      </c>
      <c r="B31" t="s">
        <v>533</v>
      </c>
      <c r="C31" t="s">
        <v>691</v>
      </c>
      <c r="D31" s="5">
        <v>42384</v>
      </c>
      <c r="E31" s="6">
        <v>5000</v>
      </c>
      <c r="F31" t="s">
        <v>693</v>
      </c>
    </row>
    <row r="32" spans="1:6" x14ac:dyDescent="0.25">
      <c r="A32">
        <v>910146</v>
      </c>
      <c r="B32" t="s">
        <v>655</v>
      </c>
      <c r="C32" t="s">
        <v>691</v>
      </c>
      <c r="D32" s="5">
        <v>42364</v>
      </c>
      <c r="E32" s="6">
        <v>5000</v>
      </c>
      <c r="F32" t="s">
        <v>694</v>
      </c>
    </row>
    <row r="33" spans="1:6" x14ac:dyDescent="0.25">
      <c r="A33">
        <v>4148996</v>
      </c>
      <c r="B33" t="s">
        <v>607</v>
      </c>
      <c r="C33" t="s">
        <v>691</v>
      </c>
      <c r="D33" s="5">
        <v>42344</v>
      </c>
      <c r="E33" s="6">
        <v>5000</v>
      </c>
      <c r="F33" t="s">
        <v>695</v>
      </c>
    </row>
    <row r="34" spans="1:6" x14ac:dyDescent="0.25">
      <c r="A34">
        <v>8069536</v>
      </c>
      <c r="B34" t="s">
        <v>555</v>
      </c>
      <c r="C34" t="s">
        <v>691</v>
      </c>
      <c r="D34" s="5">
        <v>42324</v>
      </c>
      <c r="E34" s="6">
        <v>5000</v>
      </c>
      <c r="F34" t="s">
        <v>696</v>
      </c>
    </row>
    <row r="35" spans="1:6" x14ac:dyDescent="0.25">
      <c r="A35">
        <v>6639914</v>
      </c>
      <c r="B35" t="s">
        <v>575</v>
      </c>
      <c r="C35" t="s">
        <v>691</v>
      </c>
      <c r="D35" s="5">
        <v>42304</v>
      </c>
      <c r="E35" s="6">
        <v>5000</v>
      </c>
      <c r="F35" t="s">
        <v>697</v>
      </c>
    </row>
    <row r="36" spans="1:6" x14ac:dyDescent="0.25">
      <c r="A36">
        <v>4548153</v>
      </c>
      <c r="B36" t="s">
        <v>623</v>
      </c>
      <c r="C36" t="s">
        <v>691</v>
      </c>
      <c r="D36" s="5">
        <v>42284</v>
      </c>
      <c r="E36" s="6">
        <v>5000</v>
      </c>
      <c r="F36" t="s">
        <v>698</v>
      </c>
    </row>
    <row r="37" spans="1:6" x14ac:dyDescent="0.25">
      <c r="A37">
        <v>6062811</v>
      </c>
      <c r="B37" t="s">
        <v>641</v>
      </c>
      <c r="C37" t="s">
        <v>691</v>
      </c>
      <c r="D37" s="5">
        <v>42264</v>
      </c>
      <c r="E37" s="6">
        <v>5000</v>
      </c>
      <c r="F37" t="s">
        <v>692</v>
      </c>
    </row>
    <row r="38" spans="1:6" x14ac:dyDescent="0.25">
      <c r="A38">
        <v>2173031</v>
      </c>
      <c r="B38" t="s">
        <v>661</v>
      </c>
      <c r="C38" t="s">
        <v>691</v>
      </c>
      <c r="D38" s="5">
        <v>42244</v>
      </c>
      <c r="E38" s="6">
        <v>5000</v>
      </c>
      <c r="F38" t="s">
        <v>693</v>
      </c>
    </row>
    <row r="39" spans="1:6" x14ac:dyDescent="0.25">
      <c r="A39">
        <v>7276187</v>
      </c>
      <c r="B39" t="s">
        <v>649</v>
      </c>
      <c r="C39" t="s">
        <v>691</v>
      </c>
      <c r="D39" s="5">
        <v>42224</v>
      </c>
      <c r="E39" s="6">
        <v>5000</v>
      </c>
      <c r="F39" t="s">
        <v>694</v>
      </c>
    </row>
    <row r="40" spans="1:6" x14ac:dyDescent="0.25">
      <c r="A40">
        <v>3057124</v>
      </c>
      <c r="B40" t="s">
        <v>493</v>
      </c>
      <c r="C40" t="s">
        <v>691</v>
      </c>
      <c r="D40" s="5">
        <v>42204</v>
      </c>
      <c r="E40" s="6">
        <v>5000</v>
      </c>
      <c r="F40" t="s">
        <v>695</v>
      </c>
    </row>
    <row r="41" spans="1:6" x14ac:dyDescent="0.25">
      <c r="A41">
        <v>719852</v>
      </c>
      <c r="B41" t="s">
        <v>587</v>
      </c>
      <c r="C41" t="s">
        <v>691</v>
      </c>
      <c r="D41" s="5">
        <v>42184</v>
      </c>
      <c r="E41" s="6">
        <v>5000</v>
      </c>
      <c r="F41" t="s">
        <v>696</v>
      </c>
    </row>
    <row r="42" spans="1:6" x14ac:dyDescent="0.25">
      <c r="A42">
        <v>9295603</v>
      </c>
      <c r="B42" t="s">
        <v>593</v>
      </c>
      <c r="C42" t="s">
        <v>691</v>
      </c>
      <c r="D42" s="5">
        <v>42164</v>
      </c>
      <c r="E42" s="6">
        <v>5000</v>
      </c>
      <c r="F42" t="s">
        <v>697</v>
      </c>
    </row>
    <row r="43" spans="1:6" x14ac:dyDescent="0.25">
      <c r="A43">
        <v>7628912</v>
      </c>
      <c r="B43" t="s">
        <v>637</v>
      </c>
      <c r="C43" t="s">
        <v>691</v>
      </c>
      <c r="D43" s="5">
        <v>42144</v>
      </c>
      <c r="E43" s="6">
        <v>5000</v>
      </c>
      <c r="F43" t="s">
        <v>698</v>
      </c>
    </row>
    <row r="44" spans="1:6" x14ac:dyDescent="0.25">
      <c r="A44">
        <v>3911552</v>
      </c>
      <c r="B44" t="s">
        <v>595</v>
      </c>
      <c r="C44" t="s">
        <v>691</v>
      </c>
      <c r="D44" s="5">
        <v>42124</v>
      </c>
      <c r="E44" s="6">
        <v>5000</v>
      </c>
      <c r="F44" t="s">
        <v>692</v>
      </c>
    </row>
    <row r="45" spans="1:6" x14ac:dyDescent="0.25">
      <c r="A45">
        <v>5617734</v>
      </c>
      <c r="B45" t="s">
        <v>513</v>
      </c>
      <c r="C45" t="s">
        <v>691</v>
      </c>
      <c r="D45" s="5">
        <v>42104</v>
      </c>
      <c r="E45" s="6">
        <v>5000</v>
      </c>
      <c r="F45" t="s">
        <v>693</v>
      </c>
    </row>
    <row r="46" spans="1:6" x14ac:dyDescent="0.25">
      <c r="A46">
        <v>4929065</v>
      </c>
      <c r="B46" t="s">
        <v>635</v>
      </c>
      <c r="C46" t="s">
        <v>691</v>
      </c>
      <c r="D46" s="5">
        <v>42084</v>
      </c>
      <c r="E46" s="6">
        <v>20000</v>
      </c>
      <c r="F46" t="s">
        <v>694</v>
      </c>
    </row>
    <row r="47" spans="1:6" x14ac:dyDescent="0.25">
      <c r="A47">
        <v>3004479</v>
      </c>
      <c r="B47" t="s">
        <v>581</v>
      </c>
      <c r="C47" t="s">
        <v>691</v>
      </c>
      <c r="D47" s="5">
        <v>42064</v>
      </c>
      <c r="E47" s="6">
        <v>5000</v>
      </c>
      <c r="F47" t="s">
        <v>695</v>
      </c>
    </row>
    <row r="48" spans="1:6" x14ac:dyDescent="0.25">
      <c r="A48">
        <v>7218438</v>
      </c>
      <c r="B48" t="s">
        <v>605</v>
      </c>
      <c r="C48" t="s">
        <v>691</v>
      </c>
      <c r="D48" s="5">
        <v>42044</v>
      </c>
      <c r="E48" s="6">
        <v>25000</v>
      </c>
      <c r="F48" t="s">
        <v>696</v>
      </c>
    </row>
    <row r="49" spans="1:6" x14ac:dyDescent="0.25">
      <c r="A49">
        <v>1975169</v>
      </c>
      <c r="B49" t="s">
        <v>543</v>
      </c>
      <c r="C49" t="s">
        <v>691</v>
      </c>
      <c r="D49" s="5">
        <v>42024</v>
      </c>
      <c r="E49" s="6">
        <v>5000</v>
      </c>
      <c r="F49" t="s">
        <v>697</v>
      </c>
    </row>
    <row r="50" spans="1:6" x14ac:dyDescent="0.25">
      <c r="A50">
        <v>6382231</v>
      </c>
      <c r="B50" t="s">
        <v>647</v>
      </c>
      <c r="C50" t="s">
        <v>691</v>
      </c>
      <c r="D50" s="5">
        <v>42004</v>
      </c>
      <c r="E50" s="6">
        <v>5000</v>
      </c>
      <c r="F50" t="s">
        <v>698</v>
      </c>
    </row>
    <row r="51" spans="1:6" x14ac:dyDescent="0.25">
      <c r="A51">
        <v>5975794</v>
      </c>
      <c r="B51" t="s">
        <v>633</v>
      </c>
      <c r="C51" t="s">
        <v>691</v>
      </c>
      <c r="D51" s="5">
        <v>41984</v>
      </c>
      <c r="E51" s="6">
        <v>5000</v>
      </c>
      <c r="F51" t="s">
        <v>692</v>
      </c>
    </row>
    <row r="52" spans="1:6" x14ac:dyDescent="0.25">
      <c r="A52">
        <v>8849883</v>
      </c>
      <c r="B52" t="s">
        <v>517</v>
      </c>
      <c r="C52" t="s">
        <v>691</v>
      </c>
      <c r="D52" s="5">
        <v>41964</v>
      </c>
      <c r="E52" s="6">
        <v>5000</v>
      </c>
      <c r="F52" t="s">
        <v>693</v>
      </c>
    </row>
    <row r="53" spans="1:6" x14ac:dyDescent="0.25">
      <c r="A53">
        <v>2286941</v>
      </c>
      <c r="B53" t="s">
        <v>535</v>
      </c>
      <c r="C53" t="s">
        <v>691</v>
      </c>
      <c r="D53" s="5">
        <v>41944</v>
      </c>
      <c r="E53" s="6">
        <v>5000</v>
      </c>
      <c r="F53" t="s">
        <v>694</v>
      </c>
    </row>
    <row r="54" spans="1:6" x14ac:dyDescent="0.25">
      <c r="A54">
        <v>7092518</v>
      </c>
      <c r="B54" t="s">
        <v>501</v>
      </c>
      <c r="C54" t="s">
        <v>691</v>
      </c>
      <c r="D54" s="5">
        <v>41924</v>
      </c>
      <c r="E54" s="6">
        <v>5000</v>
      </c>
      <c r="F54" t="s">
        <v>695</v>
      </c>
    </row>
    <row r="55" spans="1:6" x14ac:dyDescent="0.25">
      <c r="A55">
        <v>1400751</v>
      </c>
      <c r="B55" t="s">
        <v>579</v>
      </c>
      <c r="C55" t="s">
        <v>691</v>
      </c>
      <c r="D55" s="5">
        <v>41904</v>
      </c>
      <c r="E55" s="6">
        <v>5000</v>
      </c>
      <c r="F55" t="s">
        <v>696</v>
      </c>
    </row>
    <row r="56" spans="1:6" x14ac:dyDescent="0.25">
      <c r="A56">
        <v>9346788</v>
      </c>
      <c r="B56" t="s">
        <v>573</v>
      </c>
      <c r="C56" t="s">
        <v>691</v>
      </c>
      <c r="D56" s="5">
        <v>41884</v>
      </c>
      <c r="E56" s="6">
        <v>20000</v>
      </c>
      <c r="F56" t="s">
        <v>697</v>
      </c>
    </row>
    <row r="57" spans="1:6" x14ac:dyDescent="0.25">
      <c r="A57">
        <v>648004</v>
      </c>
      <c r="B57" t="s">
        <v>679</v>
      </c>
      <c r="C57" t="s">
        <v>691</v>
      </c>
      <c r="D57" s="5">
        <v>41864</v>
      </c>
      <c r="E57" s="6">
        <v>5000</v>
      </c>
      <c r="F57" t="s">
        <v>698</v>
      </c>
    </row>
    <row r="58" spans="1:6" x14ac:dyDescent="0.25">
      <c r="A58">
        <v>292973</v>
      </c>
      <c r="B58" t="s">
        <v>613</v>
      </c>
      <c r="C58" t="s">
        <v>691</v>
      </c>
      <c r="D58" s="5">
        <v>41844</v>
      </c>
      <c r="E58" s="6">
        <v>5000</v>
      </c>
      <c r="F58" t="s">
        <v>692</v>
      </c>
    </row>
    <row r="59" spans="1:6" x14ac:dyDescent="0.25">
      <c r="A59">
        <v>4176542</v>
      </c>
      <c r="B59" t="s">
        <v>521</v>
      </c>
      <c r="C59" t="s">
        <v>691</v>
      </c>
      <c r="D59" s="5">
        <v>41824</v>
      </c>
      <c r="E59" s="6">
        <v>5000</v>
      </c>
      <c r="F59" t="s">
        <v>693</v>
      </c>
    </row>
    <row r="60" spans="1:6" x14ac:dyDescent="0.25">
      <c r="A60">
        <v>2598017</v>
      </c>
      <c r="B60" t="s">
        <v>519</v>
      </c>
      <c r="C60" t="s">
        <v>691</v>
      </c>
      <c r="D60" s="5">
        <v>41804</v>
      </c>
      <c r="E60" s="6">
        <v>5000</v>
      </c>
      <c r="F60" t="s">
        <v>694</v>
      </c>
    </row>
    <row r="61" spans="1:6" x14ac:dyDescent="0.25">
      <c r="A61">
        <v>3179062</v>
      </c>
      <c r="B61" t="s">
        <v>537</v>
      </c>
      <c r="C61" t="s">
        <v>691</v>
      </c>
      <c r="D61" s="5">
        <v>41784</v>
      </c>
      <c r="E61" s="6">
        <v>5000</v>
      </c>
      <c r="F61" t="s">
        <v>695</v>
      </c>
    </row>
    <row r="62" spans="1:6" x14ac:dyDescent="0.25">
      <c r="A62">
        <v>4804534</v>
      </c>
      <c r="B62" t="s">
        <v>507</v>
      </c>
      <c r="C62" t="s">
        <v>691</v>
      </c>
      <c r="D62" s="5">
        <v>41764</v>
      </c>
      <c r="E62" s="6">
        <v>5000</v>
      </c>
      <c r="F62" t="s">
        <v>696</v>
      </c>
    </row>
    <row r="63" spans="1:6" x14ac:dyDescent="0.25">
      <c r="A63">
        <v>643729</v>
      </c>
      <c r="B63" t="s">
        <v>629</v>
      </c>
      <c r="C63" t="s">
        <v>691</v>
      </c>
      <c r="D63" s="5">
        <v>41744</v>
      </c>
      <c r="E63" s="6">
        <v>20000</v>
      </c>
      <c r="F63" t="s">
        <v>697</v>
      </c>
    </row>
    <row r="64" spans="1:6" x14ac:dyDescent="0.25">
      <c r="A64">
        <v>5514166</v>
      </c>
      <c r="B64" t="s">
        <v>651</v>
      </c>
      <c r="C64" t="s">
        <v>691</v>
      </c>
      <c r="D64" s="5">
        <v>41724</v>
      </c>
      <c r="E64" s="6">
        <v>5000</v>
      </c>
      <c r="F64" t="s">
        <v>698</v>
      </c>
    </row>
    <row r="65" spans="1:6" x14ac:dyDescent="0.25">
      <c r="A65">
        <v>1955912</v>
      </c>
      <c r="B65" t="s">
        <v>539</v>
      </c>
      <c r="C65" t="s">
        <v>691</v>
      </c>
      <c r="D65" s="5">
        <v>41704</v>
      </c>
      <c r="E65" s="6">
        <v>5000</v>
      </c>
      <c r="F65" t="s">
        <v>692</v>
      </c>
    </row>
    <row r="66" spans="1:6" x14ac:dyDescent="0.25">
      <c r="A66">
        <v>7368759</v>
      </c>
      <c r="B66" t="s">
        <v>503</v>
      </c>
      <c r="C66" t="s">
        <v>691</v>
      </c>
      <c r="D66" s="5">
        <v>41684</v>
      </c>
      <c r="E66" s="6">
        <v>5000</v>
      </c>
      <c r="F66" t="s">
        <v>693</v>
      </c>
    </row>
    <row r="67" spans="1:6" x14ac:dyDescent="0.25">
      <c r="A67">
        <v>360801</v>
      </c>
      <c r="B67" t="s">
        <v>621</v>
      </c>
      <c r="C67" t="s">
        <v>691</v>
      </c>
      <c r="D67" s="5">
        <v>41664</v>
      </c>
      <c r="E67" s="6">
        <v>5000</v>
      </c>
      <c r="F67" t="s">
        <v>694</v>
      </c>
    </row>
    <row r="68" spans="1:6" x14ac:dyDescent="0.25">
      <c r="A68">
        <v>4395469</v>
      </c>
      <c r="B68" t="s">
        <v>545</v>
      </c>
      <c r="C68" t="s">
        <v>691</v>
      </c>
      <c r="D68" s="5">
        <v>41644</v>
      </c>
      <c r="E68" s="6">
        <v>5000</v>
      </c>
      <c r="F68" t="s">
        <v>695</v>
      </c>
    </row>
    <row r="69" spans="1:6" x14ac:dyDescent="0.25">
      <c r="A69">
        <v>4763627</v>
      </c>
      <c r="B69" t="s">
        <v>677</v>
      </c>
      <c r="C69" t="s">
        <v>691</v>
      </c>
      <c r="D69" s="5">
        <v>41624</v>
      </c>
      <c r="E69" s="6">
        <v>5000</v>
      </c>
      <c r="F69" t="s">
        <v>696</v>
      </c>
    </row>
    <row r="70" spans="1:6" x14ac:dyDescent="0.25">
      <c r="A70">
        <v>3100863</v>
      </c>
      <c r="B70" t="s">
        <v>599</v>
      </c>
      <c r="C70" t="s">
        <v>691</v>
      </c>
      <c r="D70" s="5">
        <v>41604</v>
      </c>
      <c r="E70" s="6">
        <v>20000</v>
      </c>
      <c r="F70" t="s">
        <v>697</v>
      </c>
    </row>
    <row r="71" spans="1:6" x14ac:dyDescent="0.25">
      <c r="A71">
        <v>1274208</v>
      </c>
      <c r="B71" t="s">
        <v>609</v>
      </c>
      <c r="C71" t="s">
        <v>691</v>
      </c>
      <c r="D71" s="5">
        <v>41584</v>
      </c>
      <c r="E71" s="6">
        <v>5000</v>
      </c>
      <c r="F71" t="s">
        <v>698</v>
      </c>
    </row>
    <row r="72" spans="1:6" x14ac:dyDescent="0.25">
      <c r="A72">
        <v>730378</v>
      </c>
      <c r="B72" t="s">
        <v>489</v>
      </c>
      <c r="C72" t="s">
        <v>691</v>
      </c>
      <c r="D72" s="5">
        <v>41564</v>
      </c>
      <c r="E72" s="6">
        <v>10000</v>
      </c>
      <c r="F72" t="s">
        <v>692</v>
      </c>
    </row>
    <row r="73" spans="1:6" x14ac:dyDescent="0.25">
      <c r="A73">
        <v>6281338</v>
      </c>
      <c r="B73" t="s">
        <v>639</v>
      </c>
      <c r="C73" t="s">
        <v>691</v>
      </c>
      <c r="D73" s="5">
        <v>41544</v>
      </c>
      <c r="E73" s="6">
        <v>5000</v>
      </c>
      <c r="F73" t="s">
        <v>693</v>
      </c>
    </row>
    <row r="74" spans="1:6" x14ac:dyDescent="0.25">
      <c r="A74">
        <v>9708199</v>
      </c>
      <c r="B74" t="s">
        <v>565</v>
      </c>
      <c r="C74" t="s">
        <v>691</v>
      </c>
      <c r="D74" s="5">
        <v>41524</v>
      </c>
      <c r="E74" s="6">
        <v>5000</v>
      </c>
      <c r="F74" t="s">
        <v>694</v>
      </c>
    </row>
    <row r="75" spans="1:6" x14ac:dyDescent="0.25">
      <c r="A75">
        <v>3853872</v>
      </c>
      <c r="B75" t="s">
        <v>643</v>
      </c>
      <c r="C75" t="s">
        <v>691</v>
      </c>
      <c r="D75" s="5">
        <v>41504</v>
      </c>
      <c r="E75" s="6">
        <v>5000</v>
      </c>
      <c r="F75" t="s">
        <v>695</v>
      </c>
    </row>
    <row r="76" spans="1:6" x14ac:dyDescent="0.25">
      <c r="A76">
        <v>1277715</v>
      </c>
      <c r="B76" t="s">
        <v>657</v>
      </c>
      <c r="C76" t="s">
        <v>691</v>
      </c>
      <c r="D76" s="5">
        <v>41484</v>
      </c>
      <c r="E76" s="6">
        <v>5000</v>
      </c>
      <c r="F76" t="s">
        <v>696</v>
      </c>
    </row>
    <row r="77" spans="1:6" x14ac:dyDescent="0.25">
      <c r="A77">
        <v>5022917</v>
      </c>
      <c r="B77" t="s">
        <v>673</v>
      </c>
      <c r="C77" t="s">
        <v>691</v>
      </c>
      <c r="D77" s="5">
        <v>41464</v>
      </c>
      <c r="E77" s="6">
        <v>5000</v>
      </c>
      <c r="F77" t="s">
        <v>697</v>
      </c>
    </row>
    <row r="78" spans="1:6" x14ac:dyDescent="0.25">
      <c r="A78">
        <v>7369651</v>
      </c>
      <c r="B78" t="s">
        <v>525</v>
      </c>
      <c r="C78" t="s">
        <v>691</v>
      </c>
      <c r="D78" s="5">
        <v>41444</v>
      </c>
      <c r="E78" s="6">
        <v>10000</v>
      </c>
      <c r="F78" t="s">
        <v>698</v>
      </c>
    </row>
    <row r="79" spans="1:6" x14ac:dyDescent="0.25">
      <c r="A79">
        <v>351344</v>
      </c>
      <c r="B79" t="s">
        <v>589</v>
      </c>
      <c r="C79" t="s">
        <v>691</v>
      </c>
      <c r="D79" s="5">
        <v>41424</v>
      </c>
      <c r="E79" s="6">
        <v>5000</v>
      </c>
      <c r="F79" t="s">
        <v>692</v>
      </c>
    </row>
    <row r="80" spans="1:6" x14ac:dyDescent="0.25">
      <c r="A80">
        <v>9143668</v>
      </c>
      <c r="B80" t="s">
        <v>541</v>
      </c>
      <c r="C80" t="s">
        <v>691</v>
      </c>
      <c r="D80" s="5">
        <v>41404</v>
      </c>
      <c r="E80" s="6">
        <v>5000</v>
      </c>
      <c r="F80" t="s">
        <v>693</v>
      </c>
    </row>
    <row r="81" spans="1:6" x14ac:dyDescent="0.25">
      <c r="A81">
        <v>7184673</v>
      </c>
      <c r="B81" t="s">
        <v>553</v>
      </c>
      <c r="C81" t="s">
        <v>691</v>
      </c>
      <c r="D81" s="5">
        <v>41384</v>
      </c>
      <c r="E81" s="6">
        <v>5000</v>
      </c>
      <c r="F81" t="s">
        <v>694</v>
      </c>
    </row>
    <row r="82" spans="1:6" x14ac:dyDescent="0.25">
      <c r="A82">
        <v>3520439</v>
      </c>
      <c r="B82" t="s">
        <v>505</v>
      </c>
      <c r="C82" t="s">
        <v>691</v>
      </c>
      <c r="D82" s="5">
        <v>41364</v>
      </c>
      <c r="E82" s="6">
        <v>5000</v>
      </c>
      <c r="F82" t="s">
        <v>695</v>
      </c>
    </row>
    <row r="83" spans="1:6" x14ac:dyDescent="0.25">
      <c r="A83">
        <v>2661026</v>
      </c>
      <c r="B83" t="s">
        <v>597</v>
      </c>
      <c r="C83" t="s">
        <v>691</v>
      </c>
      <c r="D83" s="5">
        <v>41344</v>
      </c>
      <c r="E83" s="6">
        <v>10000</v>
      </c>
      <c r="F83" t="s">
        <v>696</v>
      </c>
    </row>
    <row r="84" spans="1:6" x14ac:dyDescent="0.25">
      <c r="A84">
        <v>8377947</v>
      </c>
      <c r="B84" t="s">
        <v>567</v>
      </c>
      <c r="C84" t="s">
        <v>691</v>
      </c>
      <c r="D84" s="5">
        <v>41324</v>
      </c>
      <c r="E84" s="6">
        <v>5000</v>
      </c>
      <c r="F84" t="s">
        <v>697</v>
      </c>
    </row>
    <row r="85" spans="1:6" x14ac:dyDescent="0.25">
      <c r="A85">
        <v>4019125</v>
      </c>
      <c r="B85" t="s">
        <v>529</v>
      </c>
      <c r="C85" t="s">
        <v>691</v>
      </c>
      <c r="D85" s="5">
        <v>41304</v>
      </c>
      <c r="E85" s="6">
        <v>5000</v>
      </c>
      <c r="F85" t="s">
        <v>698</v>
      </c>
    </row>
    <row r="86" spans="1:6" x14ac:dyDescent="0.25">
      <c r="A86">
        <v>4379828</v>
      </c>
      <c r="B86" t="s">
        <v>523</v>
      </c>
      <c r="C86" t="s">
        <v>691</v>
      </c>
      <c r="D86" s="5">
        <v>41284</v>
      </c>
      <c r="E86" s="6">
        <v>5000</v>
      </c>
      <c r="F86" t="s">
        <v>692</v>
      </c>
    </row>
    <row r="87" spans="1:6" x14ac:dyDescent="0.25">
      <c r="A87">
        <v>8594282</v>
      </c>
      <c r="B87" t="s">
        <v>549</v>
      </c>
      <c r="C87" t="s">
        <v>691</v>
      </c>
      <c r="D87" s="5">
        <v>41264</v>
      </c>
      <c r="E87" s="6">
        <v>5000</v>
      </c>
      <c r="F87" t="s">
        <v>693</v>
      </c>
    </row>
    <row r="88" spans="1:6" x14ac:dyDescent="0.25">
      <c r="A88">
        <v>6817107</v>
      </c>
      <c r="B88" t="s">
        <v>681</v>
      </c>
      <c r="C88" t="s">
        <v>691</v>
      </c>
      <c r="D88" s="5">
        <v>41244</v>
      </c>
      <c r="E88" s="6">
        <v>5000</v>
      </c>
      <c r="F88" t="s">
        <v>694</v>
      </c>
    </row>
    <row r="89" spans="1:6" x14ac:dyDescent="0.25">
      <c r="A89">
        <v>1111428</v>
      </c>
      <c r="B89" t="s">
        <v>631</v>
      </c>
      <c r="C89" t="s">
        <v>691</v>
      </c>
      <c r="D89" s="5">
        <v>41224</v>
      </c>
      <c r="E89" s="6">
        <v>5000</v>
      </c>
      <c r="F89" t="s">
        <v>695</v>
      </c>
    </row>
    <row r="90" spans="1:6" x14ac:dyDescent="0.25">
      <c r="A90">
        <v>3889587</v>
      </c>
      <c r="B90" t="s">
        <v>659</v>
      </c>
      <c r="C90" t="s">
        <v>691</v>
      </c>
      <c r="D90" s="5">
        <v>41204</v>
      </c>
      <c r="E90" s="6">
        <v>10000</v>
      </c>
      <c r="F90" t="s">
        <v>696</v>
      </c>
    </row>
    <row r="91" spans="1:6" x14ac:dyDescent="0.25">
      <c r="A91">
        <v>6899231</v>
      </c>
      <c r="B91" t="s">
        <v>509</v>
      </c>
      <c r="C91" t="s">
        <v>691</v>
      </c>
      <c r="D91" s="5">
        <v>41184</v>
      </c>
      <c r="E91" s="6">
        <v>15000</v>
      </c>
      <c r="F91" t="s">
        <v>697</v>
      </c>
    </row>
    <row r="92" spans="1:6" x14ac:dyDescent="0.25">
      <c r="A92">
        <v>2881434</v>
      </c>
      <c r="B92" t="s">
        <v>561</v>
      </c>
      <c r="C92" t="s">
        <v>691</v>
      </c>
      <c r="D92" s="5">
        <v>41164</v>
      </c>
      <c r="E92" s="6">
        <v>5000</v>
      </c>
      <c r="F92" t="s">
        <v>698</v>
      </c>
    </row>
    <row r="93" spans="1:6" x14ac:dyDescent="0.25">
      <c r="A93">
        <v>5556065</v>
      </c>
      <c r="B93" t="s">
        <v>511</v>
      </c>
      <c r="C93" t="s">
        <v>691</v>
      </c>
      <c r="D93" s="5">
        <v>41144</v>
      </c>
      <c r="E93" s="6">
        <v>5000</v>
      </c>
      <c r="F93" t="s">
        <v>692</v>
      </c>
    </row>
    <row r="94" spans="1:6" x14ac:dyDescent="0.25">
      <c r="A94">
        <v>600704</v>
      </c>
      <c r="B94" t="s">
        <v>527</v>
      </c>
      <c r="C94" t="s">
        <v>691</v>
      </c>
      <c r="D94" s="5">
        <v>41124</v>
      </c>
      <c r="E94" s="6">
        <v>5000</v>
      </c>
      <c r="F94" t="s">
        <v>693</v>
      </c>
    </row>
    <row r="95" spans="1:6" x14ac:dyDescent="0.25">
      <c r="A95">
        <v>5086928</v>
      </c>
      <c r="B95" t="s">
        <v>667</v>
      </c>
      <c r="C95" t="s">
        <v>691</v>
      </c>
      <c r="D95" s="5">
        <v>41104</v>
      </c>
      <c r="E95" s="6">
        <v>5000</v>
      </c>
      <c r="F95" t="s">
        <v>694</v>
      </c>
    </row>
    <row r="96" spans="1:6" x14ac:dyDescent="0.25">
      <c r="A96">
        <v>5967504</v>
      </c>
      <c r="B96" t="s">
        <v>645</v>
      </c>
      <c r="C96" t="s">
        <v>691</v>
      </c>
      <c r="D96" s="5">
        <v>41084</v>
      </c>
      <c r="E96" s="6">
        <v>5000</v>
      </c>
      <c r="F96" t="s">
        <v>695</v>
      </c>
    </row>
    <row r="97" spans="1:6" x14ac:dyDescent="0.25">
      <c r="A97">
        <v>9932987</v>
      </c>
      <c r="B97" t="s">
        <v>495</v>
      </c>
      <c r="C97" t="s">
        <v>691</v>
      </c>
      <c r="D97" s="5">
        <v>41064</v>
      </c>
      <c r="E97" s="6">
        <v>5000</v>
      </c>
      <c r="F97" t="s">
        <v>696</v>
      </c>
    </row>
    <row r="98" spans="1:6" x14ac:dyDescent="0.25">
      <c r="A98">
        <v>8119834</v>
      </c>
      <c r="B98" t="s">
        <v>547</v>
      </c>
      <c r="C98" t="s">
        <v>691</v>
      </c>
      <c r="D98" s="5">
        <v>41044</v>
      </c>
      <c r="E98" s="6">
        <v>5000</v>
      </c>
      <c r="F98" t="s">
        <v>697</v>
      </c>
    </row>
    <row r="99" spans="1:6" x14ac:dyDescent="0.25">
      <c r="A99">
        <v>700567</v>
      </c>
      <c r="B99" t="s">
        <v>569</v>
      </c>
      <c r="C99" t="s">
        <v>691</v>
      </c>
      <c r="D99" s="5">
        <v>41024</v>
      </c>
      <c r="E99" s="6">
        <v>5000</v>
      </c>
      <c r="F99" t="s">
        <v>698</v>
      </c>
    </row>
    <row r="100" spans="1:6" x14ac:dyDescent="0.25">
      <c r="A100">
        <v>6097509</v>
      </c>
      <c r="B100" t="s">
        <v>491</v>
      </c>
      <c r="C100" t="s">
        <v>691</v>
      </c>
      <c r="D100" s="5">
        <v>41004</v>
      </c>
      <c r="E100" s="6">
        <v>5000</v>
      </c>
      <c r="F100" t="s">
        <v>692</v>
      </c>
    </row>
    <row r="101" spans="1:6" x14ac:dyDescent="0.25">
      <c r="A101">
        <v>278478</v>
      </c>
      <c r="B101" t="s">
        <v>487</v>
      </c>
      <c r="C101" t="s">
        <v>691</v>
      </c>
      <c r="D101" s="5">
        <v>40984</v>
      </c>
      <c r="E101" s="6">
        <v>5000</v>
      </c>
      <c r="F101" t="s">
        <v>693</v>
      </c>
    </row>
    <row r="102" spans="1:6" x14ac:dyDescent="0.25">
      <c r="A102">
        <v>661908</v>
      </c>
      <c r="B102" t="s">
        <v>148</v>
      </c>
      <c r="C102" t="s">
        <v>699</v>
      </c>
      <c r="D102" s="5">
        <v>40964</v>
      </c>
      <c r="E102" s="6">
        <v>10000</v>
      </c>
      <c r="F102" t="s">
        <v>694</v>
      </c>
    </row>
    <row r="103" spans="1:6" x14ac:dyDescent="0.25">
      <c r="A103">
        <v>5903705</v>
      </c>
      <c r="B103" t="s">
        <v>122</v>
      </c>
      <c r="C103" t="s">
        <v>699</v>
      </c>
      <c r="D103" s="5">
        <v>40944</v>
      </c>
      <c r="E103" s="6">
        <v>5000</v>
      </c>
      <c r="F103" t="s">
        <v>695</v>
      </c>
    </row>
    <row r="104" spans="1:6" x14ac:dyDescent="0.25">
      <c r="A104">
        <v>9095125</v>
      </c>
      <c r="B104" t="s">
        <v>78</v>
      </c>
      <c r="C104" t="s">
        <v>699</v>
      </c>
      <c r="D104" s="5">
        <v>40924</v>
      </c>
      <c r="E104" s="6">
        <v>5000</v>
      </c>
      <c r="F104" t="s">
        <v>696</v>
      </c>
    </row>
    <row r="105" spans="1:6" x14ac:dyDescent="0.25">
      <c r="A105">
        <v>110267</v>
      </c>
      <c r="B105" t="s">
        <v>36</v>
      </c>
      <c r="C105" t="s">
        <v>699</v>
      </c>
      <c r="D105" s="5">
        <v>40904</v>
      </c>
      <c r="E105" s="6">
        <v>5000</v>
      </c>
      <c r="F105" t="s">
        <v>697</v>
      </c>
    </row>
    <row r="106" spans="1:6" x14ac:dyDescent="0.25">
      <c r="A106">
        <v>4245242</v>
      </c>
      <c r="B106" t="s">
        <v>24</v>
      </c>
      <c r="C106" t="s">
        <v>699</v>
      </c>
      <c r="D106" s="5">
        <v>40884</v>
      </c>
      <c r="E106" s="6">
        <v>5000</v>
      </c>
      <c r="F106" t="s">
        <v>698</v>
      </c>
    </row>
    <row r="107" spans="1:6" x14ac:dyDescent="0.25">
      <c r="A107">
        <v>5556675</v>
      </c>
      <c r="B107" t="s">
        <v>52</v>
      </c>
      <c r="C107" t="s">
        <v>699</v>
      </c>
      <c r="D107" s="5">
        <v>40864</v>
      </c>
      <c r="E107" s="6">
        <v>5000</v>
      </c>
      <c r="F107" t="s">
        <v>692</v>
      </c>
    </row>
    <row r="108" spans="1:6" x14ac:dyDescent="0.25">
      <c r="A108">
        <v>8587033</v>
      </c>
      <c r="B108" t="s">
        <v>33</v>
      </c>
      <c r="C108" t="s">
        <v>699</v>
      </c>
      <c r="D108" s="5">
        <v>40844</v>
      </c>
      <c r="E108" s="6">
        <v>5000</v>
      </c>
      <c r="F108" t="s">
        <v>693</v>
      </c>
    </row>
    <row r="109" spans="1:6" x14ac:dyDescent="0.25">
      <c r="A109">
        <v>4283675</v>
      </c>
      <c r="B109" t="s">
        <v>166</v>
      </c>
      <c r="C109" t="s">
        <v>699</v>
      </c>
      <c r="D109" s="5">
        <v>40824</v>
      </c>
      <c r="E109" s="6">
        <v>5000</v>
      </c>
      <c r="F109" t="s">
        <v>694</v>
      </c>
    </row>
    <row r="110" spans="1:6" x14ac:dyDescent="0.25">
      <c r="A110">
        <v>1000805</v>
      </c>
      <c r="B110" t="s">
        <v>21</v>
      </c>
      <c r="C110" t="s">
        <v>699</v>
      </c>
      <c r="D110" s="5">
        <v>40804</v>
      </c>
      <c r="E110" s="6">
        <v>5000</v>
      </c>
      <c r="F110" t="s">
        <v>695</v>
      </c>
    </row>
    <row r="111" spans="1:6" x14ac:dyDescent="0.25">
      <c r="A111">
        <v>5822508</v>
      </c>
      <c r="B111" t="s">
        <v>16</v>
      </c>
      <c r="C111" t="s">
        <v>699</v>
      </c>
      <c r="D111" s="5">
        <v>40784</v>
      </c>
      <c r="E111" s="6">
        <v>35000</v>
      </c>
      <c r="F111" t="s">
        <v>696</v>
      </c>
    </row>
    <row r="112" spans="1:6" x14ac:dyDescent="0.25">
      <c r="A112">
        <v>541964</v>
      </c>
      <c r="B112" t="s">
        <v>63</v>
      </c>
      <c r="C112" t="s">
        <v>699</v>
      </c>
      <c r="D112" s="5">
        <v>40764</v>
      </c>
      <c r="E112" s="6">
        <v>5000</v>
      </c>
      <c r="F112" t="s">
        <v>697</v>
      </c>
    </row>
    <row r="113" spans="1:6" x14ac:dyDescent="0.25">
      <c r="A113">
        <v>5564036</v>
      </c>
      <c r="B113" t="s">
        <v>37</v>
      </c>
      <c r="C113" t="s">
        <v>699</v>
      </c>
      <c r="D113" s="5">
        <v>40744</v>
      </c>
      <c r="E113" s="6">
        <v>5000</v>
      </c>
      <c r="F113" t="s">
        <v>698</v>
      </c>
    </row>
    <row r="114" spans="1:6" x14ac:dyDescent="0.25">
      <c r="A114">
        <v>2575087</v>
      </c>
      <c r="B114" t="s">
        <v>30</v>
      </c>
      <c r="C114" t="s">
        <v>699</v>
      </c>
      <c r="D114" s="5">
        <v>40724</v>
      </c>
      <c r="E114" s="6">
        <v>5000</v>
      </c>
      <c r="F114" t="s">
        <v>692</v>
      </c>
    </row>
    <row r="115" spans="1:6" x14ac:dyDescent="0.25">
      <c r="A115">
        <v>8581195</v>
      </c>
      <c r="B115" t="s">
        <v>56</v>
      </c>
      <c r="C115" t="s">
        <v>699</v>
      </c>
      <c r="D115" s="5">
        <v>40704</v>
      </c>
      <c r="E115" s="6">
        <v>35000</v>
      </c>
      <c r="F115" t="s">
        <v>693</v>
      </c>
    </row>
    <row r="116" spans="1:6" x14ac:dyDescent="0.25">
      <c r="A116">
        <v>7844167</v>
      </c>
      <c r="B116" t="s">
        <v>73</v>
      </c>
      <c r="C116" t="s">
        <v>699</v>
      </c>
      <c r="D116" s="5">
        <v>40684</v>
      </c>
      <c r="E116" s="6">
        <v>5000</v>
      </c>
      <c r="F116" t="s">
        <v>694</v>
      </c>
    </row>
    <row r="117" spans="1:6" x14ac:dyDescent="0.25">
      <c r="A117">
        <v>9490775</v>
      </c>
      <c r="B117" t="s">
        <v>35</v>
      </c>
      <c r="C117" t="s">
        <v>699</v>
      </c>
      <c r="D117" s="5">
        <v>40664</v>
      </c>
      <c r="E117" s="6">
        <v>5000</v>
      </c>
      <c r="F117" t="s">
        <v>695</v>
      </c>
    </row>
    <row r="118" spans="1:6" x14ac:dyDescent="0.25">
      <c r="A118">
        <v>5626206</v>
      </c>
      <c r="B118" t="s">
        <v>65</v>
      </c>
      <c r="C118" t="s">
        <v>699</v>
      </c>
      <c r="D118" s="5">
        <v>40644</v>
      </c>
      <c r="E118" s="6">
        <v>5000</v>
      </c>
      <c r="F118" t="s">
        <v>696</v>
      </c>
    </row>
    <row r="119" spans="1:6" x14ac:dyDescent="0.25">
      <c r="A119">
        <v>9473702</v>
      </c>
      <c r="B119" t="s">
        <v>43</v>
      </c>
      <c r="C119" t="s">
        <v>699</v>
      </c>
      <c r="D119" s="5">
        <v>40624</v>
      </c>
      <c r="E119" s="6">
        <v>5000</v>
      </c>
      <c r="F119" t="s">
        <v>697</v>
      </c>
    </row>
    <row r="120" spans="1:6" x14ac:dyDescent="0.25">
      <c r="A120">
        <v>1593835</v>
      </c>
      <c r="B120" t="s">
        <v>18</v>
      </c>
      <c r="C120" t="s">
        <v>699</v>
      </c>
      <c r="D120" s="5">
        <v>40604</v>
      </c>
      <c r="E120" s="6">
        <v>20000</v>
      </c>
      <c r="F120" t="s">
        <v>698</v>
      </c>
    </row>
    <row r="121" spans="1:6" x14ac:dyDescent="0.25">
      <c r="A121">
        <v>8013049</v>
      </c>
      <c r="B121" t="s">
        <v>14</v>
      </c>
      <c r="C121" t="s">
        <v>699</v>
      </c>
      <c r="D121" s="5">
        <v>40584</v>
      </c>
      <c r="E121" s="6">
        <v>5000</v>
      </c>
      <c r="F121" t="s">
        <v>692</v>
      </c>
    </row>
    <row r="122" spans="1:6" x14ac:dyDescent="0.25">
      <c r="A122">
        <v>3464449</v>
      </c>
      <c r="B122" t="s">
        <v>51</v>
      </c>
      <c r="C122" t="s">
        <v>699</v>
      </c>
      <c r="D122" s="5">
        <v>40564</v>
      </c>
      <c r="E122" s="6">
        <v>5000</v>
      </c>
      <c r="F122" t="s">
        <v>693</v>
      </c>
    </row>
    <row r="123" spans="1:6" x14ac:dyDescent="0.25">
      <c r="A123">
        <v>5708394</v>
      </c>
      <c r="B123" t="s">
        <v>10</v>
      </c>
      <c r="C123" t="s">
        <v>699</v>
      </c>
      <c r="D123" s="5">
        <v>40544</v>
      </c>
      <c r="E123" s="6">
        <v>5000</v>
      </c>
      <c r="F123" t="s">
        <v>694</v>
      </c>
    </row>
    <row r="124" spans="1:6" x14ac:dyDescent="0.25">
      <c r="A124">
        <v>662335</v>
      </c>
      <c r="B124" t="s">
        <v>59</v>
      </c>
      <c r="C124" t="s">
        <v>699</v>
      </c>
      <c r="D124" s="5">
        <v>40524</v>
      </c>
      <c r="E124" s="6">
        <v>5000</v>
      </c>
      <c r="F124" t="s">
        <v>695</v>
      </c>
    </row>
    <row r="125" spans="1:6" x14ac:dyDescent="0.25">
      <c r="A125">
        <v>7266452</v>
      </c>
      <c r="B125" t="s">
        <v>48</v>
      </c>
      <c r="C125" t="s">
        <v>699</v>
      </c>
      <c r="D125" s="5">
        <v>40504</v>
      </c>
      <c r="E125" s="6">
        <v>35000</v>
      </c>
      <c r="F125" t="s">
        <v>696</v>
      </c>
    </row>
    <row r="126" spans="1:6" x14ac:dyDescent="0.25">
      <c r="A126">
        <v>8955118</v>
      </c>
      <c r="B126" t="s">
        <v>17</v>
      </c>
      <c r="C126" t="s">
        <v>699</v>
      </c>
      <c r="D126" s="5">
        <v>40484</v>
      </c>
      <c r="E126" s="6">
        <v>25000</v>
      </c>
      <c r="F126" t="s">
        <v>697</v>
      </c>
    </row>
    <row r="127" spans="1:6" x14ac:dyDescent="0.25">
      <c r="A127">
        <v>7734435</v>
      </c>
      <c r="B127" t="s">
        <v>34</v>
      </c>
      <c r="C127" t="s">
        <v>699</v>
      </c>
      <c r="D127" s="5">
        <v>40464</v>
      </c>
      <c r="E127" s="6">
        <v>10000</v>
      </c>
      <c r="F127" t="s">
        <v>698</v>
      </c>
    </row>
    <row r="128" spans="1:6" x14ac:dyDescent="0.25">
      <c r="A128">
        <v>8989521</v>
      </c>
      <c r="B128" t="s">
        <v>58</v>
      </c>
      <c r="C128" t="s">
        <v>699</v>
      </c>
      <c r="D128" s="5">
        <v>40444</v>
      </c>
      <c r="E128" s="6">
        <v>5000</v>
      </c>
      <c r="F128" t="s">
        <v>692</v>
      </c>
    </row>
    <row r="129" spans="1:6" x14ac:dyDescent="0.25">
      <c r="A129">
        <v>2333077</v>
      </c>
      <c r="B129" t="s">
        <v>62</v>
      </c>
      <c r="C129" t="s">
        <v>699</v>
      </c>
      <c r="D129" s="5">
        <v>40424</v>
      </c>
      <c r="E129" s="6">
        <v>5000</v>
      </c>
      <c r="F129" t="s">
        <v>693</v>
      </c>
    </row>
    <row r="130" spans="1:6" x14ac:dyDescent="0.25">
      <c r="A130">
        <v>4116025</v>
      </c>
      <c r="B130" t="s">
        <v>41</v>
      </c>
      <c r="C130" t="s">
        <v>699</v>
      </c>
      <c r="D130" s="5">
        <v>40404</v>
      </c>
      <c r="E130" s="6">
        <v>20000</v>
      </c>
      <c r="F130" t="s">
        <v>694</v>
      </c>
    </row>
    <row r="131" spans="1:6" x14ac:dyDescent="0.25">
      <c r="A131">
        <v>5051302</v>
      </c>
      <c r="B131" t="s">
        <v>22</v>
      </c>
      <c r="C131" t="s">
        <v>699</v>
      </c>
      <c r="D131" s="5">
        <v>40384</v>
      </c>
      <c r="E131" s="6">
        <v>5000</v>
      </c>
      <c r="F131" t="s">
        <v>695</v>
      </c>
    </row>
    <row r="132" spans="1:6" x14ac:dyDescent="0.25">
      <c r="A132">
        <v>2862412</v>
      </c>
      <c r="B132" t="s">
        <v>12</v>
      </c>
      <c r="C132" t="s">
        <v>699</v>
      </c>
      <c r="D132" s="5">
        <v>40364</v>
      </c>
      <c r="E132" s="6">
        <v>5000</v>
      </c>
      <c r="F132" t="s">
        <v>696</v>
      </c>
    </row>
    <row r="133" spans="1:6" x14ac:dyDescent="0.25">
      <c r="A133">
        <v>667925</v>
      </c>
      <c r="B133" t="s">
        <v>47</v>
      </c>
      <c r="C133" t="s">
        <v>699</v>
      </c>
      <c r="D133" s="5">
        <v>40344</v>
      </c>
      <c r="E133" s="6">
        <v>5000</v>
      </c>
      <c r="F133" t="s">
        <v>697</v>
      </c>
    </row>
    <row r="134" spans="1:6" x14ac:dyDescent="0.25">
      <c r="A134">
        <v>2997024</v>
      </c>
      <c r="B134" t="s">
        <v>61</v>
      </c>
      <c r="C134" t="s">
        <v>699</v>
      </c>
      <c r="D134" s="5">
        <v>40324</v>
      </c>
      <c r="E134" s="6">
        <v>5000</v>
      </c>
      <c r="F134" t="s">
        <v>698</v>
      </c>
    </row>
    <row r="135" spans="1:6" x14ac:dyDescent="0.25">
      <c r="A135">
        <v>7415649</v>
      </c>
      <c r="B135" t="s">
        <v>60</v>
      </c>
      <c r="C135" t="s">
        <v>699</v>
      </c>
      <c r="D135" s="5">
        <v>40304</v>
      </c>
      <c r="E135" s="6">
        <v>5000</v>
      </c>
      <c r="F135" t="s">
        <v>692</v>
      </c>
    </row>
    <row r="136" spans="1:6" x14ac:dyDescent="0.25">
      <c r="A136">
        <v>59438</v>
      </c>
      <c r="B136" t="s">
        <v>26</v>
      </c>
      <c r="C136" t="s">
        <v>699</v>
      </c>
      <c r="D136" s="5">
        <v>40284</v>
      </c>
      <c r="E136" s="6">
        <v>5000</v>
      </c>
      <c r="F136" t="s">
        <v>693</v>
      </c>
    </row>
    <row r="137" spans="1:6" x14ac:dyDescent="0.25">
      <c r="A137">
        <v>4158083</v>
      </c>
      <c r="B137" t="s">
        <v>49</v>
      </c>
      <c r="C137" t="s">
        <v>699</v>
      </c>
      <c r="D137" s="5">
        <v>40264</v>
      </c>
      <c r="E137" s="6">
        <v>5000</v>
      </c>
      <c r="F137" t="s">
        <v>694</v>
      </c>
    </row>
    <row r="138" spans="1:6" x14ac:dyDescent="0.25">
      <c r="A138">
        <v>221946</v>
      </c>
      <c r="B138" t="s">
        <v>64</v>
      </c>
      <c r="C138" t="s">
        <v>699</v>
      </c>
      <c r="D138" s="5">
        <v>40244</v>
      </c>
      <c r="E138" s="6">
        <v>5000</v>
      </c>
      <c r="F138" t="s">
        <v>695</v>
      </c>
    </row>
    <row r="139" spans="1:6" x14ac:dyDescent="0.25">
      <c r="A139">
        <v>712203</v>
      </c>
      <c r="B139" t="s">
        <v>25</v>
      </c>
      <c r="C139" t="s">
        <v>699</v>
      </c>
      <c r="D139" s="5">
        <v>40224</v>
      </c>
      <c r="E139" s="6">
        <v>5000</v>
      </c>
      <c r="F139" t="s">
        <v>696</v>
      </c>
    </row>
    <row r="140" spans="1:6" x14ac:dyDescent="0.25">
      <c r="A140">
        <v>9158945</v>
      </c>
      <c r="B140" t="s">
        <v>31</v>
      </c>
      <c r="C140" t="s">
        <v>699</v>
      </c>
      <c r="D140" s="5">
        <v>40204</v>
      </c>
      <c r="E140" s="6">
        <v>5000</v>
      </c>
      <c r="F140" t="s">
        <v>697</v>
      </c>
    </row>
    <row r="141" spans="1:6" x14ac:dyDescent="0.25">
      <c r="A141">
        <v>568869</v>
      </c>
      <c r="B141" t="s">
        <v>158</v>
      </c>
      <c r="C141" t="s">
        <v>699</v>
      </c>
      <c r="D141" s="5">
        <v>40184</v>
      </c>
      <c r="E141" s="6">
        <v>5000</v>
      </c>
      <c r="F141" t="s">
        <v>698</v>
      </c>
    </row>
    <row r="142" spans="1:6" x14ac:dyDescent="0.25">
      <c r="A142">
        <v>4980241</v>
      </c>
      <c r="B142" t="s">
        <v>40</v>
      </c>
      <c r="C142" t="s">
        <v>699</v>
      </c>
      <c r="D142" s="5">
        <v>40164</v>
      </c>
      <c r="E142" s="6">
        <v>5000</v>
      </c>
      <c r="F142" t="s">
        <v>692</v>
      </c>
    </row>
    <row r="143" spans="1:6" x14ac:dyDescent="0.25">
      <c r="A143">
        <v>3246016</v>
      </c>
      <c r="B143" t="s">
        <v>190</v>
      </c>
      <c r="C143" t="s">
        <v>699</v>
      </c>
      <c r="D143" s="5">
        <v>40144</v>
      </c>
      <c r="E143" s="6">
        <v>5000</v>
      </c>
      <c r="F143" t="s">
        <v>693</v>
      </c>
    </row>
    <row r="144" spans="1:6" x14ac:dyDescent="0.25">
      <c r="A144">
        <v>568708</v>
      </c>
      <c r="B144" t="s">
        <v>170</v>
      </c>
      <c r="C144" t="s">
        <v>699</v>
      </c>
      <c r="D144" s="5">
        <v>40124</v>
      </c>
      <c r="E144" s="6">
        <v>5000</v>
      </c>
      <c r="F144" t="s">
        <v>694</v>
      </c>
    </row>
    <row r="145" spans="1:6" x14ac:dyDescent="0.25">
      <c r="A145">
        <v>6476025</v>
      </c>
      <c r="B145" t="s">
        <v>146</v>
      </c>
      <c r="C145" t="s">
        <v>699</v>
      </c>
      <c r="D145" s="5">
        <v>40104</v>
      </c>
      <c r="E145" s="6">
        <v>5000</v>
      </c>
      <c r="F145" t="s">
        <v>695</v>
      </c>
    </row>
    <row r="146" spans="1:6" x14ac:dyDescent="0.25">
      <c r="A146">
        <v>3745639</v>
      </c>
      <c r="B146" t="s">
        <v>86</v>
      </c>
      <c r="C146" t="s">
        <v>699</v>
      </c>
      <c r="D146" s="5">
        <v>40084</v>
      </c>
      <c r="E146" s="6">
        <v>5000</v>
      </c>
      <c r="F146" t="s">
        <v>696</v>
      </c>
    </row>
    <row r="147" spans="1:6" x14ac:dyDescent="0.25">
      <c r="A147">
        <v>787704</v>
      </c>
      <c r="B147" t="s">
        <v>192</v>
      </c>
      <c r="C147" t="s">
        <v>699</v>
      </c>
      <c r="D147" s="5">
        <v>40064</v>
      </c>
      <c r="E147" s="6">
        <v>5000</v>
      </c>
      <c r="F147" t="s">
        <v>697</v>
      </c>
    </row>
    <row r="148" spans="1:6" x14ac:dyDescent="0.25">
      <c r="A148">
        <v>7152618</v>
      </c>
      <c r="B148" t="s">
        <v>57</v>
      </c>
      <c r="C148" t="s">
        <v>699</v>
      </c>
      <c r="D148" s="5">
        <v>40044</v>
      </c>
      <c r="E148" s="6">
        <v>10000</v>
      </c>
      <c r="F148" t="s">
        <v>698</v>
      </c>
    </row>
    <row r="149" spans="1:6" x14ac:dyDescent="0.25">
      <c r="A149">
        <v>6024558</v>
      </c>
      <c r="B149" t="s">
        <v>80</v>
      </c>
      <c r="C149" t="s">
        <v>699</v>
      </c>
      <c r="D149" s="5">
        <v>40024</v>
      </c>
      <c r="E149" s="6">
        <v>5000</v>
      </c>
      <c r="F149" t="s">
        <v>692</v>
      </c>
    </row>
    <row r="150" spans="1:6" x14ac:dyDescent="0.25">
      <c r="A150">
        <v>78653</v>
      </c>
      <c r="B150" t="s">
        <v>140</v>
      </c>
      <c r="C150" t="s">
        <v>699</v>
      </c>
      <c r="D150" s="5">
        <v>40004</v>
      </c>
      <c r="E150" s="6">
        <v>5000</v>
      </c>
      <c r="F150" t="s">
        <v>693</v>
      </c>
    </row>
    <row r="151" spans="1:6" x14ac:dyDescent="0.25">
      <c r="A151">
        <v>7351872</v>
      </c>
      <c r="B151" t="s">
        <v>66</v>
      </c>
      <c r="C151" t="s">
        <v>699</v>
      </c>
      <c r="D151" s="5">
        <v>39984</v>
      </c>
      <c r="E151" s="6">
        <v>5000</v>
      </c>
      <c r="F151" t="s">
        <v>694</v>
      </c>
    </row>
    <row r="152" spans="1:6" x14ac:dyDescent="0.25">
      <c r="A152">
        <v>4341206</v>
      </c>
      <c r="B152" t="s">
        <v>75</v>
      </c>
      <c r="C152" t="s">
        <v>699</v>
      </c>
      <c r="D152" s="5">
        <v>39964</v>
      </c>
      <c r="E152" s="6">
        <v>5000</v>
      </c>
      <c r="F152" t="s">
        <v>695</v>
      </c>
    </row>
    <row r="153" spans="1:6" x14ac:dyDescent="0.25">
      <c r="A153">
        <v>9421593</v>
      </c>
      <c r="B153" t="s">
        <v>71</v>
      </c>
      <c r="C153" t="s">
        <v>699</v>
      </c>
      <c r="D153" s="5">
        <v>39944</v>
      </c>
      <c r="E153" s="6">
        <v>5000</v>
      </c>
      <c r="F153" t="s">
        <v>696</v>
      </c>
    </row>
    <row r="154" spans="1:6" x14ac:dyDescent="0.25">
      <c r="A154">
        <v>4312025</v>
      </c>
      <c r="B154" t="s">
        <v>96</v>
      </c>
      <c r="C154" t="s">
        <v>699</v>
      </c>
      <c r="D154" s="5">
        <v>39924</v>
      </c>
      <c r="E154" s="6">
        <v>5000</v>
      </c>
      <c r="F154" t="s">
        <v>697</v>
      </c>
    </row>
    <row r="155" spans="1:6" x14ac:dyDescent="0.25">
      <c r="A155">
        <v>439755</v>
      </c>
      <c r="B155" t="s">
        <v>142</v>
      </c>
      <c r="C155" t="s">
        <v>699</v>
      </c>
      <c r="D155" s="5">
        <v>39904</v>
      </c>
      <c r="E155" s="6">
        <v>20000</v>
      </c>
      <c r="F155" t="s">
        <v>698</v>
      </c>
    </row>
    <row r="156" spans="1:6" x14ac:dyDescent="0.25">
      <c r="A156">
        <v>9185125</v>
      </c>
      <c r="B156" t="s">
        <v>154</v>
      </c>
      <c r="C156" t="s">
        <v>699</v>
      </c>
      <c r="D156" s="5">
        <v>39884</v>
      </c>
      <c r="E156" s="6">
        <v>5000</v>
      </c>
      <c r="F156" t="s">
        <v>692</v>
      </c>
    </row>
    <row r="157" spans="1:6" x14ac:dyDescent="0.25">
      <c r="A157">
        <v>5141625</v>
      </c>
      <c r="B157" t="s">
        <v>126</v>
      </c>
      <c r="C157" t="s">
        <v>699</v>
      </c>
      <c r="D157" s="5">
        <v>39864</v>
      </c>
      <c r="E157" s="6">
        <v>5000</v>
      </c>
      <c r="F157" t="s">
        <v>693</v>
      </c>
    </row>
    <row r="158" spans="1:6" x14ac:dyDescent="0.25">
      <c r="A158">
        <v>6040514</v>
      </c>
      <c r="B158" t="s">
        <v>45</v>
      </c>
      <c r="C158" t="s">
        <v>699</v>
      </c>
      <c r="D158" s="5">
        <v>39844</v>
      </c>
      <c r="E158" s="6">
        <v>5000</v>
      </c>
      <c r="F158" t="s">
        <v>694</v>
      </c>
    </row>
    <row r="159" spans="1:6" x14ac:dyDescent="0.25">
      <c r="A159">
        <v>361671</v>
      </c>
      <c r="B159" t="s">
        <v>150</v>
      </c>
      <c r="C159" t="s">
        <v>699</v>
      </c>
      <c r="D159" s="5">
        <v>39824</v>
      </c>
      <c r="E159" s="6">
        <v>5000</v>
      </c>
      <c r="F159" t="s">
        <v>695</v>
      </c>
    </row>
    <row r="160" spans="1:6" x14ac:dyDescent="0.25">
      <c r="A160">
        <v>4058675</v>
      </c>
      <c r="B160" t="s">
        <v>116</v>
      </c>
      <c r="C160" t="s">
        <v>699</v>
      </c>
      <c r="D160" s="5">
        <v>39804</v>
      </c>
      <c r="E160" s="6">
        <v>5000</v>
      </c>
      <c r="F160" t="s">
        <v>696</v>
      </c>
    </row>
    <row r="161" spans="1:6" x14ac:dyDescent="0.25">
      <c r="A161">
        <v>718338</v>
      </c>
      <c r="B161" t="s">
        <v>120</v>
      </c>
      <c r="C161" t="s">
        <v>699</v>
      </c>
      <c r="D161" s="5">
        <v>39784</v>
      </c>
      <c r="E161" s="6">
        <v>5000</v>
      </c>
      <c r="F161" t="s">
        <v>697</v>
      </c>
    </row>
    <row r="162" spans="1:6" x14ac:dyDescent="0.25">
      <c r="A162">
        <v>7079176</v>
      </c>
      <c r="B162" t="s">
        <v>118</v>
      </c>
      <c r="C162" t="s">
        <v>699</v>
      </c>
      <c r="D162" s="5">
        <v>39764</v>
      </c>
      <c r="E162" s="6">
        <v>5000</v>
      </c>
      <c r="F162" t="s">
        <v>698</v>
      </c>
    </row>
    <row r="163" spans="1:6" x14ac:dyDescent="0.25">
      <c r="A163">
        <v>6172294</v>
      </c>
      <c r="B163" t="s">
        <v>44</v>
      </c>
      <c r="C163" t="s">
        <v>699</v>
      </c>
      <c r="D163" s="5">
        <v>39744</v>
      </c>
      <c r="E163" s="6">
        <v>5000</v>
      </c>
      <c r="F163" t="s">
        <v>692</v>
      </c>
    </row>
    <row r="164" spans="1:6" x14ac:dyDescent="0.25">
      <c r="A164">
        <v>6341227</v>
      </c>
      <c r="B164" t="s">
        <v>164</v>
      </c>
      <c r="C164" t="s">
        <v>699</v>
      </c>
      <c r="D164" s="5">
        <v>39724</v>
      </c>
      <c r="E164" s="6">
        <v>5000</v>
      </c>
      <c r="F164" t="s">
        <v>693</v>
      </c>
    </row>
    <row r="165" spans="1:6" x14ac:dyDescent="0.25">
      <c r="A165">
        <v>9229193</v>
      </c>
      <c r="B165" t="s">
        <v>50</v>
      </c>
      <c r="C165" t="s">
        <v>699</v>
      </c>
      <c r="D165" s="5">
        <v>39704</v>
      </c>
      <c r="E165" s="6">
        <v>5000</v>
      </c>
      <c r="F165" t="s">
        <v>694</v>
      </c>
    </row>
    <row r="166" spans="1:6" x14ac:dyDescent="0.25">
      <c r="A166">
        <v>860716</v>
      </c>
      <c r="B166" t="s">
        <v>72</v>
      </c>
      <c r="C166" t="s">
        <v>699</v>
      </c>
      <c r="D166" s="5">
        <v>39684</v>
      </c>
      <c r="E166" s="6">
        <v>5000</v>
      </c>
      <c r="F166" t="s">
        <v>695</v>
      </c>
    </row>
    <row r="167" spans="1:6" x14ac:dyDescent="0.25">
      <c r="A167">
        <v>1815733</v>
      </c>
      <c r="B167" t="s">
        <v>188</v>
      </c>
      <c r="C167" t="s">
        <v>699</v>
      </c>
      <c r="D167" s="5">
        <v>39664</v>
      </c>
      <c r="E167" s="6">
        <v>15000</v>
      </c>
      <c r="F167" t="s">
        <v>696</v>
      </c>
    </row>
    <row r="168" spans="1:6" x14ac:dyDescent="0.25">
      <c r="A168">
        <v>4430299</v>
      </c>
      <c r="B168" t="s">
        <v>114</v>
      </c>
      <c r="C168" t="s">
        <v>699</v>
      </c>
      <c r="D168" s="5">
        <v>39644</v>
      </c>
      <c r="E168" s="6">
        <v>5000</v>
      </c>
      <c r="F168" t="s">
        <v>697</v>
      </c>
    </row>
    <row r="169" spans="1:6" x14ac:dyDescent="0.25">
      <c r="A169">
        <v>8856016</v>
      </c>
      <c r="B169" t="s">
        <v>20</v>
      </c>
      <c r="C169" t="s">
        <v>699</v>
      </c>
      <c r="D169" s="5">
        <v>39624</v>
      </c>
      <c r="E169" s="6">
        <v>5000</v>
      </c>
      <c r="F169" t="s">
        <v>698</v>
      </c>
    </row>
    <row r="170" spans="1:6" x14ac:dyDescent="0.25">
      <c r="A170">
        <v>2729029</v>
      </c>
      <c r="B170" t="s">
        <v>92</v>
      </c>
      <c r="C170" t="s">
        <v>699</v>
      </c>
      <c r="D170" s="5">
        <v>39604</v>
      </c>
      <c r="E170" s="6">
        <v>5000</v>
      </c>
      <c r="F170" t="s">
        <v>692</v>
      </c>
    </row>
    <row r="171" spans="1:6" x14ac:dyDescent="0.25">
      <c r="A171">
        <v>8070935</v>
      </c>
      <c r="B171" t="s">
        <v>90</v>
      </c>
      <c r="C171" t="s">
        <v>699</v>
      </c>
      <c r="D171" s="5">
        <v>39584</v>
      </c>
      <c r="E171" s="6">
        <v>5000</v>
      </c>
      <c r="F171" t="s">
        <v>693</v>
      </c>
    </row>
    <row r="172" spans="1:6" x14ac:dyDescent="0.25">
      <c r="A172">
        <v>8330875</v>
      </c>
      <c r="B172" t="s">
        <v>104</v>
      </c>
      <c r="C172" t="s">
        <v>699</v>
      </c>
      <c r="D172" s="5">
        <v>39564</v>
      </c>
      <c r="E172" s="6">
        <v>5000</v>
      </c>
      <c r="F172" t="s">
        <v>694</v>
      </c>
    </row>
    <row r="173" spans="1:6" x14ac:dyDescent="0.25">
      <c r="A173">
        <v>8702351</v>
      </c>
      <c r="B173" t="s">
        <v>152</v>
      </c>
      <c r="C173" t="s">
        <v>699</v>
      </c>
      <c r="D173" s="5">
        <v>39544</v>
      </c>
      <c r="E173" s="6">
        <v>5000</v>
      </c>
      <c r="F173" t="s">
        <v>695</v>
      </c>
    </row>
    <row r="174" spans="1:6" x14ac:dyDescent="0.25">
      <c r="A174">
        <v>796294</v>
      </c>
      <c r="B174" t="s">
        <v>94</v>
      </c>
      <c r="C174" t="s">
        <v>699</v>
      </c>
      <c r="D174" s="5">
        <v>39524</v>
      </c>
      <c r="E174" s="6">
        <v>5000</v>
      </c>
      <c r="F174" t="s">
        <v>696</v>
      </c>
    </row>
    <row r="175" spans="1:6" x14ac:dyDescent="0.25">
      <c r="A175">
        <v>3741806</v>
      </c>
      <c r="B175" t="s">
        <v>156</v>
      </c>
      <c r="C175" t="s">
        <v>699</v>
      </c>
      <c r="D175" s="5">
        <v>39504</v>
      </c>
      <c r="E175" s="6">
        <v>5000</v>
      </c>
      <c r="F175" t="s">
        <v>697</v>
      </c>
    </row>
    <row r="176" spans="1:6" x14ac:dyDescent="0.25">
      <c r="A176">
        <v>4808092</v>
      </c>
      <c r="B176" t="s">
        <v>68</v>
      </c>
      <c r="C176" t="s">
        <v>699</v>
      </c>
      <c r="D176" s="5">
        <v>39484</v>
      </c>
      <c r="E176" s="6">
        <v>5000</v>
      </c>
      <c r="F176" t="s">
        <v>698</v>
      </c>
    </row>
    <row r="177" spans="1:6" x14ac:dyDescent="0.25">
      <c r="A177">
        <v>103843</v>
      </c>
      <c r="B177" t="s">
        <v>100</v>
      </c>
      <c r="C177" t="s">
        <v>699</v>
      </c>
      <c r="D177" s="5">
        <v>39464</v>
      </c>
      <c r="E177" s="6">
        <v>5000</v>
      </c>
      <c r="F177" t="s">
        <v>692</v>
      </c>
    </row>
    <row r="178" spans="1:6" x14ac:dyDescent="0.25">
      <c r="A178">
        <v>2135519</v>
      </c>
      <c r="B178" t="s">
        <v>8</v>
      </c>
      <c r="C178" t="s">
        <v>699</v>
      </c>
      <c r="D178" s="5">
        <v>39444</v>
      </c>
      <c r="E178" s="6">
        <v>5000</v>
      </c>
      <c r="F178" t="s">
        <v>693</v>
      </c>
    </row>
    <row r="179" spans="1:6" x14ac:dyDescent="0.25">
      <c r="A179">
        <v>4198508</v>
      </c>
      <c r="B179" t="s">
        <v>178</v>
      </c>
      <c r="C179" t="s">
        <v>699</v>
      </c>
      <c r="D179" s="5">
        <v>39424</v>
      </c>
      <c r="E179" s="6">
        <v>20000</v>
      </c>
      <c r="F179" t="s">
        <v>694</v>
      </c>
    </row>
    <row r="180" spans="1:6" x14ac:dyDescent="0.25">
      <c r="A180">
        <v>7395122</v>
      </c>
      <c r="B180" t="s">
        <v>174</v>
      </c>
      <c r="C180" t="s">
        <v>699</v>
      </c>
      <c r="D180" s="5">
        <v>39404</v>
      </c>
      <c r="E180" s="6">
        <v>5000</v>
      </c>
      <c r="F180" t="s">
        <v>695</v>
      </c>
    </row>
    <row r="181" spans="1:6" x14ac:dyDescent="0.25">
      <c r="A181">
        <v>708011</v>
      </c>
      <c r="B181" t="s">
        <v>84</v>
      </c>
      <c r="C181" t="s">
        <v>699</v>
      </c>
      <c r="D181" s="5">
        <v>39384</v>
      </c>
      <c r="E181" s="6">
        <v>5000</v>
      </c>
      <c r="F181" t="s">
        <v>696</v>
      </c>
    </row>
    <row r="182" spans="1:6" x14ac:dyDescent="0.25">
      <c r="A182">
        <v>7893363</v>
      </c>
      <c r="B182" t="s">
        <v>184</v>
      </c>
      <c r="C182" t="s">
        <v>699</v>
      </c>
      <c r="D182" s="5">
        <v>39364</v>
      </c>
      <c r="E182" s="6">
        <v>5000</v>
      </c>
      <c r="F182" t="s">
        <v>697</v>
      </c>
    </row>
    <row r="183" spans="1:6" x14ac:dyDescent="0.25">
      <c r="A183">
        <v>4313664</v>
      </c>
      <c r="B183" t="s">
        <v>42</v>
      </c>
      <c r="C183" t="s">
        <v>699</v>
      </c>
      <c r="D183" s="5">
        <v>39344</v>
      </c>
      <c r="E183" s="6">
        <v>20000</v>
      </c>
      <c r="F183" t="s">
        <v>698</v>
      </c>
    </row>
    <row r="184" spans="1:6" x14ac:dyDescent="0.25">
      <c r="A184">
        <v>5686026</v>
      </c>
      <c r="B184" t="s">
        <v>13</v>
      </c>
      <c r="C184" t="s">
        <v>699</v>
      </c>
      <c r="D184" s="5">
        <v>39324</v>
      </c>
      <c r="E184" s="6">
        <v>5000</v>
      </c>
      <c r="F184" t="s">
        <v>692</v>
      </c>
    </row>
    <row r="185" spans="1:6" x14ac:dyDescent="0.25">
      <c r="A185">
        <v>1858725</v>
      </c>
      <c r="B185" t="s">
        <v>168</v>
      </c>
      <c r="C185" t="s">
        <v>699</v>
      </c>
      <c r="D185" s="5">
        <v>39304</v>
      </c>
      <c r="E185" s="6">
        <v>5000</v>
      </c>
      <c r="F185" t="s">
        <v>693</v>
      </c>
    </row>
    <row r="186" spans="1:6" x14ac:dyDescent="0.25">
      <c r="A186">
        <v>5213271</v>
      </c>
      <c r="B186" t="s">
        <v>110</v>
      </c>
      <c r="C186" t="s">
        <v>699</v>
      </c>
      <c r="D186" s="5">
        <v>39284</v>
      </c>
      <c r="E186" s="6">
        <v>10000</v>
      </c>
      <c r="F186" t="s">
        <v>694</v>
      </c>
    </row>
    <row r="187" spans="1:6" x14ac:dyDescent="0.25">
      <c r="A187">
        <v>124505</v>
      </c>
      <c r="B187" t="s">
        <v>132</v>
      </c>
      <c r="C187" t="s">
        <v>699</v>
      </c>
      <c r="D187" s="5">
        <v>39264</v>
      </c>
      <c r="E187" s="6">
        <v>5000</v>
      </c>
      <c r="F187" t="s">
        <v>695</v>
      </c>
    </row>
    <row r="188" spans="1:6" x14ac:dyDescent="0.25">
      <c r="A188">
        <v>1073843</v>
      </c>
      <c r="B188" t="s">
        <v>98</v>
      </c>
      <c r="C188" t="s">
        <v>699</v>
      </c>
      <c r="D188" s="5">
        <v>39244</v>
      </c>
      <c r="E188" s="6">
        <v>5000</v>
      </c>
      <c r="F188" t="s">
        <v>696</v>
      </c>
    </row>
    <row r="189" spans="1:6" x14ac:dyDescent="0.25">
      <c r="A189">
        <v>7355611</v>
      </c>
      <c r="B189" t="s">
        <v>106</v>
      </c>
      <c r="C189" t="s">
        <v>699</v>
      </c>
      <c r="D189" s="5">
        <v>39224</v>
      </c>
      <c r="E189" s="6">
        <v>5000</v>
      </c>
      <c r="F189" t="s">
        <v>697</v>
      </c>
    </row>
    <row r="190" spans="1:6" x14ac:dyDescent="0.25">
      <c r="A190">
        <v>9212635</v>
      </c>
      <c r="B190" t="s">
        <v>38</v>
      </c>
      <c r="C190" t="s">
        <v>699</v>
      </c>
      <c r="D190" s="5">
        <v>39204</v>
      </c>
      <c r="E190" s="6">
        <v>5000</v>
      </c>
      <c r="F190" t="s">
        <v>698</v>
      </c>
    </row>
    <row r="191" spans="1:6" x14ac:dyDescent="0.25">
      <c r="A191">
        <v>6117663</v>
      </c>
      <c r="B191" t="s">
        <v>23</v>
      </c>
      <c r="C191" t="s">
        <v>699</v>
      </c>
      <c r="D191" s="5">
        <v>39184</v>
      </c>
      <c r="E191" s="6">
        <v>5000</v>
      </c>
      <c r="F191" t="s">
        <v>692</v>
      </c>
    </row>
    <row r="192" spans="1:6" x14ac:dyDescent="0.25">
      <c r="A192">
        <v>4770123</v>
      </c>
      <c r="B192" t="s">
        <v>112</v>
      </c>
      <c r="C192" t="s">
        <v>699</v>
      </c>
      <c r="D192" s="5">
        <v>39164</v>
      </c>
      <c r="E192" s="6">
        <v>10000</v>
      </c>
      <c r="F192" t="s">
        <v>693</v>
      </c>
    </row>
    <row r="193" spans="1:6" x14ac:dyDescent="0.25">
      <c r="A193">
        <v>9254952</v>
      </c>
      <c r="B193" t="s">
        <v>82</v>
      </c>
      <c r="C193" t="s">
        <v>699</v>
      </c>
      <c r="D193" s="5">
        <v>39144</v>
      </c>
      <c r="E193" s="6">
        <v>5000</v>
      </c>
      <c r="F193" t="s">
        <v>694</v>
      </c>
    </row>
    <row r="194" spans="1:6" x14ac:dyDescent="0.25">
      <c r="A194">
        <v>371354</v>
      </c>
      <c r="B194" t="s">
        <v>29</v>
      </c>
      <c r="C194" t="s">
        <v>699</v>
      </c>
      <c r="D194" s="5">
        <v>39124</v>
      </c>
      <c r="E194" s="6">
        <v>5000</v>
      </c>
      <c r="F194" t="s">
        <v>695</v>
      </c>
    </row>
    <row r="195" spans="1:6" x14ac:dyDescent="0.25">
      <c r="A195">
        <v>4267638</v>
      </c>
      <c r="B195" t="s">
        <v>69</v>
      </c>
      <c r="C195" t="s">
        <v>699</v>
      </c>
      <c r="D195" s="5">
        <v>39104</v>
      </c>
      <c r="E195" s="6">
        <v>5000</v>
      </c>
      <c r="F195" t="s">
        <v>696</v>
      </c>
    </row>
    <row r="196" spans="1:6" x14ac:dyDescent="0.25">
      <c r="A196">
        <v>544</v>
      </c>
      <c r="B196" t="s">
        <v>176</v>
      </c>
      <c r="C196" t="s">
        <v>699</v>
      </c>
      <c r="D196" s="5">
        <v>39084</v>
      </c>
      <c r="E196" s="6">
        <v>5000</v>
      </c>
      <c r="F196" t="s">
        <v>697</v>
      </c>
    </row>
    <row r="197" spans="1:6" x14ac:dyDescent="0.25">
      <c r="A197">
        <v>3471889</v>
      </c>
      <c r="B197" t="s">
        <v>130</v>
      </c>
      <c r="C197" t="s">
        <v>699</v>
      </c>
      <c r="D197" s="5">
        <v>39064</v>
      </c>
      <c r="E197" s="6">
        <v>5000</v>
      </c>
      <c r="F197" t="s">
        <v>698</v>
      </c>
    </row>
    <row r="198" spans="1:6" x14ac:dyDescent="0.25">
      <c r="A198">
        <v>5446443</v>
      </c>
      <c r="B198" t="s">
        <v>180</v>
      </c>
      <c r="C198" t="s">
        <v>699</v>
      </c>
      <c r="D198" s="5">
        <v>39044</v>
      </c>
      <c r="E198" s="6">
        <v>5000</v>
      </c>
      <c r="F198" t="s">
        <v>692</v>
      </c>
    </row>
    <row r="199" spans="1:6" x14ac:dyDescent="0.25">
      <c r="A199">
        <v>2618463</v>
      </c>
      <c r="B199" t="s">
        <v>108</v>
      </c>
      <c r="C199" t="s">
        <v>699</v>
      </c>
      <c r="D199" s="5">
        <v>39024</v>
      </c>
      <c r="E199" s="6">
        <v>15000</v>
      </c>
      <c r="F199" t="s">
        <v>693</v>
      </c>
    </row>
    <row r="200" spans="1:6" x14ac:dyDescent="0.25">
      <c r="A200">
        <v>385991</v>
      </c>
      <c r="B200" t="s">
        <v>182</v>
      </c>
      <c r="C200" t="s">
        <v>699</v>
      </c>
      <c r="D200" s="5">
        <v>39004</v>
      </c>
      <c r="E200" s="6">
        <v>5000</v>
      </c>
      <c r="F200" t="s">
        <v>694</v>
      </c>
    </row>
    <row r="201" spans="1:6" x14ac:dyDescent="0.25">
      <c r="A201">
        <v>3612631</v>
      </c>
      <c r="B201" t="s">
        <v>46</v>
      </c>
      <c r="C201" t="s">
        <v>699</v>
      </c>
      <c r="D201" s="5">
        <v>38984</v>
      </c>
      <c r="E201" s="6">
        <v>5000</v>
      </c>
      <c r="F201" t="s">
        <v>695</v>
      </c>
    </row>
    <row r="202" spans="1:6" x14ac:dyDescent="0.25">
      <c r="A202">
        <v>6674984</v>
      </c>
      <c r="B202" t="s">
        <v>102</v>
      </c>
      <c r="C202" t="s">
        <v>699</v>
      </c>
      <c r="D202" s="5">
        <v>38964</v>
      </c>
      <c r="E202" s="6">
        <v>5000</v>
      </c>
      <c r="F202" t="s">
        <v>696</v>
      </c>
    </row>
    <row r="203" spans="1:6" x14ac:dyDescent="0.25">
      <c r="A203">
        <v>9261877</v>
      </c>
      <c r="B203" t="s">
        <v>138</v>
      </c>
      <c r="C203" t="s">
        <v>699</v>
      </c>
      <c r="D203" s="5">
        <v>38944</v>
      </c>
      <c r="E203" s="6">
        <v>5000</v>
      </c>
      <c r="F203" t="s">
        <v>697</v>
      </c>
    </row>
    <row r="204" spans="1:6" x14ac:dyDescent="0.25">
      <c r="A204">
        <v>9373071</v>
      </c>
      <c r="B204" t="s">
        <v>186</v>
      </c>
      <c r="C204" t="s">
        <v>699</v>
      </c>
      <c r="D204" s="5">
        <v>38924</v>
      </c>
      <c r="E204" s="6">
        <v>5000</v>
      </c>
      <c r="F204" t="s">
        <v>698</v>
      </c>
    </row>
    <row r="205" spans="1:6" x14ac:dyDescent="0.25">
      <c r="A205">
        <v>111676</v>
      </c>
      <c r="B205" t="s">
        <v>162</v>
      </c>
      <c r="C205" t="s">
        <v>699</v>
      </c>
      <c r="D205" s="5">
        <v>38904</v>
      </c>
      <c r="E205" s="6">
        <v>5000</v>
      </c>
      <c r="F205" t="s">
        <v>692</v>
      </c>
    </row>
    <row r="206" spans="1:6" x14ac:dyDescent="0.25">
      <c r="A206">
        <v>3428222</v>
      </c>
      <c r="B206" t="s">
        <v>88</v>
      </c>
      <c r="C206" t="s">
        <v>699</v>
      </c>
      <c r="D206" s="5">
        <v>38884</v>
      </c>
      <c r="E206" s="6">
        <v>5000</v>
      </c>
      <c r="F206" t="s">
        <v>693</v>
      </c>
    </row>
    <row r="207" spans="1:6" x14ac:dyDescent="0.25">
      <c r="A207">
        <v>5320487</v>
      </c>
      <c r="B207" t="s">
        <v>172</v>
      </c>
      <c r="C207" t="s">
        <v>699</v>
      </c>
      <c r="D207" s="5">
        <v>38864</v>
      </c>
      <c r="E207" s="6">
        <v>5000</v>
      </c>
      <c r="F207" t="s">
        <v>694</v>
      </c>
    </row>
    <row r="208" spans="1:6" x14ac:dyDescent="0.25">
      <c r="A208">
        <v>2304444</v>
      </c>
      <c r="B208" t="s">
        <v>27</v>
      </c>
      <c r="C208" t="s">
        <v>699</v>
      </c>
      <c r="D208" s="5">
        <v>38844</v>
      </c>
      <c r="E208" s="6">
        <v>5000</v>
      </c>
      <c r="F208" t="s">
        <v>695</v>
      </c>
    </row>
    <row r="209" spans="1:6" x14ac:dyDescent="0.25">
      <c r="A209">
        <v>3925594</v>
      </c>
      <c r="B209" t="s">
        <v>128</v>
      </c>
      <c r="C209" t="s">
        <v>699</v>
      </c>
      <c r="D209" s="5">
        <v>38824</v>
      </c>
      <c r="E209" s="6">
        <v>5000</v>
      </c>
      <c r="F209" t="s">
        <v>696</v>
      </c>
    </row>
    <row r="210" spans="1:6" x14ac:dyDescent="0.25">
      <c r="A210">
        <v>426388</v>
      </c>
      <c r="B210" t="s">
        <v>136</v>
      </c>
      <c r="C210" t="s">
        <v>699</v>
      </c>
      <c r="D210" s="5">
        <v>38804</v>
      </c>
      <c r="E210" s="6">
        <v>5000</v>
      </c>
      <c r="F210" t="s">
        <v>697</v>
      </c>
    </row>
    <row r="211" spans="1:6" x14ac:dyDescent="0.25">
      <c r="A211">
        <v>74733</v>
      </c>
      <c r="B211" t="s">
        <v>70</v>
      </c>
      <c r="C211" t="s">
        <v>699</v>
      </c>
      <c r="D211" s="5">
        <v>38784</v>
      </c>
      <c r="E211" s="6">
        <v>5000</v>
      </c>
      <c r="F211" t="s">
        <v>698</v>
      </c>
    </row>
    <row r="212" spans="1:6" x14ac:dyDescent="0.25">
      <c r="A212">
        <v>1533747</v>
      </c>
      <c r="B212" t="s">
        <v>11</v>
      </c>
      <c r="C212" t="s">
        <v>699</v>
      </c>
      <c r="D212" s="5">
        <v>38764</v>
      </c>
      <c r="E212" s="6">
        <v>45000</v>
      </c>
      <c r="F212" t="s">
        <v>692</v>
      </c>
    </row>
    <row r="213" spans="1:6" x14ac:dyDescent="0.25">
      <c r="A213">
        <v>173621</v>
      </c>
      <c r="B213" t="s">
        <v>32</v>
      </c>
      <c r="C213" t="s">
        <v>699</v>
      </c>
      <c r="D213" s="5">
        <v>38744</v>
      </c>
      <c r="E213" s="6">
        <v>5000</v>
      </c>
      <c r="F213" t="s">
        <v>693</v>
      </c>
    </row>
    <row r="214" spans="1:6" x14ac:dyDescent="0.25">
      <c r="A214">
        <v>9299494</v>
      </c>
      <c r="B214" t="s">
        <v>124</v>
      </c>
      <c r="C214" t="s">
        <v>699</v>
      </c>
      <c r="D214" s="5">
        <v>38724</v>
      </c>
      <c r="E214" s="6">
        <v>5000</v>
      </c>
      <c r="F214" t="s">
        <v>694</v>
      </c>
    </row>
    <row r="215" spans="1:6" x14ac:dyDescent="0.25">
      <c r="A215">
        <v>8922799</v>
      </c>
      <c r="B215" t="s">
        <v>39</v>
      </c>
      <c r="C215" t="s">
        <v>699</v>
      </c>
      <c r="D215" s="5">
        <v>38704</v>
      </c>
      <c r="E215" s="6">
        <v>5000</v>
      </c>
      <c r="F215" t="s">
        <v>695</v>
      </c>
    </row>
    <row r="216" spans="1:6" x14ac:dyDescent="0.25">
      <c r="A216">
        <v>6317977</v>
      </c>
      <c r="B216" t="s">
        <v>15</v>
      </c>
      <c r="C216" t="s">
        <v>699</v>
      </c>
      <c r="D216" s="5">
        <v>38684</v>
      </c>
      <c r="E216" s="6">
        <v>5000</v>
      </c>
      <c r="F216" t="s">
        <v>696</v>
      </c>
    </row>
    <row r="217" spans="1:6" x14ac:dyDescent="0.25">
      <c r="A217">
        <v>1336534</v>
      </c>
      <c r="B217" t="s">
        <v>144</v>
      </c>
      <c r="C217" t="s">
        <v>699</v>
      </c>
      <c r="D217" s="5">
        <v>38664</v>
      </c>
      <c r="E217" s="6">
        <v>5000</v>
      </c>
      <c r="F217" t="s">
        <v>697</v>
      </c>
    </row>
    <row r="218" spans="1:6" x14ac:dyDescent="0.25">
      <c r="A218">
        <v>9279657</v>
      </c>
      <c r="B218" t="s">
        <v>54</v>
      </c>
      <c r="C218" t="s">
        <v>699</v>
      </c>
      <c r="D218" s="5">
        <v>38644</v>
      </c>
      <c r="E218" s="6">
        <v>5000</v>
      </c>
      <c r="F218" t="s">
        <v>698</v>
      </c>
    </row>
    <row r="219" spans="1:6" x14ac:dyDescent="0.25">
      <c r="A219">
        <v>640862</v>
      </c>
      <c r="B219" t="s">
        <v>55</v>
      </c>
      <c r="C219" t="s">
        <v>699</v>
      </c>
      <c r="D219" s="5">
        <v>38624</v>
      </c>
      <c r="E219" s="6">
        <v>5000</v>
      </c>
      <c r="F219" t="s">
        <v>692</v>
      </c>
    </row>
    <row r="220" spans="1:6" x14ac:dyDescent="0.25">
      <c r="A220">
        <v>6161738</v>
      </c>
      <c r="B220" t="s">
        <v>53</v>
      </c>
      <c r="C220" t="s">
        <v>699</v>
      </c>
      <c r="D220" s="5">
        <v>38604</v>
      </c>
      <c r="E220" s="6">
        <v>5000</v>
      </c>
      <c r="F220" t="s">
        <v>693</v>
      </c>
    </row>
    <row r="221" spans="1:6" x14ac:dyDescent="0.25">
      <c r="A221">
        <v>4675852</v>
      </c>
      <c r="B221" t="s">
        <v>28</v>
      </c>
      <c r="C221" t="s">
        <v>699</v>
      </c>
      <c r="D221" s="5">
        <v>38584</v>
      </c>
      <c r="E221" s="6">
        <v>5000</v>
      </c>
      <c r="F221" t="s">
        <v>694</v>
      </c>
    </row>
    <row r="222" spans="1:6" x14ac:dyDescent="0.25">
      <c r="A222">
        <v>8531565</v>
      </c>
      <c r="B222" t="s">
        <v>160</v>
      </c>
      <c r="C222" t="s">
        <v>699</v>
      </c>
      <c r="D222" s="5">
        <v>38564</v>
      </c>
      <c r="E222" s="6">
        <v>15000</v>
      </c>
      <c r="F222" t="s">
        <v>695</v>
      </c>
    </row>
    <row r="223" spans="1:6" x14ac:dyDescent="0.25">
      <c r="A223">
        <v>8889217</v>
      </c>
      <c r="B223" t="s">
        <v>74</v>
      </c>
      <c r="C223" t="s">
        <v>699</v>
      </c>
      <c r="D223" s="5">
        <v>38544</v>
      </c>
      <c r="E223" s="6">
        <v>5000</v>
      </c>
      <c r="F223" t="s">
        <v>696</v>
      </c>
    </row>
    <row r="224" spans="1:6" x14ac:dyDescent="0.25">
      <c r="A224">
        <v>7461182</v>
      </c>
      <c r="B224" t="s">
        <v>134</v>
      </c>
      <c r="C224" t="s">
        <v>699</v>
      </c>
      <c r="D224" s="5">
        <v>38524</v>
      </c>
      <c r="E224" s="6">
        <v>5000</v>
      </c>
      <c r="F224" t="s">
        <v>697</v>
      </c>
    </row>
    <row r="225" spans="1:6" x14ac:dyDescent="0.25">
      <c r="A225">
        <v>2043086</v>
      </c>
      <c r="B225" t="s">
        <v>67</v>
      </c>
      <c r="C225" t="s">
        <v>699</v>
      </c>
      <c r="D225" s="5">
        <v>38504</v>
      </c>
      <c r="E225" s="6">
        <v>15000</v>
      </c>
      <c r="F225" t="s">
        <v>698</v>
      </c>
    </row>
    <row r="226" spans="1:6" x14ac:dyDescent="0.25">
      <c r="A226">
        <v>1397662</v>
      </c>
      <c r="B226" t="s">
        <v>232</v>
      </c>
      <c r="C226" t="s">
        <v>700</v>
      </c>
      <c r="D226" s="5">
        <v>38484</v>
      </c>
      <c r="E226" s="6">
        <v>5000</v>
      </c>
      <c r="F226" t="s">
        <v>692</v>
      </c>
    </row>
    <row r="227" spans="1:6" x14ac:dyDescent="0.25">
      <c r="A227">
        <v>9056514</v>
      </c>
      <c r="B227" t="s">
        <v>226</v>
      </c>
      <c r="C227" t="s">
        <v>700</v>
      </c>
      <c r="D227" s="5">
        <v>38464</v>
      </c>
      <c r="E227" s="6">
        <v>5000</v>
      </c>
      <c r="F227" t="s">
        <v>693</v>
      </c>
    </row>
    <row r="228" spans="1:6" x14ac:dyDescent="0.25">
      <c r="A228">
        <v>1903026</v>
      </c>
      <c r="B228" t="s">
        <v>242</v>
      </c>
      <c r="C228" t="s">
        <v>700</v>
      </c>
      <c r="D228" s="5">
        <v>38444</v>
      </c>
      <c r="E228" s="6">
        <v>5000</v>
      </c>
      <c r="F228" t="s">
        <v>694</v>
      </c>
    </row>
    <row r="229" spans="1:6" x14ac:dyDescent="0.25">
      <c r="A229">
        <v>198296</v>
      </c>
      <c r="B229" t="s">
        <v>288</v>
      </c>
      <c r="C229" t="s">
        <v>700</v>
      </c>
      <c r="D229" s="5">
        <v>38424</v>
      </c>
      <c r="E229" s="6">
        <v>5000</v>
      </c>
      <c r="F229" t="s">
        <v>695</v>
      </c>
    </row>
    <row r="230" spans="1:6" x14ac:dyDescent="0.25">
      <c r="A230">
        <v>3657354</v>
      </c>
      <c r="B230" t="s">
        <v>246</v>
      </c>
      <c r="C230" t="s">
        <v>700</v>
      </c>
      <c r="D230" s="5">
        <v>38404</v>
      </c>
      <c r="E230" s="6">
        <v>5000</v>
      </c>
      <c r="F230" t="s">
        <v>696</v>
      </c>
    </row>
    <row r="231" spans="1:6" x14ac:dyDescent="0.25">
      <c r="A231">
        <v>8378945</v>
      </c>
      <c r="B231" t="s">
        <v>250</v>
      </c>
      <c r="C231" t="s">
        <v>700</v>
      </c>
      <c r="D231" s="5">
        <v>38384</v>
      </c>
      <c r="E231" s="6">
        <v>5000</v>
      </c>
      <c r="F231" t="s">
        <v>697</v>
      </c>
    </row>
    <row r="232" spans="1:6" x14ac:dyDescent="0.25">
      <c r="A232">
        <v>1298884</v>
      </c>
      <c r="B232" t="s">
        <v>298</v>
      </c>
      <c r="C232" t="s">
        <v>700</v>
      </c>
      <c r="D232" s="5">
        <v>38364</v>
      </c>
      <c r="E232" s="6">
        <v>5000</v>
      </c>
      <c r="F232" t="s">
        <v>698</v>
      </c>
    </row>
    <row r="233" spans="1:6" x14ac:dyDescent="0.25">
      <c r="A233">
        <v>611802</v>
      </c>
      <c r="B233" t="s">
        <v>296</v>
      </c>
      <c r="C233" t="s">
        <v>700</v>
      </c>
      <c r="D233" s="5">
        <v>38344</v>
      </c>
      <c r="E233" s="6">
        <v>5000</v>
      </c>
      <c r="F233" t="s">
        <v>692</v>
      </c>
    </row>
    <row r="234" spans="1:6" x14ac:dyDescent="0.25">
      <c r="A234">
        <v>86238</v>
      </c>
      <c r="B234" t="s">
        <v>284</v>
      </c>
      <c r="C234" t="s">
        <v>700</v>
      </c>
      <c r="D234" s="5">
        <v>38324</v>
      </c>
      <c r="E234" s="6">
        <v>5000</v>
      </c>
      <c r="F234" t="s">
        <v>693</v>
      </c>
    </row>
    <row r="235" spans="1:6" x14ac:dyDescent="0.25">
      <c r="A235">
        <v>288133</v>
      </c>
      <c r="B235" t="s">
        <v>234</v>
      </c>
      <c r="C235" t="s">
        <v>700</v>
      </c>
      <c r="D235" s="5">
        <v>38304</v>
      </c>
      <c r="E235" s="6">
        <v>5000</v>
      </c>
      <c r="F235" t="s">
        <v>694</v>
      </c>
    </row>
    <row r="236" spans="1:6" x14ac:dyDescent="0.25">
      <c r="A236">
        <v>1815805</v>
      </c>
      <c r="B236" t="s">
        <v>306</v>
      </c>
      <c r="C236" t="s">
        <v>700</v>
      </c>
      <c r="D236" s="5">
        <v>38284</v>
      </c>
      <c r="E236" s="6">
        <v>5000</v>
      </c>
      <c r="F236" t="s">
        <v>695</v>
      </c>
    </row>
    <row r="237" spans="1:6" x14ac:dyDescent="0.25">
      <c r="A237">
        <v>5261949</v>
      </c>
      <c r="B237" t="s">
        <v>282</v>
      </c>
      <c r="C237" t="s">
        <v>700</v>
      </c>
      <c r="D237" s="5">
        <v>38264</v>
      </c>
      <c r="E237" s="6">
        <v>5000</v>
      </c>
      <c r="F237" t="s">
        <v>696</v>
      </c>
    </row>
    <row r="238" spans="1:6" x14ac:dyDescent="0.25">
      <c r="A238">
        <v>1908321</v>
      </c>
      <c r="B238" t="s">
        <v>213</v>
      </c>
      <c r="C238" t="s">
        <v>700</v>
      </c>
      <c r="D238" s="5">
        <v>38244</v>
      </c>
      <c r="E238" s="6">
        <v>5000</v>
      </c>
      <c r="F238" t="s">
        <v>697</v>
      </c>
    </row>
    <row r="239" spans="1:6" x14ac:dyDescent="0.25">
      <c r="A239">
        <v>2197104</v>
      </c>
      <c r="B239" t="s">
        <v>338</v>
      </c>
      <c r="C239" t="s">
        <v>700</v>
      </c>
      <c r="D239" s="5">
        <v>38224</v>
      </c>
      <c r="E239" s="6">
        <v>5000</v>
      </c>
      <c r="F239" t="s">
        <v>698</v>
      </c>
    </row>
    <row r="240" spans="1:6" x14ac:dyDescent="0.25">
      <c r="A240">
        <v>8000441</v>
      </c>
      <c r="B240" t="s">
        <v>274</v>
      </c>
      <c r="C240" t="s">
        <v>700</v>
      </c>
      <c r="D240" s="5">
        <v>38204</v>
      </c>
      <c r="E240" s="6">
        <v>15000</v>
      </c>
      <c r="F240" t="s">
        <v>692</v>
      </c>
    </row>
    <row r="241" spans="1:6" x14ac:dyDescent="0.25">
      <c r="A241">
        <v>4968708</v>
      </c>
      <c r="B241" t="s">
        <v>266</v>
      </c>
      <c r="C241" t="s">
        <v>700</v>
      </c>
      <c r="D241" s="5">
        <v>38184</v>
      </c>
      <c r="E241" s="6">
        <v>5000</v>
      </c>
      <c r="F241" t="s">
        <v>693</v>
      </c>
    </row>
    <row r="242" spans="1:6" x14ac:dyDescent="0.25">
      <c r="A242">
        <v>4446001</v>
      </c>
      <c r="B242" t="s">
        <v>215</v>
      </c>
      <c r="C242" t="s">
        <v>700</v>
      </c>
      <c r="D242" s="5">
        <v>38164</v>
      </c>
      <c r="E242" s="6">
        <v>5000</v>
      </c>
      <c r="F242" t="s">
        <v>694</v>
      </c>
    </row>
    <row r="243" spans="1:6" x14ac:dyDescent="0.25">
      <c r="A243">
        <v>2807881</v>
      </c>
      <c r="B243" t="s">
        <v>302</v>
      </c>
      <c r="C243" t="s">
        <v>700</v>
      </c>
      <c r="D243" s="5">
        <v>38144</v>
      </c>
      <c r="E243" s="6">
        <v>5000</v>
      </c>
      <c r="F243" t="s">
        <v>695</v>
      </c>
    </row>
    <row r="244" spans="1:6" x14ac:dyDescent="0.25">
      <c r="A244">
        <v>881382</v>
      </c>
      <c r="B244" t="s">
        <v>336</v>
      </c>
      <c r="C244" t="s">
        <v>700</v>
      </c>
      <c r="D244" s="5">
        <v>38124</v>
      </c>
      <c r="E244" s="6">
        <v>5000</v>
      </c>
      <c r="F244" t="s">
        <v>696</v>
      </c>
    </row>
    <row r="245" spans="1:6" x14ac:dyDescent="0.25">
      <c r="A245">
        <v>5142768</v>
      </c>
      <c r="B245" t="s">
        <v>270</v>
      </c>
      <c r="C245" t="s">
        <v>700</v>
      </c>
      <c r="D245" s="5">
        <v>38104</v>
      </c>
      <c r="E245" s="6">
        <v>5000</v>
      </c>
      <c r="F245" t="s">
        <v>697</v>
      </c>
    </row>
    <row r="246" spans="1:6" x14ac:dyDescent="0.25">
      <c r="A246">
        <v>1656931</v>
      </c>
      <c r="B246" t="s">
        <v>260</v>
      </c>
      <c r="C246" t="s">
        <v>700</v>
      </c>
      <c r="D246" s="5">
        <v>38084</v>
      </c>
      <c r="E246" s="6">
        <v>5000</v>
      </c>
      <c r="F246" t="s">
        <v>698</v>
      </c>
    </row>
    <row r="247" spans="1:6" x14ac:dyDescent="0.25">
      <c r="A247">
        <v>311566</v>
      </c>
      <c r="B247" t="s">
        <v>330</v>
      </c>
      <c r="C247" t="s">
        <v>700</v>
      </c>
      <c r="D247" s="5">
        <v>38064</v>
      </c>
      <c r="E247" s="6">
        <v>5000</v>
      </c>
      <c r="F247" t="s">
        <v>692</v>
      </c>
    </row>
    <row r="248" spans="1:6" x14ac:dyDescent="0.25">
      <c r="A248">
        <v>7263311</v>
      </c>
      <c r="B248" t="s">
        <v>314</v>
      </c>
      <c r="C248" t="s">
        <v>700</v>
      </c>
      <c r="D248" s="5">
        <v>38044</v>
      </c>
      <c r="E248" s="6">
        <v>5000</v>
      </c>
      <c r="F248" t="s">
        <v>693</v>
      </c>
    </row>
    <row r="249" spans="1:6" x14ac:dyDescent="0.25">
      <c r="A249">
        <v>6513063</v>
      </c>
      <c r="B249" t="s">
        <v>272</v>
      </c>
      <c r="C249" t="s">
        <v>700</v>
      </c>
      <c r="D249" s="5">
        <v>38024</v>
      </c>
      <c r="E249" s="6">
        <v>5000</v>
      </c>
      <c r="F249" t="s">
        <v>694</v>
      </c>
    </row>
    <row r="250" spans="1:6" x14ac:dyDescent="0.25">
      <c r="A250">
        <v>3167685</v>
      </c>
      <c r="B250" t="s">
        <v>310</v>
      </c>
      <c r="C250" t="s">
        <v>700</v>
      </c>
      <c r="D250" s="5">
        <v>38004</v>
      </c>
      <c r="E250" s="6">
        <v>10000</v>
      </c>
      <c r="F250" t="s">
        <v>695</v>
      </c>
    </row>
    <row r="251" spans="1:6" x14ac:dyDescent="0.25">
      <c r="A251">
        <v>8165074</v>
      </c>
      <c r="B251" t="s">
        <v>223</v>
      </c>
      <c r="C251" t="s">
        <v>700</v>
      </c>
      <c r="D251" s="5">
        <v>37984</v>
      </c>
      <c r="E251" s="6">
        <v>5000</v>
      </c>
      <c r="F251" t="s">
        <v>696</v>
      </c>
    </row>
    <row r="252" spans="1:6" x14ac:dyDescent="0.25">
      <c r="A252">
        <v>7858796</v>
      </c>
      <c r="B252" t="s">
        <v>340</v>
      </c>
      <c r="C252" t="s">
        <v>700</v>
      </c>
      <c r="D252" s="5">
        <v>37964</v>
      </c>
      <c r="E252" s="6">
        <v>5000</v>
      </c>
      <c r="F252" t="s">
        <v>697</v>
      </c>
    </row>
    <row r="253" spans="1:6" x14ac:dyDescent="0.25">
      <c r="A253">
        <v>6159184</v>
      </c>
      <c r="B253" t="s">
        <v>217</v>
      </c>
      <c r="C253" t="s">
        <v>700</v>
      </c>
      <c r="D253" s="5">
        <v>37944</v>
      </c>
      <c r="E253" s="6">
        <v>5000</v>
      </c>
      <c r="F253" t="s">
        <v>698</v>
      </c>
    </row>
    <row r="254" spans="1:6" x14ac:dyDescent="0.25">
      <c r="A254">
        <v>6366078</v>
      </c>
      <c r="B254" t="s">
        <v>209</v>
      </c>
      <c r="C254" t="s">
        <v>700</v>
      </c>
      <c r="D254" s="5">
        <v>37924</v>
      </c>
      <c r="E254" s="6">
        <v>5000</v>
      </c>
      <c r="F254" t="s">
        <v>692</v>
      </c>
    </row>
    <row r="255" spans="1:6" x14ac:dyDescent="0.25">
      <c r="A255">
        <v>481168</v>
      </c>
      <c r="B255" t="s">
        <v>332</v>
      </c>
      <c r="C255" t="s">
        <v>700</v>
      </c>
      <c r="D255" s="5">
        <v>37904</v>
      </c>
      <c r="E255" s="6">
        <v>5000</v>
      </c>
      <c r="F255" t="s">
        <v>693</v>
      </c>
    </row>
    <row r="256" spans="1:6" x14ac:dyDescent="0.25">
      <c r="A256">
        <v>1611768</v>
      </c>
      <c r="B256" t="s">
        <v>324</v>
      </c>
      <c r="C256" t="s">
        <v>700</v>
      </c>
      <c r="D256" s="5">
        <v>37884</v>
      </c>
      <c r="E256" s="6">
        <v>5000</v>
      </c>
      <c r="F256" t="s">
        <v>694</v>
      </c>
    </row>
    <row r="257" spans="1:6" x14ac:dyDescent="0.25">
      <c r="A257">
        <v>920933</v>
      </c>
      <c r="B257" t="s">
        <v>322</v>
      </c>
      <c r="C257" t="s">
        <v>700</v>
      </c>
      <c r="D257" s="5">
        <v>37864</v>
      </c>
      <c r="E257" s="6">
        <v>5000</v>
      </c>
      <c r="F257" t="s">
        <v>695</v>
      </c>
    </row>
    <row r="258" spans="1:6" x14ac:dyDescent="0.25">
      <c r="A258">
        <v>8942971</v>
      </c>
      <c r="B258" t="s">
        <v>304</v>
      </c>
      <c r="C258" t="s">
        <v>700</v>
      </c>
      <c r="D258" s="5">
        <v>37844</v>
      </c>
      <c r="E258" s="6">
        <v>5000</v>
      </c>
      <c r="F258" t="s">
        <v>696</v>
      </c>
    </row>
    <row r="259" spans="1:6" x14ac:dyDescent="0.25">
      <c r="A259">
        <v>2651947</v>
      </c>
      <c r="B259" t="s">
        <v>201</v>
      </c>
      <c r="C259" t="s">
        <v>700</v>
      </c>
      <c r="D259" s="5">
        <v>37824</v>
      </c>
      <c r="E259" s="6">
        <v>5000</v>
      </c>
      <c r="F259" t="s">
        <v>697</v>
      </c>
    </row>
    <row r="260" spans="1:6" x14ac:dyDescent="0.25">
      <c r="A260">
        <v>2168618</v>
      </c>
      <c r="B260" t="s">
        <v>254</v>
      </c>
      <c r="C260" t="s">
        <v>700</v>
      </c>
      <c r="D260" s="5">
        <v>37804</v>
      </c>
      <c r="E260" s="6">
        <v>5000</v>
      </c>
      <c r="F260" t="s">
        <v>698</v>
      </c>
    </row>
    <row r="261" spans="1:6" x14ac:dyDescent="0.25">
      <c r="A261">
        <v>310329</v>
      </c>
      <c r="B261" t="s">
        <v>199</v>
      </c>
      <c r="C261" t="s">
        <v>700</v>
      </c>
      <c r="D261" s="5">
        <v>37784</v>
      </c>
      <c r="E261" s="6">
        <v>5000</v>
      </c>
      <c r="F261" t="s">
        <v>692</v>
      </c>
    </row>
    <row r="262" spans="1:6" x14ac:dyDescent="0.25">
      <c r="A262">
        <v>1140409</v>
      </c>
      <c r="B262" t="s">
        <v>244</v>
      </c>
      <c r="C262" t="s">
        <v>700</v>
      </c>
      <c r="D262" s="5">
        <v>37764</v>
      </c>
      <c r="E262" s="6">
        <v>5000</v>
      </c>
      <c r="F262" t="s">
        <v>693</v>
      </c>
    </row>
    <row r="263" spans="1:6" x14ac:dyDescent="0.25">
      <c r="A263">
        <v>3130744</v>
      </c>
      <c r="B263" t="s">
        <v>240</v>
      </c>
      <c r="C263" t="s">
        <v>700</v>
      </c>
      <c r="D263" s="5">
        <v>37744</v>
      </c>
      <c r="E263" s="6">
        <v>5000</v>
      </c>
      <c r="F263" t="s">
        <v>694</v>
      </c>
    </row>
    <row r="264" spans="1:6" x14ac:dyDescent="0.25">
      <c r="A264">
        <v>4385386</v>
      </c>
      <c r="B264" t="s">
        <v>278</v>
      </c>
      <c r="C264" t="s">
        <v>700</v>
      </c>
      <c r="D264" s="5">
        <v>37724</v>
      </c>
      <c r="E264" s="6">
        <v>5000</v>
      </c>
      <c r="F264" t="s">
        <v>695</v>
      </c>
    </row>
    <row r="265" spans="1:6" x14ac:dyDescent="0.25">
      <c r="A265">
        <v>1379709</v>
      </c>
      <c r="B265" t="s">
        <v>334</v>
      </c>
      <c r="C265" t="s">
        <v>700</v>
      </c>
      <c r="D265" s="5">
        <v>37704</v>
      </c>
      <c r="E265" s="6">
        <v>5000</v>
      </c>
      <c r="F265" t="s">
        <v>696</v>
      </c>
    </row>
    <row r="266" spans="1:6" x14ac:dyDescent="0.25">
      <c r="A266">
        <v>6739151</v>
      </c>
      <c r="B266" t="s">
        <v>197</v>
      </c>
      <c r="C266" t="s">
        <v>700</v>
      </c>
      <c r="D266" s="5">
        <v>37684</v>
      </c>
      <c r="E266" s="6">
        <v>5000</v>
      </c>
      <c r="F266" t="s">
        <v>697</v>
      </c>
    </row>
    <row r="267" spans="1:6" x14ac:dyDescent="0.25">
      <c r="A267">
        <v>1335383</v>
      </c>
      <c r="B267" t="s">
        <v>290</v>
      </c>
      <c r="C267" t="s">
        <v>700</v>
      </c>
      <c r="D267" s="5">
        <v>37664</v>
      </c>
      <c r="E267" s="6">
        <v>5000</v>
      </c>
      <c r="F267" t="s">
        <v>698</v>
      </c>
    </row>
    <row r="268" spans="1:6" x14ac:dyDescent="0.25">
      <c r="A268">
        <v>7855108</v>
      </c>
      <c r="B268" t="s">
        <v>205</v>
      </c>
      <c r="C268" t="s">
        <v>700</v>
      </c>
      <c r="D268" s="5">
        <v>37644</v>
      </c>
      <c r="E268" s="6">
        <v>5000</v>
      </c>
      <c r="F268" t="s">
        <v>692</v>
      </c>
    </row>
    <row r="269" spans="1:6" x14ac:dyDescent="0.25">
      <c r="A269">
        <v>905802</v>
      </c>
      <c r="B269" t="s">
        <v>344</v>
      </c>
      <c r="C269" t="s">
        <v>700</v>
      </c>
      <c r="D269" s="5">
        <v>37624</v>
      </c>
      <c r="E269" s="6">
        <v>5000</v>
      </c>
      <c r="F269" t="s">
        <v>693</v>
      </c>
    </row>
    <row r="270" spans="1:6" x14ac:dyDescent="0.25">
      <c r="A270">
        <v>831045</v>
      </c>
      <c r="B270" t="s">
        <v>248</v>
      </c>
      <c r="C270" t="s">
        <v>700</v>
      </c>
      <c r="D270" s="5">
        <v>37604</v>
      </c>
      <c r="E270" s="6">
        <v>5000</v>
      </c>
      <c r="F270" t="s">
        <v>694</v>
      </c>
    </row>
    <row r="271" spans="1:6" x14ac:dyDescent="0.25">
      <c r="A271">
        <v>9924331</v>
      </c>
      <c r="B271" t="s">
        <v>300</v>
      </c>
      <c r="C271" t="s">
        <v>700</v>
      </c>
      <c r="D271" s="5">
        <v>37584</v>
      </c>
      <c r="E271" s="6">
        <v>5000</v>
      </c>
      <c r="F271" t="s">
        <v>695</v>
      </c>
    </row>
    <row r="272" spans="1:6" x14ac:dyDescent="0.25">
      <c r="A272">
        <v>7745766</v>
      </c>
      <c r="B272" t="s">
        <v>292</v>
      </c>
      <c r="C272" t="s">
        <v>700</v>
      </c>
      <c r="D272" s="5">
        <v>37564</v>
      </c>
      <c r="E272" s="6">
        <v>5000</v>
      </c>
      <c r="F272" t="s">
        <v>696</v>
      </c>
    </row>
    <row r="273" spans="1:6" x14ac:dyDescent="0.25">
      <c r="A273">
        <v>1121781</v>
      </c>
      <c r="B273" t="s">
        <v>286</v>
      </c>
      <c r="C273" t="s">
        <v>700</v>
      </c>
      <c r="D273" s="5">
        <v>37544</v>
      </c>
      <c r="E273" s="6">
        <v>5000</v>
      </c>
      <c r="F273" t="s">
        <v>697</v>
      </c>
    </row>
    <row r="274" spans="1:6" x14ac:dyDescent="0.25">
      <c r="A274">
        <v>1775516</v>
      </c>
      <c r="B274" t="s">
        <v>252</v>
      </c>
      <c r="C274" t="s">
        <v>700</v>
      </c>
      <c r="D274" s="5">
        <v>37524</v>
      </c>
      <c r="E274" s="6">
        <v>5000</v>
      </c>
      <c r="F274" t="s">
        <v>698</v>
      </c>
    </row>
    <row r="275" spans="1:6" x14ac:dyDescent="0.25">
      <c r="A275">
        <v>5908902</v>
      </c>
      <c r="B275" t="s">
        <v>211</v>
      </c>
      <c r="C275" t="s">
        <v>700</v>
      </c>
      <c r="D275" s="5">
        <v>37504</v>
      </c>
      <c r="E275" s="6">
        <v>45000</v>
      </c>
      <c r="F275" t="s">
        <v>692</v>
      </c>
    </row>
    <row r="276" spans="1:6" x14ac:dyDescent="0.25">
      <c r="A276">
        <v>6265573</v>
      </c>
      <c r="B276" t="s">
        <v>320</v>
      </c>
      <c r="C276" t="s">
        <v>700</v>
      </c>
      <c r="D276" s="5">
        <v>37484</v>
      </c>
      <c r="E276" s="6">
        <v>45000</v>
      </c>
      <c r="F276" t="s">
        <v>693</v>
      </c>
    </row>
    <row r="277" spans="1:6" x14ac:dyDescent="0.25">
      <c r="A277">
        <v>588774</v>
      </c>
      <c r="B277" t="s">
        <v>230</v>
      </c>
      <c r="C277" t="s">
        <v>700</v>
      </c>
      <c r="D277" s="5">
        <v>37464</v>
      </c>
      <c r="E277" s="6">
        <v>5000</v>
      </c>
      <c r="F277" t="s">
        <v>694</v>
      </c>
    </row>
    <row r="278" spans="1:6" x14ac:dyDescent="0.25">
      <c r="A278">
        <v>2752902</v>
      </c>
      <c r="B278" t="s">
        <v>280</v>
      </c>
      <c r="C278" t="s">
        <v>700</v>
      </c>
      <c r="D278" s="5">
        <v>37444</v>
      </c>
      <c r="E278" s="6">
        <v>5000</v>
      </c>
      <c r="F278" t="s">
        <v>695</v>
      </c>
    </row>
    <row r="279" spans="1:6" x14ac:dyDescent="0.25">
      <c r="A279">
        <v>4844042</v>
      </c>
      <c r="B279" t="s">
        <v>294</v>
      </c>
      <c r="C279" t="s">
        <v>700</v>
      </c>
      <c r="D279" s="5">
        <v>37424</v>
      </c>
      <c r="E279" s="6">
        <v>5000</v>
      </c>
      <c r="F279" t="s">
        <v>696</v>
      </c>
    </row>
    <row r="280" spans="1:6" x14ac:dyDescent="0.25">
      <c r="A280">
        <v>6947138</v>
      </c>
      <c r="B280" t="s">
        <v>264</v>
      </c>
      <c r="C280" t="s">
        <v>700</v>
      </c>
      <c r="D280" s="5">
        <v>37404</v>
      </c>
      <c r="E280" s="6">
        <v>5000</v>
      </c>
      <c r="F280" t="s">
        <v>697</v>
      </c>
    </row>
    <row r="281" spans="1:6" x14ac:dyDescent="0.25">
      <c r="A281">
        <v>5427648</v>
      </c>
      <c r="B281" t="s">
        <v>221</v>
      </c>
      <c r="C281" t="s">
        <v>700</v>
      </c>
      <c r="D281" s="5">
        <v>37384</v>
      </c>
      <c r="E281" s="6">
        <v>5000</v>
      </c>
      <c r="F281" t="s">
        <v>698</v>
      </c>
    </row>
    <row r="282" spans="1:6" x14ac:dyDescent="0.25">
      <c r="A282">
        <v>4039092</v>
      </c>
      <c r="B282" t="s">
        <v>262</v>
      </c>
      <c r="C282" t="s">
        <v>700</v>
      </c>
      <c r="D282" s="5">
        <v>37364</v>
      </c>
      <c r="E282" s="6">
        <v>5000</v>
      </c>
      <c r="F282" t="s">
        <v>692</v>
      </c>
    </row>
    <row r="283" spans="1:6" x14ac:dyDescent="0.25">
      <c r="A283">
        <v>5992254</v>
      </c>
      <c r="B283" t="s">
        <v>236</v>
      </c>
      <c r="C283" t="s">
        <v>700</v>
      </c>
      <c r="D283" s="5">
        <v>37344</v>
      </c>
      <c r="E283" s="6">
        <v>5000</v>
      </c>
      <c r="F283" t="s">
        <v>693</v>
      </c>
    </row>
    <row r="284" spans="1:6" x14ac:dyDescent="0.25">
      <c r="A284">
        <v>2134922</v>
      </c>
      <c r="B284" t="s">
        <v>328</v>
      </c>
      <c r="C284" t="s">
        <v>700</v>
      </c>
      <c r="D284" s="5">
        <v>37324</v>
      </c>
      <c r="E284" s="6">
        <v>5000</v>
      </c>
      <c r="F284" t="s">
        <v>694</v>
      </c>
    </row>
    <row r="285" spans="1:6" x14ac:dyDescent="0.25">
      <c r="A285">
        <v>2296107</v>
      </c>
      <c r="B285" t="s">
        <v>276</v>
      </c>
      <c r="C285" t="s">
        <v>700</v>
      </c>
      <c r="D285" s="5">
        <v>37304</v>
      </c>
      <c r="E285" s="6">
        <v>5000</v>
      </c>
      <c r="F285" t="s">
        <v>695</v>
      </c>
    </row>
    <row r="286" spans="1:6" x14ac:dyDescent="0.25">
      <c r="A286">
        <v>255406</v>
      </c>
      <c r="B286" t="s">
        <v>207</v>
      </c>
      <c r="C286" t="s">
        <v>700</v>
      </c>
      <c r="D286" s="5">
        <v>37284</v>
      </c>
      <c r="E286" s="6">
        <v>5000</v>
      </c>
      <c r="F286" t="s">
        <v>696</v>
      </c>
    </row>
    <row r="287" spans="1:6" x14ac:dyDescent="0.25">
      <c r="A287">
        <v>7221978</v>
      </c>
      <c r="B287" t="s">
        <v>318</v>
      </c>
      <c r="C287" t="s">
        <v>700</v>
      </c>
      <c r="D287" s="5">
        <v>37264</v>
      </c>
      <c r="E287" s="6">
        <v>5000</v>
      </c>
      <c r="F287" t="s">
        <v>697</v>
      </c>
    </row>
    <row r="288" spans="1:6" x14ac:dyDescent="0.25">
      <c r="A288">
        <v>7808069</v>
      </c>
      <c r="B288" t="s">
        <v>316</v>
      </c>
      <c r="C288" t="s">
        <v>700</v>
      </c>
      <c r="D288" s="5">
        <v>37244</v>
      </c>
      <c r="E288" s="6">
        <v>50000</v>
      </c>
      <c r="F288" t="s">
        <v>698</v>
      </c>
    </row>
    <row r="289" spans="1:6" x14ac:dyDescent="0.25">
      <c r="A289">
        <v>9070118</v>
      </c>
      <c r="B289" t="s">
        <v>268</v>
      </c>
      <c r="C289" t="s">
        <v>700</v>
      </c>
      <c r="D289" s="5">
        <v>37224</v>
      </c>
      <c r="E289" s="6">
        <v>5000</v>
      </c>
      <c r="F289" t="s">
        <v>692</v>
      </c>
    </row>
    <row r="290" spans="1:6" x14ac:dyDescent="0.25">
      <c r="A290">
        <v>8115867</v>
      </c>
      <c r="B290" t="s">
        <v>258</v>
      </c>
      <c r="C290" t="s">
        <v>700</v>
      </c>
      <c r="D290" s="5">
        <v>37204</v>
      </c>
      <c r="E290" s="6">
        <v>15000</v>
      </c>
      <c r="F290" t="s">
        <v>693</v>
      </c>
    </row>
    <row r="291" spans="1:6" x14ac:dyDescent="0.25">
      <c r="A291">
        <v>3180875</v>
      </c>
      <c r="B291" t="s">
        <v>342</v>
      </c>
      <c r="C291" t="s">
        <v>700</v>
      </c>
      <c r="D291" s="5">
        <v>37184</v>
      </c>
      <c r="E291" s="6">
        <v>5000</v>
      </c>
      <c r="F291" t="s">
        <v>694</v>
      </c>
    </row>
    <row r="292" spans="1:6" x14ac:dyDescent="0.25">
      <c r="A292">
        <v>5497952</v>
      </c>
      <c r="B292" t="s">
        <v>308</v>
      </c>
      <c r="C292" t="s">
        <v>700</v>
      </c>
      <c r="D292" s="5">
        <v>37164</v>
      </c>
      <c r="E292" s="6">
        <v>65000</v>
      </c>
      <c r="F292" t="s">
        <v>695</v>
      </c>
    </row>
    <row r="293" spans="1:6" x14ac:dyDescent="0.25">
      <c r="A293">
        <v>2709699</v>
      </c>
      <c r="B293" t="s">
        <v>228</v>
      </c>
      <c r="C293" t="s">
        <v>700</v>
      </c>
      <c r="D293" s="5">
        <v>37144</v>
      </c>
      <c r="E293" s="6">
        <v>5000</v>
      </c>
      <c r="F293" t="s">
        <v>696</v>
      </c>
    </row>
    <row r="294" spans="1:6" x14ac:dyDescent="0.25">
      <c r="A294">
        <v>6950582</v>
      </c>
      <c r="B294" t="s">
        <v>195</v>
      </c>
      <c r="C294" t="s">
        <v>700</v>
      </c>
      <c r="D294" s="5">
        <v>37124</v>
      </c>
      <c r="E294" s="6">
        <v>5000</v>
      </c>
      <c r="F294" t="s">
        <v>697</v>
      </c>
    </row>
    <row r="295" spans="1:6" x14ac:dyDescent="0.25">
      <c r="A295">
        <v>718408</v>
      </c>
      <c r="B295" t="s">
        <v>238</v>
      </c>
      <c r="C295" t="s">
        <v>700</v>
      </c>
      <c r="D295" s="5">
        <v>37104</v>
      </c>
      <c r="E295" s="6">
        <v>5000</v>
      </c>
      <c r="F295" t="s">
        <v>698</v>
      </c>
    </row>
    <row r="296" spans="1:6" x14ac:dyDescent="0.25">
      <c r="A296">
        <v>4771863</v>
      </c>
      <c r="B296" t="s">
        <v>685</v>
      </c>
      <c r="C296" t="s">
        <v>700</v>
      </c>
      <c r="D296" s="5">
        <v>37084</v>
      </c>
      <c r="E296" s="6">
        <v>5000</v>
      </c>
      <c r="F296" t="s">
        <v>692</v>
      </c>
    </row>
    <row r="297" spans="1:6" x14ac:dyDescent="0.25">
      <c r="A297">
        <v>5054099</v>
      </c>
      <c r="B297" t="s">
        <v>203</v>
      </c>
      <c r="C297" t="s">
        <v>700</v>
      </c>
      <c r="D297" s="5">
        <v>37064</v>
      </c>
      <c r="E297" s="6">
        <v>5000</v>
      </c>
      <c r="F297" t="s">
        <v>693</v>
      </c>
    </row>
    <row r="298" spans="1:6" x14ac:dyDescent="0.25">
      <c r="A298">
        <v>2816455</v>
      </c>
      <c r="B298" t="s">
        <v>256</v>
      </c>
      <c r="C298" t="s">
        <v>700</v>
      </c>
      <c r="D298" s="5">
        <v>37044</v>
      </c>
      <c r="E298" s="6">
        <v>5000</v>
      </c>
      <c r="F298" t="s">
        <v>694</v>
      </c>
    </row>
    <row r="299" spans="1:6" x14ac:dyDescent="0.25">
      <c r="A299">
        <v>2712433</v>
      </c>
      <c r="B299" t="s">
        <v>219</v>
      </c>
      <c r="C299" t="s">
        <v>700</v>
      </c>
      <c r="D299" s="5">
        <v>37024</v>
      </c>
      <c r="E299" s="6">
        <v>5000</v>
      </c>
      <c r="F299" t="s">
        <v>695</v>
      </c>
    </row>
    <row r="300" spans="1:6" x14ac:dyDescent="0.25">
      <c r="A300">
        <v>9797176</v>
      </c>
      <c r="B300" t="s">
        <v>312</v>
      </c>
      <c r="C300" t="s">
        <v>700</v>
      </c>
      <c r="D300" s="5">
        <v>37004</v>
      </c>
      <c r="E300" s="6">
        <v>5000</v>
      </c>
      <c r="F300" t="s">
        <v>696</v>
      </c>
    </row>
    <row r="301" spans="1:6" x14ac:dyDescent="0.25">
      <c r="A301">
        <v>4413814</v>
      </c>
      <c r="B301" t="s">
        <v>326</v>
      </c>
      <c r="C301" t="s">
        <v>700</v>
      </c>
      <c r="D301" s="5">
        <v>36984</v>
      </c>
      <c r="E301" s="6">
        <v>5000</v>
      </c>
      <c r="F301" t="s">
        <v>697</v>
      </c>
    </row>
    <row r="302" spans="1:6" x14ac:dyDescent="0.25">
      <c r="A302">
        <v>5692001</v>
      </c>
      <c r="B302" t="s">
        <v>481</v>
      </c>
      <c r="C302" t="s">
        <v>701</v>
      </c>
      <c r="D302" s="5">
        <v>36964</v>
      </c>
      <c r="E302" s="6">
        <v>5000</v>
      </c>
      <c r="F302" t="s">
        <v>698</v>
      </c>
    </row>
    <row r="303" spans="1:6" x14ac:dyDescent="0.25">
      <c r="A303">
        <v>2816353</v>
      </c>
      <c r="B303" t="s">
        <v>453</v>
      </c>
      <c r="C303" t="s">
        <v>701</v>
      </c>
      <c r="D303" s="5">
        <v>36944</v>
      </c>
      <c r="E303" s="6">
        <v>5000</v>
      </c>
      <c r="F303" t="s">
        <v>692</v>
      </c>
    </row>
    <row r="304" spans="1:6" x14ac:dyDescent="0.25">
      <c r="A304">
        <v>9082227</v>
      </c>
      <c r="B304" t="s">
        <v>381</v>
      </c>
      <c r="C304" t="s">
        <v>701</v>
      </c>
      <c r="D304" s="5">
        <v>36924</v>
      </c>
      <c r="E304" s="6">
        <v>10000</v>
      </c>
      <c r="F304" t="s">
        <v>693</v>
      </c>
    </row>
    <row r="305" spans="1:6" x14ac:dyDescent="0.25">
      <c r="A305">
        <v>9445135</v>
      </c>
      <c r="B305" t="s">
        <v>455</v>
      </c>
      <c r="C305" t="s">
        <v>701</v>
      </c>
      <c r="D305" s="5">
        <v>36904</v>
      </c>
      <c r="E305" s="6">
        <v>5000</v>
      </c>
      <c r="F305" t="s">
        <v>694</v>
      </c>
    </row>
    <row r="306" spans="1:6" x14ac:dyDescent="0.25">
      <c r="A306">
        <v>75259</v>
      </c>
      <c r="B306" t="s">
        <v>445</v>
      </c>
      <c r="C306" t="s">
        <v>701</v>
      </c>
      <c r="D306" s="5">
        <v>36884</v>
      </c>
      <c r="E306" s="6">
        <v>5000</v>
      </c>
      <c r="F306" t="s">
        <v>695</v>
      </c>
    </row>
    <row r="307" spans="1:6" x14ac:dyDescent="0.25">
      <c r="A307">
        <v>2437733</v>
      </c>
      <c r="B307" t="s">
        <v>399</v>
      </c>
      <c r="C307" t="s">
        <v>701</v>
      </c>
      <c r="D307" s="5">
        <v>36864</v>
      </c>
      <c r="E307" s="6">
        <v>5000</v>
      </c>
      <c r="F307" t="s">
        <v>696</v>
      </c>
    </row>
    <row r="308" spans="1:6" x14ac:dyDescent="0.25">
      <c r="A308">
        <v>9868184</v>
      </c>
      <c r="B308" t="s">
        <v>447</v>
      </c>
      <c r="C308" t="s">
        <v>701</v>
      </c>
      <c r="D308" s="5">
        <v>36844</v>
      </c>
      <c r="E308" s="6">
        <v>5000</v>
      </c>
      <c r="F308" t="s">
        <v>697</v>
      </c>
    </row>
    <row r="309" spans="1:6" x14ac:dyDescent="0.25">
      <c r="A309">
        <v>3531554</v>
      </c>
      <c r="B309" t="s">
        <v>467</v>
      </c>
      <c r="C309" t="s">
        <v>701</v>
      </c>
      <c r="D309" s="5">
        <v>36824</v>
      </c>
      <c r="E309" s="6">
        <v>5000</v>
      </c>
      <c r="F309" t="s">
        <v>698</v>
      </c>
    </row>
    <row r="310" spans="1:6" x14ac:dyDescent="0.25">
      <c r="A310">
        <v>1501511</v>
      </c>
      <c r="B310" t="s">
        <v>457</v>
      </c>
      <c r="C310" t="s">
        <v>701</v>
      </c>
      <c r="D310" s="5">
        <v>36804</v>
      </c>
      <c r="E310" s="6">
        <v>5000</v>
      </c>
      <c r="F310" t="s">
        <v>692</v>
      </c>
    </row>
    <row r="311" spans="1:6" x14ac:dyDescent="0.25">
      <c r="A311">
        <v>4279657</v>
      </c>
      <c r="B311" t="s">
        <v>435</v>
      </c>
      <c r="C311" t="s">
        <v>701</v>
      </c>
      <c r="D311" s="5">
        <v>36784</v>
      </c>
      <c r="E311" s="6">
        <v>5000</v>
      </c>
      <c r="F311" t="s">
        <v>693</v>
      </c>
    </row>
    <row r="312" spans="1:6" x14ac:dyDescent="0.25">
      <c r="A312">
        <v>185221</v>
      </c>
      <c r="B312" t="s">
        <v>411</v>
      </c>
      <c r="C312" t="s">
        <v>701</v>
      </c>
      <c r="D312" s="5">
        <v>36764</v>
      </c>
      <c r="E312" s="6">
        <v>5000</v>
      </c>
      <c r="F312" t="s">
        <v>694</v>
      </c>
    </row>
    <row r="313" spans="1:6" x14ac:dyDescent="0.25">
      <c r="A313">
        <v>811501</v>
      </c>
      <c r="B313" t="s">
        <v>371</v>
      </c>
      <c r="C313" t="s">
        <v>701</v>
      </c>
      <c r="D313" s="5">
        <v>36744</v>
      </c>
      <c r="E313" s="6">
        <v>5000</v>
      </c>
      <c r="F313" t="s">
        <v>695</v>
      </c>
    </row>
    <row r="314" spans="1:6" x14ac:dyDescent="0.25">
      <c r="A314">
        <v>7818375</v>
      </c>
      <c r="B314" t="s">
        <v>465</v>
      </c>
      <c r="C314" t="s">
        <v>701</v>
      </c>
      <c r="D314" s="5">
        <v>36724</v>
      </c>
      <c r="E314" s="6">
        <v>10000</v>
      </c>
      <c r="F314" t="s">
        <v>696</v>
      </c>
    </row>
    <row r="315" spans="1:6" x14ac:dyDescent="0.25">
      <c r="A315">
        <v>3440981</v>
      </c>
      <c r="B315" t="s">
        <v>473</v>
      </c>
      <c r="C315" t="s">
        <v>701</v>
      </c>
      <c r="D315" s="5">
        <v>36704</v>
      </c>
      <c r="E315" s="6">
        <v>5000</v>
      </c>
      <c r="F315" t="s">
        <v>697</v>
      </c>
    </row>
    <row r="316" spans="1:6" x14ac:dyDescent="0.25">
      <c r="A316">
        <v>8010925</v>
      </c>
      <c r="B316" t="s">
        <v>461</v>
      </c>
      <c r="C316" t="s">
        <v>701</v>
      </c>
      <c r="D316" s="5">
        <v>36684</v>
      </c>
      <c r="E316" s="6">
        <v>5000</v>
      </c>
      <c r="F316" t="s">
        <v>698</v>
      </c>
    </row>
    <row r="317" spans="1:6" x14ac:dyDescent="0.25">
      <c r="A317">
        <v>8867277</v>
      </c>
      <c r="B317" t="s">
        <v>441</v>
      </c>
      <c r="C317" t="s">
        <v>701</v>
      </c>
      <c r="D317" s="5">
        <v>36664</v>
      </c>
      <c r="E317" s="6">
        <v>10000</v>
      </c>
      <c r="F317" t="s">
        <v>692</v>
      </c>
    </row>
    <row r="318" spans="1:6" x14ac:dyDescent="0.25">
      <c r="A318">
        <v>601837</v>
      </c>
      <c r="B318" t="s">
        <v>425</v>
      </c>
      <c r="C318" t="s">
        <v>701</v>
      </c>
      <c r="D318" s="5">
        <v>36644</v>
      </c>
      <c r="E318" s="6">
        <v>5000</v>
      </c>
      <c r="F318" t="s">
        <v>693</v>
      </c>
    </row>
    <row r="319" spans="1:6" x14ac:dyDescent="0.25">
      <c r="A319">
        <v>4272913</v>
      </c>
      <c r="B319" t="s">
        <v>365</v>
      </c>
      <c r="C319" t="s">
        <v>701</v>
      </c>
      <c r="D319" s="5">
        <v>36624</v>
      </c>
      <c r="E319" s="6">
        <v>5000</v>
      </c>
      <c r="F319" t="s">
        <v>694</v>
      </c>
    </row>
    <row r="320" spans="1:6" x14ac:dyDescent="0.25">
      <c r="A320">
        <v>276027</v>
      </c>
      <c r="B320" t="s">
        <v>375</v>
      </c>
      <c r="C320" t="s">
        <v>701</v>
      </c>
      <c r="D320" s="5">
        <v>36604</v>
      </c>
      <c r="E320" s="6">
        <v>5000</v>
      </c>
      <c r="F320" t="s">
        <v>695</v>
      </c>
    </row>
    <row r="321" spans="1:6" x14ac:dyDescent="0.25">
      <c r="A321">
        <v>1059468</v>
      </c>
      <c r="B321" t="s">
        <v>479</v>
      </c>
      <c r="C321" t="s">
        <v>701</v>
      </c>
      <c r="D321" s="5">
        <v>36584</v>
      </c>
      <c r="E321" s="6">
        <v>5000</v>
      </c>
      <c r="F321" t="s">
        <v>696</v>
      </c>
    </row>
    <row r="322" spans="1:6" x14ac:dyDescent="0.25">
      <c r="A322">
        <v>164864</v>
      </c>
      <c r="B322" t="s">
        <v>349</v>
      </c>
      <c r="C322" t="s">
        <v>701</v>
      </c>
      <c r="D322" s="5">
        <v>36564</v>
      </c>
      <c r="E322" s="6">
        <v>25000</v>
      </c>
      <c r="F322" t="s">
        <v>697</v>
      </c>
    </row>
    <row r="323" spans="1:6" x14ac:dyDescent="0.25">
      <c r="A323">
        <v>6904766</v>
      </c>
      <c r="B323" t="s">
        <v>423</v>
      </c>
      <c r="C323" t="s">
        <v>701</v>
      </c>
      <c r="D323" s="5">
        <v>36544</v>
      </c>
      <c r="E323" s="6">
        <v>5000</v>
      </c>
      <c r="F323" t="s">
        <v>698</v>
      </c>
    </row>
    <row r="324" spans="1:6" x14ac:dyDescent="0.25">
      <c r="A324">
        <v>8535336</v>
      </c>
      <c r="B324" t="s">
        <v>357</v>
      </c>
      <c r="C324" t="s">
        <v>701</v>
      </c>
      <c r="D324" s="5">
        <v>36524</v>
      </c>
      <c r="E324" s="6">
        <v>90000</v>
      </c>
      <c r="F324" t="s">
        <v>692</v>
      </c>
    </row>
    <row r="325" spans="1:6" x14ac:dyDescent="0.25">
      <c r="A325">
        <v>3300307</v>
      </c>
      <c r="B325" t="s">
        <v>387</v>
      </c>
      <c r="C325" t="s">
        <v>701</v>
      </c>
      <c r="D325" s="5">
        <v>36504</v>
      </c>
      <c r="E325" s="6">
        <v>10000</v>
      </c>
      <c r="F325" t="s">
        <v>693</v>
      </c>
    </row>
    <row r="326" spans="1:6" x14ac:dyDescent="0.25">
      <c r="A326">
        <v>8301289</v>
      </c>
      <c r="B326" t="s">
        <v>361</v>
      </c>
      <c r="C326" t="s">
        <v>701</v>
      </c>
      <c r="D326" s="5">
        <v>36484</v>
      </c>
      <c r="E326" s="6">
        <v>5000</v>
      </c>
      <c r="F326" t="s">
        <v>694</v>
      </c>
    </row>
    <row r="327" spans="1:6" x14ac:dyDescent="0.25">
      <c r="A327">
        <v>6422619</v>
      </c>
      <c r="B327" t="s">
        <v>407</v>
      </c>
      <c r="C327" t="s">
        <v>701</v>
      </c>
      <c r="D327" s="5">
        <v>36464</v>
      </c>
      <c r="E327" s="6">
        <v>5000</v>
      </c>
      <c r="F327" t="s">
        <v>695</v>
      </c>
    </row>
    <row r="328" spans="1:6" x14ac:dyDescent="0.25">
      <c r="A328">
        <v>4791057</v>
      </c>
      <c r="B328" t="s">
        <v>369</v>
      </c>
      <c r="C328" t="s">
        <v>701</v>
      </c>
      <c r="D328" s="5">
        <v>36444</v>
      </c>
      <c r="E328" s="6">
        <v>5000</v>
      </c>
      <c r="F328" t="s">
        <v>696</v>
      </c>
    </row>
    <row r="329" spans="1:6" x14ac:dyDescent="0.25">
      <c r="A329">
        <v>109164</v>
      </c>
      <c r="B329" t="s">
        <v>389</v>
      </c>
      <c r="C329" t="s">
        <v>701</v>
      </c>
      <c r="D329" s="5">
        <v>36424</v>
      </c>
      <c r="E329" s="6">
        <v>5000</v>
      </c>
      <c r="F329" t="s">
        <v>697</v>
      </c>
    </row>
    <row r="330" spans="1:6" x14ac:dyDescent="0.25">
      <c r="A330">
        <v>52014</v>
      </c>
      <c r="B330" t="s">
        <v>359</v>
      </c>
      <c r="C330" t="s">
        <v>701</v>
      </c>
      <c r="D330" s="5">
        <v>36404</v>
      </c>
      <c r="E330" s="6">
        <v>5000</v>
      </c>
      <c r="F330" t="s">
        <v>698</v>
      </c>
    </row>
    <row r="331" spans="1:6" x14ac:dyDescent="0.25">
      <c r="A331">
        <v>6124941</v>
      </c>
      <c r="B331" t="s">
        <v>431</v>
      </c>
      <c r="C331" t="s">
        <v>701</v>
      </c>
      <c r="D331" s="5">
        <v>36384</v>
      </c>
      <c r="E331" s="6">
        <v>5000</v>
      </c>
      <c r="F331" t="s">
        <v>692</v>
      </c>
    </row>
    <row r="332" spans="1:6" x14ac:dyDescent="0.25">
      <c r="A332">
        <v>8301127</v>
      </c>
      <c r="B332" t="s">
        <v>463</v>
      </c>
      <c r="C332" t="s">
        <v>701</v>
      </c>
      <c r="D332" s="5">
        <v>36364</v>
      </c>
      <c r="E332" s="6">
        <v>5000</v>
      </c>
      <c r="F332" t="s">
        <v>693</v>
      </c>
    </row>
    <row r="333" spans="1:6" x14ac:dyDescent="0.25">
      <c r="A333">
        <v>8087211</v>
      </c>
      <c r="B333" t="s">
        <v>469</v>
      </c>
      <c r="C333" t="s">
        <v>701</v>
      </c>
      <c r="D333" s="5">
        <v>36344</v>
      </c>
      <c r="E333" s="6">
        <v>20000</v>
      </c>
      <c r="F333" t="s">
        <v>694</v>
      </c>
    </row>
    <row r="334" spans="1:6" x14ac:dyDescent="0.25">
      <c r="A334">
        <v>1791743</v>
      </c>
      <c r="B334" t="s">
        <v>443</v>
      </c>
      <c r="C334" t="s">
        <v>701</v>
      </c>
      <c r="D334" s="5">
        <v>36324</v>
      </c>
      <c r="E334" s="6">
        <v>5000</v>
      </c>
      <c r="F334" t="s">
        <v>695</v>
      </c>
    </row>
    <row r="335" spans="1:6" x14ac:dyDescent="0.25">
      <c r="A335">
        <v>6915892</v>
      </c>
      <c r="B335" t="s">
        <v>483</v>
      </c>
      <c r="C335" t="s">
        <v>701</v>
      </c>
      <c r="D335" s="5">
        <v>36304</v>
      </c>
      <c r="E335" s="6">
        <v>10000</v>
      </c>
      <c r="F335" t="s">
        <v>696</v>
      </c>
    </row>
    <row r="336" spans="1:6" x14ac:dyDescent="0.25">
      <c r="A336">
        <v>6454696</v>
      </c>
      <c r="B336" t="s">
        <v>401</v>
      </c>
      <c r="C336" t="s">
        <v>701</v>
      </c>
      <c r="D336" s="5">
        <v>36284</v>
      </c>
      <c r="E336" s="6">
        <v>15000</v>
      </c>
      <c r="F336" t="s">
        <v>697</v>
      </c>
    </row>
    <row r="337" spans="1:6" x14ac:dyDescent="0.25">
      <c r="A337">
        <v>8280658</v>
      </c>
      <c r="B337" t="s">
        <v>437</v>
      </c>
      <c r="C337" t="s">
        <v>701</v>
      </c>
      <c r="D337" s="5">
        <v>36264</v>
      </c>
      <c r="E337" s="6">
        <v>5000</v>
      </c>
      <c r="F337" t="s">
        <v>698</v>
      </c>
    </row>
    <row r="338" spans="1:6" x14ac:dyDescent="0.25">
      <c r="A338">
        <v>3427744</v>
      </c>
      <c r="B338" t="s">
        <v>449</v>
      </c>
      <c r="C338" t="s">
        <v>701</v>
      </c>
      <c r="D338" s="5">
        <v>36244</v>
      </c>
      <c r="E338" s="6">
        <v>5000</v>
      </c>
      <c r="F338" t="s">
        <v>692</v>
      </c>
    </row>
    <row r="339" spans="1:6" x14ac:dyDescent="0.25">
      <c r="A339">
        <v>9683054</v>
      </c>
      <c r="B339" t="s">
        <v>395</v>
      </c>
      <c r="C339" t="s">
        <v>701</v>
      </c>
      <c r="D339" s="5">
        <v>36224</v>
      </c>
      <c r="E339" s="6">
        <v>5000</v>
      </c>
      <c r="F339" t="s">
        <v>693</v>
      </c>
    </row>
    <row r="340" spans="1:6" x14ac:dyDescent="0.25">
      <c r="A340">
        <v>5457507</v>
      </c>
      <c r="B340" t="s">
        <v>373</v>
      </c>
      <c r="C340" t="s">
        <v>701</v>
      </c>
      <c r="D340" s="5">
        <v>36204</v>
      </c>
      <c r="E340" s="6">
        <v>5000</v>
      </c>
      <c r="F340" t="s">
        <v>694</v>
      </c>
    </row>
    <row r="341" spans="1:6" x14ac:dyDescent="0.25">
      <c r="A341">
        <v>731227</v>
      </c>
      <c r="B341" t="s">
        <v>355</v>
      </c>
      <c r="C341" t="s">
        <v>701</v>
      </c>
      <c r="D341" s="5">
        <v>36184</v>
      </c>
      <c r="E341" s="6">
        <v>5000</v>
      </c>
      <c r="F341" t="s">
        <v>695</v>
      </c>
    </row>
    <row r="342" spans="1:6" x14ac:dyDescent="0.25">
      <c r="A342">
        <v>8436971</v>
      </c>
      <c r="B342" t="s">
        <v>409</v>
      </c>
      <c r="C342" t="s">
        <v>701</v>
      </c>
      <c r="D342" s="5">
        <v>36164</v>
      </c>
      <c r="E342" s="6">
        <v>5000</v>
      </c>
      <c r="F342" t="s">
        <v>696</v>
      </c>
    </row>
    <row r="343" spans="1:6" x14ac:dyDescent="0.25">
      <c r="A343">
        <v>2801367</v>
      </c>
      <c r="B343" t="s">
        <v>471</v>
      </c>
      <c r="C343" t="s">
        <v>701</v>
      </c>
      <c r="D343" s="5">
        <v>36144</v>
      </c>
      <c r="E343" s="6">
        <v>5000</v>
      </c>
      <c r="F343" t="s">
        <v>697</v>
      </c>
    </row>
    <row r="344" spans="1:6" x14ac:dyDescent="0.25">
      <c r="A344">
        <v>9885392</v>
      </c>
      <c r="B344" t="s">
        <v>403</v>
      </c>
      <c r="C344" t="s">
        <v>701</v>
      </c>
      <c r="D344" s="5">
        <v>36124</v>
      </c>
      <c r="E344" s="6">
        <v>10000</v>
      </c>
      <c r="F344" t="s">
        <v>698</v>
      </c>
    </row>
    <row r="345" spans="1:6" x14ac:dyDescent="0.25">
      <c r="A345">
        <v>120972</v>
      </c>
      <c r="B345" t="s">
        <v>367</v>
      </c>
      <c r="C345" t="s">
        <v>701</v>
      </c>
      <c r="D345" s="5">
        <v>36104</v>
      </c>
      <c r="E345" s="6">
        <v>5000</v>
      </c>
      <c r="F345" t="s">
        <v>692</v>
      </c>
    </row>
    <row r="346" spans="1:6" x14ac:dyDescent="0.25">
      <c r="A346">
        <v>7312577</v>
      </c>
      <c r="B346" t="s">
        <v>417</v>
      </c>
      <c r="C346" t="s">
        <v>701</v>
      </c>
      <c r="D346" s="5">
        <v>36084</v>
      </c>
      <c r="E346" s="6">
        <v>5000</v>
      </c>
      <c r="F346" t="s">
        <v>693</v>
      </c>
    </row>
    <row r="347" spans="1:6" x14ac:dyDescent="0.25">
      <c r="A347">
        <v>5649642</v>
      </c>
      <c r="B347" t="s">
        <v>385</v>
      </c>
      <c r="C347" t="s">
        <v>701</v>
      </c>
      <c r="D347" s="5">
        <v>36064</v>
      </c>
      <c r="E347" s="6">
        <v>5000</v>
      </c>
      <c r="F347" t="s">
        <v>694</v>
      </c>
    </row>
    <row r="348" spans="1:6" x14ac:dyDescent="0.25">
      <c r="A348">
        <v>7164439</v>
      </c>
      <c r="B348" t="s">
        <v>459</v>
      </c>
      <c r="C348" t="s">
        <v>701</v>
      </c>
      <c r="D348" s="5">
        <v>36044</v>
      </c>
      <c r="E348" s="6">
        <v>15000</v>
      </c>
      <c r="F348" t="s">
        <v>695</v>
      </c>
    </row>
    <row r="349" spans="1:6" x14ac:dyDescent="0.25">
      <c r="A349">
        <v>220971</v>
      </c>
      <c r="B349" t="s">
        <v>413</v>
      </c>
      <c r="C349" t="s">
        <v>701</v>
      </c>
      <c r="D349" s="5">
        <v>36024</v>
      </c>
      <c r="E349" s="6">
        <v>5000</v>
      </c>
      <c r="F349" t="s">
        <v>696</v>
      </c>
    </row>
    <row r="350" spans="1:6" x14ac:dyDescent="0.25">
      <c r="A350">
        <v>4922473</v>
      </c>
      <c r="B350" t="s">
        <v>475</v>
      </c>
      <c r="C350" t="s">
        <v>701</v>
      </c>
      <c r="D350" s="5">
        <v>36004</v>
      </c>
      <c r="E350" s="6">
        <v>5000</v>
      </c>
      <c r="F350" t="s">
        <v>697</v>
      </c>
    </row>
    <row r="351" spans="1:6" x14ac:dyDescent="0.25">
      <c r="A351">
        <v>8773066</v>
      </c>
      <c r="B351" t="s">
        <v>429</v>
      </c>
      <c r="C351" t="s">
        <v>701</v>
      </c>
      <c r="D351" s="5">
        <v>35984</v>
      </c>
      <c r="E351" s="6">
        <v>5000</v>
      </c>
      <c r="F351" t="s">
        <v>698</v>
      </c>
    </row>
    <row r="352" spans="1:6" x14ac:dyDescent="0.25">
      <c r="A352">
        <v>7237843</v>
      </c>
      <c r="B352" t="s">
        <v>477</v>
      </c>
      <c r="C352" t="s">
        <v>701</v>
      </c>
      <c r="D352" s="5">
        <v>35964</v>
      </c>
      <c r="E352" s="6">
        <v>5000</v>
      </c>
      <c r="F352" t="s">
        <v>692</v>
      </c>
    </row>
    <row r="353" spans="1:6" x14ac:dyDescent="0.25">
      <c r="A353">
        <v>7295494</v>
      </c>
      <c r="B353" t="s">
        <v>377</v>
      </c>
      <c r="C353" t="s">
        <v>701</v>
      </c>
      <c r="D353" s="5">
        <v>35944</v>
      </c>
      <c r="E353" s="6">
        <v>5000</v>
      </c>
      <c r="F353" t="s">
        <v>693</v>
      </c>
    </row>
    <row r="354" spans="1:6" x14ac:dyDescent="0.25">
      <c r="A354">
        <v>8061054</v>
      </c>
      <c r="B354" t="s">
        <v>397</v>
      </c>
      <c r="C354" t="s">
        <v>701</v>
      </c>
      <c r="D354" s="5">
        <v>35924</v>
      </c>
      <c r="E354" s="6">
        <v>5000</v>
      </c>
      <c r="F354" t="s">
        <v>694</v>
      </c>
    </row>
    <row r="355" spans="1:6" x14ac:dyDescent="0.25">
      <c r="A355">
        <v>8681473</v>
      </c>
      <c r="B355" t="s">
        <v>421</v>
      </c>
      <c r="C355" t="s">
        <v>701</v>
      </c>
      <c r="D355" s="5">
        <v>35904</v>
      </c>
      <c r="E355" s="6">
        <v>20000</v>
      </c>
      <c r="F355" t="s">
        <v>695</v>
      </c>
    </row>
    <row r="356" spans="1:6" x14ac:dyDescent="0.25">
      <c r="A356">
        <v>725323</v>
      </c>
      <c r="B356" t="s">
        <v>383</v>
      </c>
      <c r="C356" t="s">
        <v>701</v>
      </c>
      <c r="D356" s="5">
        <v>35884</v>
      </c>
      <c r="E356" s="6">
        <v>5000</v>
      </c>
      <c r="F356" t="s">
        <v>696</v>
      </c>
    </row>
    <row r="357" spans="1:6" x14ac:dyDescent="0.25">
      <c r="A357">
        <v>5804017</v>
      </c>
      <c r="B357" t="s">
        <v>415</v>
      </c>
      <c r="C357" t="s">
        <v>701</v>
      </c>
      <c r="D357" s="5">
        <v>35864</v>
      </c>
      <c r="E357" s="6">
        <v>10000</v>
      </c>
      <c r="F357" t="s">
        <v>697</v>
      </c>
    </row>
    <row r="358" spans="1:6" x14ac:dyDescent="0.25">
      <c r="A358">
        <v>595183</v>
      </c>
      <c r="B358" t="s">
        <v>353</v>
      </c>
      <c r="C358" t="s">
        <v>701</v>
      </c>
      <c r="D358" s="5">
        <v>35844</v>
      </c>
      <c r="E358" s="6">
        <v>5000</v>
      </c>
      <c r="F358" t="s">
        <v>698</v>
      </c>
    </row>
    <row r="359" spans="1:6" x14ac:dyDescent="0.25">
      <c r="A359">
        <v>9243203</v>
      </c>
      <c r="B359" t="s">
        <v>393</v>
      </c>
      <c r="C359" t="s">
        <v>701</v>
      </c>
      <c r="D359" s="5">
        <v>35824</v>
      </c>
      <c r="E359" s="6">
        <v>60000</v>
      </c>
      <c r="F359" t="s">
        <v>692</v>
      </c>
    </row>
    <row r="360" spans="1:6" x14ac:dyDescent="0.25">
      <c r="A360">
        <v>6289091</v>
      </c>
      <c r="B360" t="s">
        <v>405</v>
      </c>
      <c r="C360" t="s">
        <v>701</v>
      </c>
      <c r="D360" s="5">
        <v>35804</v>
      </c>
      <c r="E360" s="6">
        <v>5000</v>
      </c>
      <c r="F360" t="s">
        <v>693</v>
      </c>
    </row>
    <row r="361" spans="1:6" x14ac:dyDescent="0.25">
      <c r="A361">
        <v>6880286</v>
      </c>
      <c r="B361" t="s">
        <v>433</v>
      </c>
      <c r="C361" t="s">
        <v>701</v>
      </c>
      <c r="D361" s="5">
        <v>35784</v>
      </c>
      <c r="E361" s="6">
        <v>5000</v>
      </c>
      <c r="F361" t="s">
        <v>694</v>
      </c>
    </row>
    <row r="362" spans="1:6" x14ac:dyDescent="0.25">
      <c r="A362">
        <v>8674695</v>
      </c>
      <c r="B362" t="s">
        <v>451</v>
      </c>
      <c r="C362" t="s">
        <v>701</v>
      </c>
      <c r="D362" s="5">
        <v>35764</v>
      </c>
      <c r="E362" s="6">
        <v>5000</v>
      </c>
      <c r="F362" t="s">
        <v>695</v>
      </c>
    </row>
    <row r="363" spans="1:6" x14ac:dyDescent="0.25">
      <c r="A363">
        <v>8233384</v>
      </c>
      <c r="B363" t="s">
        <v>419</v>
      </c>
      <c r="C363" t="s">
        <v>701</v>
      </c>
      <c r="D363" s="5">
        <v>35744</v>
      </c>
      <c r="E363" s="6">
        <v>5000</v>
      </c>
      <c r="F363" t="s">
        <v>696</v>
      </c>
    </row>
    <row r="364" spans="1:6" x14ac:dyDescent="0.25">
      <c r="A364">
        <v>8325922</v>
      </c>
      <c r="B364" t="s">
        <v>347</v>
      </c>
      <c r="C364" t="s">
        <v>701</v>
      </c>
      <c r="D364" s="5">
        <v>35724</v>
      </c>
      <c r="E364" s="6">
        <v>5000</v>
      </c>
      <c r="F364" t="s">
        <v>697</v>
      </c>
    </row>
    <row r="365" spans="1:6" x14ac:dyDescent="0.25">
      <c r="A365">
        <v>7683112</v>
      </c>
      <c r="B365" t="s">
        <v>379</v>
      </c>
      <c r="C365" t="s">
        <v>701</v>
      </c>
      <c r="D365" s="5">
        <v>35704</v>
      </c>
      <c r="E365" s="6">
        <v>5000</v>
      </c>
      <c r="F365" t="s">
        <v>698</v>
      </c>
    </row>
    <row r="366" spans="1:6" x14ac:dyDescent="0.25">
      <c r="A366">
        <v>4257875</v>
      </c>
      <c r="B366" t="s">
        <v>427</v>
      </c>
      <c r="C366" t="s">
        <v>701</v>
      </c>
      <c r="D366" s="5">
        <v>35684</v>
      </c>
      <c r="E366" s="6">
        <v>5000</v>
      </c>
      <c r="F366" t="s">
        <v>692</v>
      </c>
    </row>
    <row r="367" spans="1:6" x14ac:dyDescent="0.25">
      <c r="A367">
        <v>947613</v>
      </c>
      <c r="B367" t="s">
        <v>351</v>
      </c>
      <c r="C367" t="s">
        <v>701</v>
      </c>
      <c r="D367" s="5">
        <v>35664</v>
      </c>
      <c r="E367" s="6">
        <v>5000</v>
      </c>
      <c r="F367" t="s">
        <v>693</v>
      </c>
    </row>
    <row r="368" spans="1:6" x14ac:dyDescent="0.25">
      <c r="A368">
        <v>5981496</v>
      </c>
      <c r="B368" t="s">
        <v>439</v>
      </c>
      <c r="C368" t="s">
        <v>701</v>
      </c>
      <c r="D368" s="5">
        <v>35644</v>
      </c>
      <c r="E368" s="6">
        <v>10000</v>
      </c>
      <c r="F368" t="s">
        <v>694</v>
      </c>
    </row>
    <row r="369" spans="1:6" x14ac:dyDescent="0.25">
      <c r="A369">
        <v>9826703</v>
      </c>
      <c r="B369" t="s">
        <v>363</v>
      </c>
      <c r="C369" t="s">
        <v>701</v>
      </c>
      <c r="D369" s="5">
        <v>35624</v>
      </c>
      <c r="E369" s="6">
        <v>5000</v>
      </c>
      <c r="F369" t="s">
        <v>695</v>
      </c>
    </row>
    <row r="370" spans="1:6" x14ac:dyDescent="0.25">
      <c r="A370">
        <v>9738639</v>
      </c>
      <c r="B370" t="s">
        <v>391</v>
      </c>
      <c r="C370" t="s">
        <v>701</v>
      </c>
      <c r="D370" s="5">
        <v>35604</v>
      </c>
      <c r="E370" s="6">
        <v>20000</v>
      </c>
      <c r="F370" t="s"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o</dc:creator>
  <cp:lastModifiedBy>P o</cp:lastModifiedBy>
  <dcterms:created xsi:type="dcterms:W3CDTF">2019-02-23T02:01:09Z</dcterms:created>
  <dcterms:modified xsi:type="dcterms:W3CDTF">2019-02-25T03:03:12Z</dcterms:modified>
</cp:coreProperties>
</file>