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pivotCache/pivotCacheDefinition11.xml" ContentType="application/vnd.openxmlformats-officedocument.spreadsheetml.pivotCacheDefinition+xml"/>
  <Override PartName="/xl/pivotCache/pivotCacheDefinition12.xml" ContentType="application/vnd.openxmlformats-officedocument.spreadsheetml.pivotCacheDefinition+xml"/>
  <Override PartName="/xl/pivotCache/pivotCacheDefinition13.xml" ContentType="application/vnd.openxmlformats-officedocument.spreadsheetml.pivotCacheDefinition+xml"/>
  <Override PartName="/xl/pivotCache/pivotCacheDefinition14.xml" ContentType="application/vnd.openxmlformats-officedocument.spreadsheetml.pivotCacheDefinition+xml"/>
  <Override PartName="/xl/pivotCache/pivotCacheDefinition15.xml" ContentType="application/vnd.openxmlformats-officedocument.spreadsheetml.pivotCacheDefinition+xml"/>
  <Override PartName="/xl/pivotCache/pivotCacheDefinition16.xml" ContentType="application/vnd.openxmlformats-officedocument.spreadsheetml.pivotCacheDefinition+xml"/>
  <Override PartName="/xl/pivotCache/pivotCacheDefinition17.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hidePivotFieldList="1" defaultThemeVersion="202300"/>
  <mc:AlternateContent xmlns:mc="http://schemas.openxmlformats.org/markup-compatibility/2006">
    <mc:Choice Requires="x15">
      <x15ac:absPath xmlns:x15ac="http://schemas.microsoft.com/office/spreadsheetml/2010/11/ac" url="C:\Users\Hp\OneDrive\Desktop\Integrated Oasis data analysis\Excel projects\Excel Project 002\"/>
    </mc:Choice>
  </mc:AlternateContent>
  <xr:revisionPtr revIDLastSave="0" documentId="13_ncr:1_{029FDA99-F7FA-42DD-BBFB-32152F10BB43}" xr6:coauthVersionLast="47" xr6:coauthVersionMax="47" xr10:uidLastSave="{00000000-0000-0000-0000-000000000000}"/>
  <bookViews>
    <workbookView xWindow="-120" yWindow="-120" windowWidth="29040" windowHeight="16440" firstSheet="1" activeTab="4" xr2:uid="{83718FCB-072F-4834-B9FF-00A80F38800C}"/>
  </bookViews>
  <sheets>
    <sheet name="Customer Data" sheetId="1" r:id="rId1"/>
    <sheet name="Product Data" sheetId="2" r:id="rId2"/>
    <sheet name="Transaction Data" sheetId="3" r:id="rId3"/>
    <sheet name="Feedback Data" sheetId="4" r:id="rId4"/>
    <sheet name="Main Analysis" sheetId="5" r:id="rId5"/>
    <sheet name="Pivot Dashboard" sheetId="7" r:id="rId6"/>
    <sheet name="Visualization" sheetId="6" r:id="rId7"/>
  </sheets>
  <definedNames>
    <definedName name="_xlcn.WorksheetConnection_Sales_Project.xlsxTransaction_Data6" hidden="1">Transaction_Data6[]</definedName>
    <definedName name="Slicer_Gender">#N/A</definedName>
    <definedName name="Slicer_Year">#N/A</definedName>
  </definedNames>
  <calcPr calcId="191029"/>
  <pivotCaches>
    <pivotCache cacheId="19" r:id="rId8"/>
    <pivotCache cacheId="22" r:id="rId9"/>
    <pivotCache cacheId="25" r:id="rId10"/>
    <pivotCache cacheId="28" r:id="rId11"/>
    <pivotCache cacheId="31" r:id="rId12"/>
    <pivotCache cacheId="34" r:id="rId13"/>
    <pivotCache cacheId="37" r:id="rId14"/>
    <pivotCache cacheId="40" r:id="rId15"/>
    <pivotCache cacheId="43" r:id="rId16"/>
    <pivotCache cacheId="46" r:id="rId17"/>
    <pivotCache cacheId="49" r:id="rId18"/>
    <pivotCache cacheId="52" r:id="rId19"/>
    <pivotCache cacheId="55" r:id="rId20"/>
    <pivotCache cacheId="58" r:id="rId21"/>
    <pivotCache cacheId="61" r:id="rId22"/>
  </pivotCaches>
  <extLst>
    <ext xmlns:x14="http://schemas.microsoft.com/office/spreadsheetml/2009/9/main" uri="{876F7934-8845-4945-9796-88D515C7AA90}">
      <x14:pivotCaches>
        <pivotCache cacheId="15" r:id="rId23"/>
        <pivotCache cacheId="16" r:id="rId24"/>
      </x14:pivotCaches>
    </ext>
    <ext xmlns:x14="http://schemas.microsoft.com/office/spreadsheetml/2009/9/main" uri="{BBE1A952-AA13-448e-AADC-164F8A28A991}">
      <x14:slicerCaches>
        <x14:slicerCache r:id="rId25"/>
        <x14:slicerCache r:id="rId2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ransaction_Data6" name="Transaction_Data6" connection="WorksheetConnection_Sales_Project.xlsx!Transaction_Data6"/>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3" i="5" l="1" a="1"/>
  <c r="P3" i="5" s="1"/>
  <c r="P4" i="5" a="1"/>
  <c r="P4" i="5" s="1"/>
  <c r="P5" i="5" a="1"/>
  <c r="P5" i="5" s="1"/>
  <c r="P6" i="5" a="1"/>
  <c r="P6" i="5" s="1"/>
  <c r="P7" i="5" a="1"/>
  <c r="P7" i="5" s="1"/>
  <c r="P8" i="5" a="1"/>
  <c r="P8" i="5" s="1"/>
  <c r="P9" i="5" a="1"/>
  <c r="P9" i="5" s="1"/>
  <c r="P10" i="5" a="1"/>
  <c r="P10" i="5" s="1"/>
  <c r="P11" i="5" a="1"/>
  <c r="P11" i="5" s="1"/>
  <c r="P12" i="5" a="1"/>
  <c r="P12" i="5" s="1"/>
  <c r="P13" i="5" a="1"/>
  <c r="P13" i="5" s="1"/>
  <c r="P14" i="5" a="1"/>
  <c r="P14" i="5" s="1"/>
  <c r="P15" i="5" a="1"/>
  <c r="P15" i="5" s="1"/>
  <c r="P16" i="5" a="1"/>
  <c r="P16" i="5" s="1"/>
  <c r="P17" i="5" a="1"/>
  <c r="P17" i="5" s="1"/>
  <c r="P18" i="5" a="1"/>
  <c r="P18" i="5" s="1"/>
  <c r="P19" i="5" a="1"/>
  <c r="P19" i="5" s="1"/>
  <c r="P20" i="5" a="1"/>
  <c r="P20" i="5" s="1"/>
  <c r="P21" i="5" a="1"/>
  <c r="P21" i="5" s="1"/>
  <c r="P22" i="5" a="1"/>
  <c r="P22" i="5" s="1"/>
  <c r="P23" i="5" a="1"/>
  <c r="P23" i="5" s="1"/>
  <c r="P24" i="5" a="1"/>
  <c r="P24" i="5" s="1"/>
  <c r="P25" i="5" a="1"/>
  <c r="P25" i="5" s="1"/>
  <c r="P26" i="5" a="1"/>
  <c r="P26" i="5" s="1"/>
  <c r="P27" i="5" a="1"/>
  <c r="P27" i="5" s="1"/>
  <c r="P28" i="5" a="1"/>
  <c r="P28" i="5" s="1"/>
  <c r="P29" i="5" a="1"/>
  <c r="P29" i="5" s="1"/>
  <c r="P30" i="5" a="1"/>
  <c r="P30" i="5" s="1"/>
  <c r="P31" i="5" a="1"/>
  <c r="P31" i="5" s="1"/>
  <c r="P32" i="5" a="1"/>
  <c r="P32" i="5" s="1"/>
  <c r="P33" i="5" a="1"/>
  <c r="P33" i="5" s="1"/>
  <c r="P34" i="5" a="1"/>
  <c r="P34" i="5" s="1"/>
  <c r="P35" i="5" a="1"/>
  <c r="P35" i="5" s="1"/>
  <c r="P36" i="5" a="1"/>
  <c r="P36" i="5" s="1"/>
  <c r="P37" i="5" a="1"/>
  <c r="P37" i="5" s="1"/>
  <c r="P38" i="5" a="1"/>
  <c r="P38" i="5" s="1"/>
  <c r="P39" i="5" a="1"/>
  <c r="P39" i="5" s="1"/>
  <c r="P40" i="5" a="1"/>
  <c r="P40" i="5" s="1"/>
  <c r="P41" i="5" a="1"/>
  <c r="P41" i="5" s="1"/>
  <c r="P42" i="5" a="1"/>
  <c r="P42" i="5" s="1"/>
  <c r="P43" i="5" a="1"/>
  <c r="P43" i="5" s="1"/>
  <c r="P44" i="5" a="1"/>
  <c r="P44" i="5" s="1"/>
  <c r="P45" i="5" a="1"/>
  <c r="P45" i="5" s="1"/>
  <c r="P46" i="5" a="1"/>
  <c r="P46" i="5" s="1"/>
  <c r="P47" i="5" a="1"/>
  <c r="P47" i="5" s="1"/>
  <c r="P48" i="5" a="1"/>
  <c r="P48" i="5" s="1"/>
  <c r="P49" i="5" a="1"/>
  <c r="P49" i="5" s="1"/>
  <c r="P50" i="5" a="1"/>
  <c r="P50" i="5" s="1"/>
  <c r="P51" i="5" a="1"/>
  <c r="P51" i="5" s="1"/>
  <c r="P52" i="5" a="1"/>
  <c r="P52" i="5" s="1"/>
  <c r="P53" i="5" a="1"/>
  <c r="P53" i="5" s="1"/>
  <c r="P54" i="5" a="1"/>
  <c r="P54" i="5" s="1"/>
  <c r="P55" i="5" a="1"/>
  <c r="P55" i="5" s="1"/>
  <c r="P56" i="5" a="1"/>
  <c r="P56" i="5" s="1"/>
  <c r="P57" i="5" a="1"/>
  <c r="P57" i="5" s="1"/>
  <c r="P58" i="5" a="1"/>
  <c r="P58" i="5" s="1"/>
  <c r="P59" i="5" a="1"/>
  <c r="P59" i="5" s="1"/>
  <c r="P60" i="5" a="1"/>
  <c r="P60" i="5" s="1"/>
  <c r="P61" i="5" a="1"/>
  <c r="P61" i="5" s="1"/>
  <c r="P62" i="5" a="1"/>
  <c r="P62" i="5" s="1"/>
  <c r="P63" i="5" a="1"/>
  <c r="P63" i="5" s="1"/>
  <c r="P64" i="5" a="1"/>
  <c r="P64" i="5" s="1"/>
  <c r="P65" i="5" a="1"/>
  <c r="P65" i="5" s="1"/>
  <c r="P66" i="5" a="1"/>
  <c r="P66" i="5" s="1"/>
  <c r="P67" i="5" a="1"/>
  <c r="P67" i="5" s="1"/>
  <c r="P68" i="5" a="1"/>
  <c r="P68" i="5" s="1"/>
  <c r="P69" i="5" a="1"/>
  <c r="P69" i="5" s="1"/>
  <c r="P70" i="5" a="1"/>
  <c r="P70" i="5" s="1"/>
  <c r="P71" i="5" a="1"/>
  <c r="P71" i="5" s="1"/>
  <c r="P72" i="5" a="1"/>
  <c r="P72" i="5" s="1"/>
  <c r="P73" i="5" a="1"/>
  <c r="P73" i="5" s="1"/>
  <c r="P74" i="5" a="1"/>
  <c r="P74" i="5" s="1"/>
  <c r="P75" i="5" a="1"/>
  <c r="P75" i="5" s="1"/>
  <c r="P76" i="5" a="1"/>
  <c r="P76" i="5" s="1"/>
  <c r="P77" i="5" a="1"/>
  <c r="P77" i="5" s="1"/>
  <c r="P78" i="5" a="1"/>
  <c r="P78" i="5" s="1"/>
  <c r="P79" i="5" a="1"/>
  <c r="P79" i="5" s="1"/>
  <c r="P80" i="5" a="1"/>
  <c r="P80" i="5" s="1"/>
  <c r="P81" i="5" a="1"/>
  <c r="P81" i="5" s="1"/>
  <c r="P82" i="5" a="1"/>
  <c r="P82" i="5" s="1"/>
  <c r="P83" i="5" a="1"/>
  <c r="P83" i="5" s="1"/>
  <c r="P84" i="5" a="1"/>
  <c r="P84" i="5" s="1"/>
  <c r="P85" i="5" a="1"/>
  <c r="P85" i="5" s="1"/>
  <c r="P86" i="5" a="1"/>
  <c r="P86" i="5" s="1"/>
  <c r="P87" i="5" a="1"/>
  <c r="P87" i="5" s="1"/>
  <c r="P88" i="5" a="1"/>
  <c r="P88" i="5" s="1"/>
  <c r="P89" i="5" a="1"/>
  <c r="P89" i="5" s="1"/>
  <c r="P90" i="5" a="1"/>
  <c r="P90" i="5" s="1"/>
  <c r="P91" i="5" a="1"/>
  <c r="P91" i="5" s="1"/>
  <c r="P92" i="5" a="1"/>
  <c r="P92" i="5" s="1"/>
  <c r="P93" i="5" a="1"/>
  <c r="P93" i="5" s="1"/>
  <c r="P94" i="5" a="1"/>
  <c r="P94" i="5" s="1"/>
  <c r="P95" i="5" a="1"/>
  <c r="P95" i="5" s="1"/>
  <c r="P96" i="5" a="1"/>
  <c r="P96" i="5" s="1"/>
  <c r="P97" i="5" a="1"/>
  <c r="P97" i="5" s="1"/>
  <c r="P98" i="5" a="1"/>
  <c r="P98" i="5" s="1"/>
  <c r="P99" i="5" a="1"/>
  <c r="P99" i="5" s="1"/>
  <c r="P100" i="5" a="1"/>
  <c r="P100" i="5" s="1"/>
  <c r="P101" i="5" a="1"/>
  <c r="P101" i="5" s="1"/>
  <c r="P102" i="5" a="1"/>
  <c r="P102" i="5" s="1"/>
  <c r="P103" i="5" a="1"/>
  <c r="P103" i="5" s="1"/>
  <c r="P104" i="5" a="1"/>
  <c r="P104" i="5" s="1"/>
  <c r="P105" i="5" a="1"/>
  <c r="P105" i="5" s="1"/>
  <c r="P106" i="5" a="1"/>
  <c r="P106" i="5" s="1"/>
  <c r="P107" i="5" a="1"/>
  <c r="P107" i="5" s="1"/>
  <c r="P108" i="5" a="1"/>
  <c r="P108" i="5" s="1"/>
  <c r="P109" i="5" a="1"/>
  <c r="P109" i="5" s="1"/>
  <c r="P110" i="5" a="1"/>
  <c r="P110" i="5" s="1"/>
  <c r="P111" i="5" a="1"/>
  <c r="P111" i="5" s="1"/>
  <c r="P112" i="5" a="1"/>
  <c r="P112" i="5" s="1"/>
  <c r="P113" i="5" a="1"/>
  <c r="P113" i="5" s="1"/>
  <c r="P114" i="5" a="1"/>
  <c r="P114" i="5" s="1"/>
  <c r="P115" i="5" a="1"/>
  <c r="P115" i="5" s="1"/>
  <c r="P116" i="5" a="1"/>
  <c r="P116" i="5" s="1"/>
  <c r="P117" i="5" a="1"/>
  <c r="P117" i="5" s="1"/>
  <c r="P118" i="5" a="1"/>
  <c r="P118" i="5" s="1"/>
  <c r="P119" i="5" a="1"/>
  <c r="P119" i="5" s="1"/>
  <c r="P120" i="5" a="1"/>
  <c r="P120" i="5" s="1"/>
  <c r="P121" i="5" a="1"/>
  <c r="P121" i="5" s="1"/>
  <c r="P122" i="5" a="1"/>
  <c r="P122" i="5" s="1"/>
  <c r="P123" i="5" a="1"/>
  <c r="P123" i="5" s="1"/>
  <c r="P124" i="5" a="1"/>
  <c r="P124" i="5" s="1"/>
  <c r="P125" i="5" a="1"/>
  <c r="P125" i="5" s="1"/>
  <c r="P126" i="5" a="1"/>
  <c r="P126" i="5" s="1"/>
  <c r="P127" i="5" a="1"/>
  <c r="P127" i="5" s="1"/>
  <c r="P128" i="5" a="1"/>
  <c r="P128" i="5" s="1"/>
  <c r="P129" i="5" a="1"/>
  <c r="P129" i="5" s="1"/>
  <c r="P130" i="5" a="1"/>
  <c r="P130" i="5" s="1"/>
  <c r="P131" i="5" a="1"/>
  <c r="P131" i="5" s="1"/>
  <c r="P132" i="5" a="1"/>
  <c r="P132" i="5" s="1"/>
  <c r="P133" i="5" a="1"/>
  <c r="P133" i="5" s="1"/>
  <c r="P134" i="5" a="1"/>
  <c r="P134" i="5" s="1"/>
  <c r="P135" i="5" a="1"/>
  <c r="P135" i="5" s="1"/>
  <c r="P136" i="5" a="1"/>
  <c r="P136" i="5" s="1"/>
  <c r="P137" i="5" a="1"/>
  <c r="P137" i="5" s="1"/>
  <c r="P138" i="5" a="1"/>
  <c r="P138" i="5" s="1"/>
  <c r="P139" i="5" a="1"/>
  <c r="P139" i="5" s="1"/>
  <c r="P140" i="5" a="1"/>
  <c r="P140" i="5" s="1"/>
  <c r="P141" i="5" a="1"/>
  <c r="P141" i="5" s="1"/>
  <c r="P142" i="5" a="1"/>
  <c r="P142" i="5" s="1"/>
  <c r="P143" i="5" a="1"/>
  <c r="P143" i="5" s="1"/>
  <c r="P144" i="5" a="1"/>
  <c r="P144" i="5" s="1"/>
  <c r="P145" i="5" a="1"/>
  <c r="P145" i="5" s="1"/>
  <c r="P146" i="5" a="1"/>
  <c r="P146" i="5" s="1"/>
  <c r="P147" i="5" a="1"/>
  <c r="P147" i="5" s="1"/>
  <c r="P148" i="5" a="1"/>
  <c r="P148" i="5" s="1"/>
  <c r="P149" i="5" a="1"/>
  <c r="P149" i="5" s="1"/>
  <c r="P150" i="5" a="1"/>
  <c r="P150" i="5" s="1"/>
  <c r="P151" i="5" a="1"/>
  <c r="P151" i="5" s="1"/>
  <c r="P152" i="5" a="1"/>
  <c r="P152" i="5" s="1"/>
  <c r="P153" i="5" a="1"/>
  <c r="P153" i="5" s="1"/>
  <c r="P154" i="5" a="1"/>
  <c r="P154" i="5" s="1"/>
  <c r="P155" i="5" a="1"/>
  <c r="P155" i="5" s="1"/>
  <c r="P156" i="5" a="1"/>
  <c r="P156" i="5" s="1"/>
  <c r="P157" i="5" a="1"/>
  <c r="P157" i="5" s="1"/>
  <c r="P158" i="5" a="1"/>
  <c r="P158" i="5" s="1"/>
  <c r="P159" i="5" a="1"/>
  <c r="P159" i="5" s="1"/>
  <c r="P160" i="5" a="1"/>
  <c r="P160" i="5" s="1"/>
  <c r="P161" i="5" a="1"/>
  <c r="P161" i="5" s="1"/>
  <c r="P162" i="5" a="1"/>
  <c r="P162" i="5" s="1"/>
  <c r="P163" i="5" a="1"/>
  <c r="P163" i="5" s="1"/>
  <c r="P164" i="5" a="1"/>
  <c r="P164" i="5" s="1"/>
  <c r="P165" i="5" a="1"/>
  <c r="P165" i="5" s="1"/>
  <c r="P166" i="5" a="1"/>
  <c r="P166" i="5" s="1"/>
  <c r="P167" i="5" a="1"/>
  <c r="P167" i="5" s="1"/>
  <c r="P168" i="5" a="1"/>
  <c r="P168" i="5" s="1"/>
  <c r="P169" i="5" a="1"/>
  <c r="P169" i="5" s="1"/>
  <c r="P170" i="5" a="1"/>
  <c r="P170" i="5" s="1"/>
  <c r="P171" i="5" a="1"/>
  <c r="P171" i="5" s="1"/>
  <c r="P172" i="5" a="1"/>
  <c r="P172" i="5" s="1"/>
  <c r="P173" i="5" a="1"/>
  <c r="P173" i="5" s="1"/>
  <c r="P174" i="5" a="1"/>
  <c r="P174" i="5" s="1"/>
  <c r="P175" i="5" a="1"/>
  <c r="P175" i="5" s="1"/>
  <c r="P176" i="5" a="1"/>
  <c r="P176" i="5" s="1"/>
  <c r="P177" i="5" a="1"/>
  <c r="P177" i="5" s="1"/>
  <c r="P178" i="5" a="1"/>
  <c r="P178" i="5" s="1"/>
  <c r="P179" i="5" a="1"/>
  <c r="P179" i="5" s="1"/>
  <c r="P180" i="5" a="1"/>
  <c r="P180" i="5" s="1"/>
  <c r="P181" i="5" a="1"/>
  <c r="P181" i="5" s="1"/>
  <c r="P182" i="5" a="1"/>
  <c r="P182" i="5" s="1"/>
  <c r="P183" i="5" a="1"/>
  <c r="P183" i="5" s="1"/>
  <c r="P184" i="5" a="1"/>
  <c r="P184" i="5" s="1"/>
  <c r="P185" i="5" a="1"/>
  <c r="P185" i="5" s="1"/>
  <c r="P186" i="5" a="1"/>
  <c r="P186" i="5" s="1"/>
  <c r="P187" i="5" a="1"/>
  <c r="P187" i="5" s="1"/>
  <c r="P188" i="5" a="1"/>
  <c r="P188" i="5" s="1"/>
  <c r="P189" i="5" a="1"/>
  <c r="P189" i="5" s="1"/>
  <c r="P190" i="5" a="1"/>
  <c r="P190" i="5" s="1"/>
  <c r="P191" i="5" a="1"/>
  <c r="P191" i="5" s="1"/>
  <c r="P192" i="5" a="1"/>
  <c r="P192" i="5" s="1"/>
  <c r="P193" i="5" a="1"/>
  <c r="P193" i="5" s="1"/>
  <c r="P194" i="5" a="1"/>
  <c r="P194" i="5" s="1"/>
  <c r="P195" i="5" a="1"/>
  <c r="P195" i="5" s="1"/>
  <c r="P196" i="5" a="1"/>
  <c r="P196" i="5" s="1"/>
  <c r="P197" i="5" a="1"/>
  <c r="P197" i="5" s="1"/>
  <c r="P198" i="5" a="1"/>
  <c r="P198" i="5" s="1"/>
  <c r="P199" i="5" a="1"/>
  <c r="P199" i="5" s="1"/>
  <c r="P200" i="5" a="1"/>
  <c r="P200" i="5" s="1"/>
  <c r="P201" i="5" a="1"/>
  <c r="P201" i="5" s="1"/>
  <c r="P2" i="5" a="1"/>
  <c r="P2" i="5" s="1"/>
  <c r="B3" i="5"/>
  <c r="B4" i="5"/>
  <c r="B5" i="5"/>
  <c r="B6" i="5"/>
  <c r="B7" i="5"/>
  <c r="B8" i="5"/>
  <c r="B9" i="5"/>
  <c r="B10" i="5"/>
  <c r="B11" i="5"/>
  <c r="B12" i="5"/>
  <c r="B13" i="5"/>
  <c r="B14" i="5"/>
  <c r="B15" i="5"/>
  <c r="B16" i="5"/>
  <c r="B17" i="5"/>
  <c r="B18" i="5"/>
  <c r="B19" i="5"/>
  <c r="B20" i="5"/>
  <c r="B21" i="5"/>
  <c r="B22" i="5"/>
  <c r="B23" i="5"/>
  <c r="B24" i="5"/>
  <c r="B25" i="5"/>
  <c r="B26" i="5"/>
  <c r="B27" i="5"/>
  <c r="B28" i="5"/>
  <c r="B29" i="5"/>
  <c r="B30" i="5"/>
  <c r="B31" i="5"/>
  <c r="B32" i="5"/>
  <c r="B33" i="5"/>
  <c r="B34" i="5"/>
  <c r="B35" i="5"/>
  <c r="B36" i="5"/>
  <c r="B37" i="5"/>
  <c r="B38" i="5"/>
  <c r="B39" i="5"/>
  <c r="B40" i="5"/>
  <c r="B41" i="5"/>
  <c r="B42" i="5"/>
  <c r="B43" i="5"/>
  <c r="B44" i="5"/>
  <c r="B45" i="5"/>
  <c r="B46" i="5"/>
  <c r="B47" i="5"/>
  <c r="B48" i="5"/>
  <c r="B49" i="5"/>
  <c r="B50" i="5"/>
  <c r="B51" i="5"/>
  <c r="B52" i="5"/>
  <c r="B53" i="5"/>
  <c r="B54" i="5"/>
  <c r="B55" i="5"/>
  <c r="B56" i="5"/>
  <c r="B57" i="5"/>
  <c r="B58" i="5"/>
  <c r="B59" i="5"/>
  <c r="B60" i="5"/>
  <c r="B61" i="5"/>
  <c r="B62" i="5"/>
  <c r="B63" i="5"/>
  <c r="B64" i="5"/>
  <c r="B65" i="5"/>
  <c r="B66" i="5"/>
  <c r="B67" i="5"/>
  <c r="B68" i="5"/>
  <c r="B69" i="5"/>
  <c r="B70" i="5"/>
  <c r="B71" i="5"/>
  <c r="B72" i="5"/>
  <c r="B73" i="5"/>
  <c r="B74" i="5"/>
  <c r="B75" i="5"/>
  <c r="B76" i="5"/>
  <c r="B77" i="5"/>
  <c r="B78" i="5"/>
  <c r="B79" i="5"/>
  <c r="B80" i="5"/>
  <c r="B81" i="5"/>
  <c r="B82" i="5"/>
  <c r="B83" i="5"/>
  <c r="B84" i="5"/>
  <c r="B85" i="5"/>
  <c r="B86" i="5"/>
  <c r="B87" i="5"/>
  <c r="B88" i="5"/>
  <c r="B89" i="5"/>
  <c r="B90" i="5"/>
  <c r="B91" i="5"/>
  <c r="B92" i="5"/>
  <c r="B93" i="5"/>
  <c r="B94" i="5"/>
  <c r="B95" i="5"/>
  <c r="B96" i="5"/>
  <c r="B97" i="5"/>
  <c r="B98" i="5"/>
  <c r="B99" i="5"/>
  <c r="B100" i="5"/>
  <c r="B101" i="5"/>
  <c r="B102" i="5"/>
  <c r="B103" i="5"/>
  <c r="B104" i="5"/>
  <c r="B105" i="5"/>
  <c r="B106" i="5"/>
  <c r="B107" i="5"/>
  <c r="B108" i="5"/>
  <c r="B109" i="5"/>
  <c r="B110" i="5"/>
  <c r="B111" i="5"/>
  <c r="B112" i="5"/>
  <c r="B113" i="5"/>
  <c r="B114" i="5"/>
  <c r="B115" i="5"/>
  <c r="B116" i="5"/>
  <c r="B117" i="5"/>
  <c r="B118" i="5"/>
  <c r="B119" i="5"/>
  <c r="B120" i="5"/>
  <c r="B121" i="5"/>
  <c r="B122" i="5"/>
  <c r="B123" i="5"/>
  <c r="B124" i="5"/>
  <c r="B125" i="5"/>
  <c r="B126" i="5"/>
  <c r="B127" i="5"/>
  <c r="B128" i="5"/>
  <c r="B129" i="5"/>
  <c r="B130" i="5"/>
  <c r="B131" i="5"/>
  <c r="B132" i="5"/>
  <c r="B133" i="5"/>
  <c r="B134" i="5"/>
  <c r="B135" i="5"/>
  <c r="B136" i="5"/>
  <c r="B137" i="5"/>
  <c r="B138" i="5"/>
  <c r="B139" i="5"/>
  <c r="B140" i="5"/>
  <c r="B141" i="5"/>
  <c r="B142" i="5"/>
  <c r="B143" i="5"/>
  <c r="B144" i="5"/>
  <c r="B145" i="5"/>
  <c r="B146" i="5"/>
  <c r="B147" i="5"/>
  <c r="B148" i="5"/>
  <c r="B149" i="5"/>
  <c r="B150" i="5"/>
  <c r="B151" i="5"/>
  <c r="B152" i="5"/>
  <c r="B153" i="5"/>
  <c r="B154" i="5"/>
  <c r="B155" i="5"/>
  <c r="B156" i="5"/>
  <c r="B157" i="5"/>
  <c r="B158" i="5"/>
  <c r="B159" i="5"/>
  <c r="B160" i="5"/>
  <c r="B161" i="5"/>
  <c r="B162" i="5"/>
  <c r="B163" i="5"/>
  <c r="B164" i="5"/>
  <c r="B165" i="5"/>
  <c r="B166" i="5"/>
  <c r="B167" i="5"/>
  <c r="B168" i="5"/>
  <c r="B169" i="5"/>
  <c r="B170" i="5"/>
  <c r="B171" i="5"/>
  <c r="B172" i="5"/>
  <c r="B173" i="5"/>
  <c r="B174" i="5"/>
  <c r="B175" i="5"/>
  <c r="B176" i="5"/>
  <c r="B177" i="5"/>
  <c r="B178" i="5"/>
  <c r="B179" i="5"/>
  <c r="B180" i="5"/>
  <c r="B181" i="5"/>
  <c r="B182" i="5"/>
  <c r="B183" i="5"/>
  <c r="B184" i="5"/>
  <c r="B185" i="5"/>
  <c r="B186" i="5"/>
  <c r="B187" i="5"/>
  <c r="B188" i="5"/>
  <c r="B189" i="5"/>
  <c r="B190" i="5"/>
  <c r="B191" i="5"/>
  <c r="B192" i="5"/>
  <c r="B193" i="5"/>
  <c r="B194" i="5"/>
  <c r="B195" i="5"/>
  <c r="B196" i="5"/>
  <c r="B197" i="5"/>
  <c r="B198" i="5"/>
  <c r="B199" i="5"/>
  <c r="B200" i="5"/>
  <c r="B201" i="5"/>
  <c r="B2" i="5"/>
  <c r="G3" i="5" a="1"/>
  <c r="G3" i="5" s="1"/>
  <c r="G4" i="5" a="1"/>
  <c r="G4" i="5" s="1"/>
  <c r="G5" i="5" a="1"/>
  <c r="G5" i="5" s="1"/>
  <c r="G6" i="5" a="1"/>
  <c r="G6" i="5" s="1"/>
  <c r="G7" i="5" a="1"/>
  <c r="G7" i="5" s="1"/>
  <c r="G8" i="5" a="1"/>
  <c r="G8" i="5" s="1"/>
  <c r="G9" i="5" a="1"/>
  <c r="G9" i="5" s="1"/>
  <c r="G10" i="5" a="1"/>
  <c r="G10" i="5" s="1"/>
  <c r="G11" i="5" a="1"/>
  <c r="G11" i="5" s="1"/>
  <c r="G12" i="5" a="1"/>
  <c r="G12" i="5" s="1"/>
  <c r="G13" i="5" a="1"/>
  <c r="G13" i="5" s="1"/>
  <c r="G14" i="5" a="1"/>
  <c r="G14" i="5" s="1"/>
  <c r="G15" i="5" a="1"/>
  <c r="G15" i="5" s="1"/>
  <c r="G16" i="5" a="1"/>
  <c r="G16" i="5" s="1"/>
  <c r="G17" i="5" a="1"/>
  <c r="G17" i="5" s="1"/>
  <c r="G18" i="5" a="1"/>
  <c r="G18" i="5" s="1"/>
  <c r="G19" i="5" a="1"/>
  <c r="G19" i="5" s="1"/>
  <c r="G20" i="5" a="1"/>
  <c r="G20" i="5" s="1"/>
  <c r="G21" i="5" a="1"/>
  <c r="G21" i="5" s="1"/>
  <c r="G22" i="5" a="1"/>
  <c r="G22" i="5" s="1"/>
  <c r="G23" i="5" a="1"/>
  <c r="G23" i="5" s="1"/>
  <c r="G24" i="5" a="1"/>
  <c r="G24" i="5" s="1"/>
  <c r="G25" i="5" a="1"/>
  <c r="G25" i="5" s="1"/>
  <c r="G26" i="5" a="1"/>
  <c r="G26" i="5" s="1"/>
  <c r="G27" i="5" a="1"/>
  <c r="G27" i="5" s="1"/>
  <c r="G28" i="5" a="1"/>
  <c r="G28" i="5" s="1"/>
  <c r="G29" i="5" a="1"/>
  <c r="G29" i="5" s="1"/>
  <c r="G30" i="5" a="1"/>
  <c r="G30" i="5" s="1"/>
  <c r="G31" i="5" a="1"/>
  <c r="G31" i="5" s="1"/>
  <c r="G32" i="5" a="1"/>
  <c r="G32" i="5" s="1"/>
  <c r="G33" i="5" a="1"/>
  <c r="G33" i="5" s="1"/>
  <c r="G34" i="5" a="1"/>
  <c r="G34" i="5" s="1"/>
  <c r="G35" i="5" a="1"/>
  <c r="G35" i="5" s="1"/>
  <c r="G36" i="5" a="1"/>
  <c r="G36" i="5" s="1"/>
  <c r="G37" i="5" a="1"/>
  <c r="G37" i="5" s="1"/>
  <c r="G38" i="5" a="1"/>
  <c r="G38" i="5" s="1"/>
  <c r="G39" i="5" a="1"/>
  <c r="G39" i="5" s="1"/>
  <c r="G40" i="5" a="1"/>
  <c r="G40" i="5" s="1"/>
  <c r="G41" i="5" a="1"/>
  <c r="G41" i="5" s="1"/>
  <c r="G42" i="5" a="1"/>
  <c r="G42" i="5" s="1"/>
  <c r="G43" i="5" a="1"/>
  <c r="G43" i="5" s="1"/>
  <c r="G44" i="5" a="1"/>
  <c r="G44" i="5" s="1"/>
  <c r="G45" i="5" a="1"/>
  <c r="G45" i="5" s="1"/>
  <c r="G46" i="5" a="1"/>
  <c r="G46" i="5" s="1"/>
  <c r="G47" i="5" a="1"/>
  <c r="G47" i="5" s="1"/>
  <c r="G48" i="5" a="1"/>
  <c r="G48" i="5" s="1"/>
  <c r="G49" i="5" a="1"/>
  <c r="G49" i="5" s="1"/>
  <c r="G50" i="5" a="1"/>
  <c r="G50" i="5" s="1"/>
  <c r="G51" i="5" a="1"/>
  <c r="G51" i="5" s="1"/>
  <c r="G52" i="5" a="1"/>
  <c r="G52" i="5" s="1"/>
  <c r="G53" i="5" a="1"/>
  <c r="G53" i="5" s="1"/>
  <c r="G54" i="5" a="1"/>
  <c r="G54" i="5" s="1"/>
  <c r="G55" i="5" a="1"/>
  <c r="G55" i="5" s="1"/>
  <c r="G56" i="5" a="1"/>
  <c r="G56" i="5" s="1"/>
  <c r="G57" i="5" a="1"/>
  <c r="G57" i="5" s="1"/>
  <c r="G58" i="5" a="1"/>
  <c r="G58" i="5" s="1"/>
  <c r="G59" i="5" a="1"/>
  <c r="G59" i="5" s="1"/>
  <c r="G60" i="5" a="1"/>
  <c r="G60" i="5" s="1"/>
  <c r="G61" i="5" a="1"/>
  <c r="G61" i="5" s="1"/>
  <c r="G62" i="5" a="1"/>
  <c r="G62" i="5" s="1"/>
  <c r="G63" i="5" a="1"/>
  <c r="G63" i="5" s="1"/>
  <c r="G64" i="5" a="1"/>
  <c r="G64" i="5" s="1"/>
  <c r="G65" i="5" a="1"/>
  <c r="G65" i="5" s="1"/>
  <c r="G66" i="5" a="1"/>
  <c r="G66" i="5" s="1"/>
  <c r="G67" i="5" a="1"/>
  <c r="G67" i="5" s="1"/>
  <c r="G68" i="5" a="1"/>
  <c r="G68" i="5" s="1"/>
  <c r="G69" i="5" a="1"/>
  <c r="G69" i="5" s="1"/>
  <c r="G70" i="5" a="1"/>
  <c r="G70" i="5" s="1"/>
  <c r="G71" i="5" a="1"/>
  <c r="G71" i="5" s="1"/>
  <c r="G72" i="5" a="1"/>
  <c r="G72" i="5" s="1"/>
  <c r="G73" i="5" a="1"/>
  <c r="G73" i="5" s="1"/>
  <c r="G74" i="5" a="1"/>
  <c r="G74" i="5" s="1"/>
  <c r="G75" i="5" a="1"/>
  <c r="G75" i="5" s="1"/>
  <c r="G76" i="5" a="1"/>
  <c r="G76" i="5" s="1"/>
  <c r="G77" i="5" a="1"/>
  <c r="G77" i="5" s="1"/>
  <c r="G78" i="5" a="1"/>
  <c r="G78" i="5" s="1"/>
  <c r="G79" i="5" a="1"/>
  <c r="G79" i="5" s="1"/>
  <c r="G80" i="5" a="1"/>
  <c r="G80" i="5" s="1"/>
  <c r="G81" i="5" a="1"/>
  <c r="G81" i="5" s="1"/>
  <c r="G82" i="5" a="1"/>
  <c r="G82" i="5" s="1"/>
  <c r="G83" i="5" a="1"/>
  <c r="G83" i="5" s="1"/>
  <c r="G84" i="5" a="1"/>
  <c r="G84" i="5" s="1"/>
  <c r="G85" i="5" a="1"/>
  <c r="G85" i="5" s="1"/>
  <c r="G86" i="5" a="1"/>
  <c r="G86" i="5" s="1"/>
  <c r="G87" i="5" a="1"/>
  <c r="G87" i="5" s="1"/>
  <c r="G88" i="5" a="1"/>
  <c r="G88" i="5" s="1"/>
  <c r="G89" i="5" a="1"/>
  <c r="G89" i="5" s="1"/>
  <c r="G90" i="5" a="1"/>
  <c r="G90" i="5" s="1"/>
  <c r="G91" i="5" a="1"/>
  <c r="G91" i="5" s="1"/>
  <c r="G92" i="5" a="1"/>
  <c r="G92" i="5" s="1"/>
  <c r="G93" i="5" a="1"/>
  <c r="G93" i="5" s="1"/>
  <c r="G94" i="5" a="1"/>
  <c r="G94" i="5" s="1"/>
  <c r="G95" i="5" a="1"/>
  <c r="G95" i="5" s="1"/>
  <c r="G96" i="5" a="1"/>
  <c r="G96" i="5" s="1"/>
  <c r="G97" i="5" a="1"/>
  <c r="G97" i="5" s="1"/>
  <c r="G98" i="5" a="1"/>
  <c r="G98" i="5" s="1"/>
  <c r="G99" i="5" a="1"/>
  <c r="G99" i="5" s="1"/>
  <c r="G100" i="5" a="1"/>
  <c r="G100" i="5" s="1"/>
  <c r="G101" i="5" a="1"/>
  <c r="G101" i="5" s="1"/>
  <c r="G102" i="5" a="1"/>
  <c r="G102" i="5" s="1"/>
  <c r="G103" i="5" a="1"/>
  <c r="G103" i="5" s="1"/>
  <c r="G104" i="5" a="1"/>
  <c r="G104" i="5" s="1"/>
  <c r="G105" i="5" a="1"/>
  <c r="G105" i="5" s="1"/>
  <c r="G106" i="5" a="1"/>
  <c r="G106" i="5" s="1"/>
  <c r="G107" i="5" a="1"/>
  <c r="G107" i="5" s="1"/>
  <c r="G108" i="5" a="1"/>
  <c r="G108" i="5" s="1"/>
  <c r="G109" i="5" a="1"/>
  <c r="G109" i="5" s="1"/>
  <c r="G110" i="5" a="1"/>
  <c r="G110" i="5" s="1"/>
  <c r="G111" i="5" a="1"/>
  <c r="G111" i="5" s="1"/>
  <c r="G112" i="5" a="1"/>
  <c r="G112" i="5" s="1"/>
  <c r="G113" i="5" a="1"/>
  <c r="G113" i="5" s="1"/>
  <c r="G114" i="5" a="1"/>
  <c r="G114" i="5" s="1"/>
  <c r="G115" i="5" a="1"/>
  <c r="G115" i="5" s="1"/>
  <c r="G116" i="5" a="1"/>
  <c r="G116" i="5" s="1"/>
  <c r="G117" i="5" a="1"/>
  <c r="G117" i="5" s="1"/>
  <c r="G118" i="5" a="1"/>
  <c r="G118" i="5" s="1"/>
  <c r="G119" i="5" a="1"/>
  <c r="G119" i="5" s="1"/>
  <c r="G120" i="5" a="1"/>
  <c r="G120" i="5" s="1"/>
  <c r="G121" i="5" a="1"/>
  <c r="G121" i="5" s="1"/>
  <c r="G122" i="5" a="1"/>
  <c r="G122" i="5" s="1"/>
  <c r="G123" i="5" a="1"/>
  <c r="G123" i="5" s="1"/>
  <c r="G124" i="5" a="1"/>
  <c r="G124" i="5" s="1"/>
  <c r="G125" i="5" a="1"/>
  <c r="G125" i="5" s="1"/>
  <c r="G126" i="5" a="1"/>
  <c r="G126" i="5" s="1"/>
  <c r="G127" i="5" a="1"/>
  <c r="G127" i="5" s="1"/>
  <c r="G128" i="5" a="1"/>
  <c r="G128" i="5" s="1"/>
  <c r="G129" i="5" a="1"/>
  <c r="G129" i="5" s="1"/>
  <c r="G130" i="5" a="1"/>
  <c r="G130" i="5" s="1"/>
  <c r="G131" i="5" a="1"/>
  <c r="G131" i="5" s="1"/>
  <c r="G132" i="5" a="1"/>
  <c r="G132" i="5" s="1"/>
  <c r="G133" i="5" a="1"/>
  <c r="G133" i="5" s="1"/>
  <c r="G134" i="5" a="1"/>
  <c r="G134" i="5" s="1"/>
  <c r="G135" i="5" a="1"/>
  <c r="G135" i="5" s="1"/>
  <c r="G136" i="5" a="1"/>
  <c r="G136" i="5" s="1"/>
  <c r="G137" i="5" a="1"/>
  <c r="G137" i="5" s="1"/>
  <c r="G138" i="5" a="1"/>
  <c r="G138" i="5" s="1"/>
  <c r="G139" i="5" a="1"/>
  <c r="G139" i="5" s="1"/>
  <c r="G140" i="5" a="1"/>
  <c r="G140" i="5" s="1"/>
  <c r="G141" i="5" a="1"/>
  <c r="G141" i="5" s="1"/>
  <c r="G142" i="5" a="1"/>
  <c r="G142" i="5" s="1"/>
  <c r="G143" i="5" a="1"/>
  <c r="G143" i="5" s="1"/>
  <c r="G144" i="5" a="1"/>
  <c r="G144" i="5" s="1"/>
  <c r="G145" i="5" a="1"/>
  <c r="G145" i="5" s="1"/>
  <c r="G146" i="5" a="1"/>
  <c r="G146" i="5" s="1"/>
  <c r="G147" i="5" a="1"/>
  <c r="G147" i="5" s="1"/>
  <c r="G148" i="5" a="1"/>
  <c r="G148" i="5" s="1"/>
  <c r="G149" i="5" a="1"/>
  <c r="G149" i="5" s="1"/>
  <c r="G150" i="5" a="1"/>
  <c r="G150" i="5" s="1"/>
  <c r="G151" i="5" a="1"/>
  <c r="G151" i="5" s="1"/>
  <c r="G152" i="5" a="1"/>
  <c r="G152" i="5" s="1"/>
  <c r="G153" i="5" a="1"/>
  <c r="G153" i="5" s="1"/>
  <c r="G154" i="5" a="1"/>
  <c r="G154" i="5" s="1"/>
  <c r="G155" i="5" a="1"/>
  <c r="G155" i="5" s="1"/>
  <c r="G156" i="5" a="1"/>
  <c r="G156" i="5" s="1"/>
  <c r="G157" i="5" a="1"/>
  <c r="G157" i="5" s="1"/>
  <c r="G158" i="5" a="1"/>
  <c r="G158" i="5" s="1"/>
  <c r="G159" i="5" a="1"/>
  <c r="G159" i="5" s="1"/>
  <c r="G160" i="5" a="1"/>
  <c r="G160" i="5" s="1"/>
  <c r="G161" i="5" a="1"/>
  <c r="G161" i="5" s="1"/>
  <c r="G162" i="5" a="1"/>
  <c r="G162" i="5" s="1"/>
  <c r="G163" i="5" a="1"/>
  <c r="G163" i="5" s="1"/>
  <c r="G164" i="5" a="1"/>
  <c r="G164" i="5" s="1"/>
  <c r="G165" i="5" a="1"/>
  <c r="G165" i="5" s="1"/>
  <c r="G166" i="5" a="1"/>
  <c r="G166" i="5" s="1"/>
  <c r="G167" i="5" a="1"/>
  <c r="G167" i="5" s="1"/>
  <c r="G168" i="5" a="1"/>
  <c r="G168" i="5" s="1"/>
  <c r="G169" i="5" a="1"/>
  <c r="G169" i="5" s="1"/>
  <c r="G170" i="5" a="1"/>
  <c r="G170" i="5" s="1"/>
  <c r="G171" i="5" a="1"/>
  <c r="G171" i="5" s="1"/>
  <c r="G172" i="5" a="1"/>
  <c r="G172" i="5" s="1"/>
  <c r="G173" i="5" a="1"/>
  <c r="G173" i="5" s="1"/>
  <c r="G174" i="5" a="1"/>
  <c r="G174" i="5" s="1"/>
  <c r="G175" i="5" a="1"/>
  <c r="G175" i="5" s="1"/>
  <c r="G176" i="5" a="1"/>
  <c r="G176" i="5" s="1"/>
  <c r="G177" i="5" a="1"/>
  <c r="G177" i="5" s="1"/>
  <c r="G178" i="5" a="1"/>
  <c r="G178" i="5" s="1"/>
  <c r="G179" i="5" a="1"/>
  <c r="G179" i="5" s="1"/>
  <c r="G180" i="5" a="1"/>
  <c r="G180" i="5" s="1"/>
  <c r="G181" i="5" a="1"/>
  <c r="G181" i="5" s="1"/>
  <c r="G182" i="5" a="1"/>
  <c r="G182" i="5" s="1"/>
  <c r="G183" i="5" a="1"/>
  <c r="G183" i="5" s="1"/>
  <c r="G184" i="5" a="1"/>
  <c r="G184" i="5" s="1"/>
  <c r="G185" i="5" a="1"/>
  <c r="G185" i="5" s="1"/>
  <c r="G186" i="5" a="1"/>
  <c r="G186" i="5" s="1"/>
  <c r="G187" i="5" a="1"/>
  <c r="G187" i="5" s="1"/>
  <c r="G188" i="5" a="1"/>
  <c r="G188" i="5" s="1"/>
  <c r="G189" i="5" a="1"/>
  <c r="G189" i="5" s="1"/>
  <c r="G190" i="5" a="1"/>
  <c r="G190" i="5" s="1"/>
  <c r="G191" i="5" a="1"/>
  <c r="G191" i="5" s="1"/>
  <c r="G192" i="5" a="1"/>
  <c r="G192" i="5" s="1"/>
  <c r="G193" i="5" a="1"/>
  <c r="G193" i="5" s="1"/>
  <c r="G194" i="5" a="1"/>
  <c r="G194" i="5" s="1"/>
  <c r="G195" i="5" a="1"/>
  <c r="G195" i="5" s="1"/>
  <c r="G196" i="5" a="1"/>
  <c r="G196" i="5" s="1"/>
  <c r="G197" i="5" a="1"/>
  <c r="G197" i="5" s="1"/>
  <c r="G198" i="5" a="1"/>
  <c r="G198" i="5" s="1"/>
  <c r="G199" i="5" a="1"/>
  <c r="G199" i="5" s="1"/>
  <c r="G200" i="5" a="1"/>
  <c r="G200" i="5" s="1"/>
  <c r="G201" i="5" a="1"/>
  <c r="G201" i="5" s="1"/>
  <c r="G2" i="5" a="1"/>
  <c r="G2" i="5" s="1"/>
  <c r="D12" i="7" a="1"/>
  <c r="D12" i="7" s="1"/>
  <c r="J9" i="7"/>
  <c r="K5" i="7"/>
  <c r="C5" i="7"/>
  <c r="A5" i="7"/>
  <c r="M5" i="7"/>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486530F-9056-469C-9C5E-914F093260BF}"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9583F062-9D17-4536-B371-FFFBB9017898}" name="WorksheetConnection_Sales_Project.xlsx!Transaction_Data6" type="102" refreshedVersion="8" minRefreshableVersion="5">
    <extLst>
      <ext xmlns:x15="http://schemas.microsoft.com/office/spreadsheetml/2010/11/main" uri="{DE250136-89BD-433C-8126-D09CA5730AF9}">
        <x15:connection id="Transaction_Data6" autoDelete="1">
          <x15:rangePr sourceName="_xlcn.WorksheetConnection_Sales_Project.xlsxTransaction_Data6"/>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<sst xmlns="http://schemas.openxmlformats.org/spreadsheetml/2006/main" count="3221" uniqueCount="661">
  <si>
    <t>Customer ID</t>
  </si>
  <si>
    <t>Name</t>
  </si>
  <si>
    <t>Age</t>
  </si>
  <si>
    <t>Gender</t>
  </si>
  <si>
    <t>Location</t>
  </si>
  <si>
    <t>Signup Date</t>
  </si>
  <si>
    <t>CUST001</t>
  </si>
  <si>
    <t>Chiamaka Adebayo</t>
  </si>
  <si>
    <t>Female</t>
  </si>
  <si>
    <t>Lagos</t>
  </si>
  <si>
    <t>CUST002</t>
  </si>
  <si>
    <t>Chinedu Okoro</t>
  </si>
  <si>
    <t>Male</t>
  </si>
  <si>
    <t>Abuja</t>
  </si>
  <si>
    <t>CUST003</t>
  </si>
  <si>
    <t>Aisha Mohammed</t>
  </si>
  <si>
    <t>Kano</t>
  </si>
  <si>
    <t>CUST004</t>
  </si>
  <si>
    <t>Emeka Nwankwo</t>
  </si>
  <si>
    <t>Anambra</t>
  </si>
  <si>
    <t>CUST005</t>
  </si>
  <si>
    <t>Funmilayo Balogun</t>
  </si>
  <si>
    <t>Ogun</t>
  </si>
  <si>
    <t>CUST006</t>
  </si>
  <si>
    <t>Oluwatobi Johnson</t>
  </si>
  <si>
    <t>Oyo</t>
  </si>
  <si>
    <t>CUST007</t>
  </si>
  <si>
    <t>Zainab Lawal</t>
  </si>
  <si>
    <t>Kaduna</t>
  </si>
  <si>
    <t>CUST008</t>
  </si>
  <si>
    <t>Ifeanyi Eze</t>
  </si>
  <si>
    <t>Enugu</t>
  </si>
  <si>
    <t>CUST009</t>
  </si>
  <si>
    <t>Halima Suleiman</t>
  </si>
  <si>
    <t>Borno</t>
  </si>
  <si>
    <t>CUST010</t>
  </si>
  <si>
    <t>Adeola Yusuf</t>
  </si>
  <si>
    <t>Rivers</t>
  </si>
  <si>
    <t>CUST011</t>
  </si>
  <si>
    <t>Kunle Adeyemi</t>
  </si>
  <si>
    <t>CUST012</t>
  </si>
  <si>
    <t>Chioma Nwosu</t>
  </si>
  <si>
    <t>Imo</t>
  </si>
  <si>
    <t>CUST013</t>
  </si>
  <si>
    <t>Musa Ibrahim</t>
  </si>
  <si>
    <t>Katsina</t>
  </si>
  <si>
    <t>CUST014</t>
  </si>
  <si>
    <t>Tolulope Brown</t>
  </si>
  <si>
    <t>CUST015</t>
  </si>
  <si>
    <t>Segun Alabi</t>
  </si>
  <si>
    <t>CUST016</t>
  </si>
  <si>
    <t>Ngozi Eze</t>
  </si>
  <si>
    <t>CUST017</t>
  </si>
  <si>
    <t>Abdullahi Bello</t>
  </si>
  <si>
    <t>Sokoto</t>
  </si>
  <si>
    <t>CUST018</t>
  </si>
  <si>
    <t>Grace Okon</t>
  </si>
  <si>
    <t>Akwa Ibom</t>
  </si>
  <si>
    <t>CUST019</t>
  </si>
  <si>
    <t>Femi Ogunleye</t>
  </si>
  <si>
    <t>CUST020</t>
  </si>
  <si>
    <t>Amina Sani</t>
  </si>
  <si>
    <t>Niger</t>
  </si>
  <si>
    <t>CUST021</t>
  </si>
  <si>
    <t>David Chukwu</t>
  </si>
  <si>
    <t>Delta</t>
  </si>
  <si>
    <t>CUST022</t>
  </si>
  <si>
    <t>Blessing Joshua</t>
  </si>
  <si>
    <t>Plateau</t>
  </si>
  <si>
    <t>CUST023</t>
  </si>
  <si>
    <t>Johnbull Osagie</t>
  </si>
  <si>
    <t>Edo</t>
  </si>
  <si>
    <t>CUST024</t>
  </si>
  <si>
    <t>Mercy Stephen</t>
  </si>
  <si>
    <t>Cross River</t>
  </si>
  <si>
    <t>CUST025</t>
  </si>
  <si>
    <t>Tunde Lawal</t>
  </si>
  <si>
    <t>Kwara</t>
  </si>
  <si>
    <t>CUST026</t>
  </si>
  <si>
    <t>Peace Umoh</t>
  </si>
  <si>
    <t>CUST027</t>
  </si>
  <si>
    <t>Kabiru Mohammed</t>
  </si>
  <si>
    <t>Bauchi</t>
  </si>
  <si>
    <t>CUST028</t>
  </si>
  <si>
    <t>Adaeze Onyekwere</t>
  </si>
  <si>
    <t>Abia</t>
  </si>
  <si>
    <t>CUST029</t>
  </si>
  <si>
    <t>Pascal Ndiaye</t>
  </si>
  <si>
    <t>Benue</t>
  </si>
  <si>
    <t>CUST030</t>
  </si>
  <si>
    <t>Elizabeth Okafor</t>
  </si>
  <si>
    <t>CUST031</t>
  </si>
  <si>
    <t>Yusuf Tanko</t>
  </si>
  <si>
    <t>CUST032</t>
  </si>
  <si>
    <t>Victoria Ibeh</t>
  </si>
  <si>
    <t>Ebonyi</t>
  </si>
  <si>
    <t>CUST033</t>
  </si>
  <si>
    <t>James Okoro</t>
  </si>
  <si>
    <t>CUST034</t>
  </si>
  <si>
    <t>Sandra Mba</t>
  </si>
  <si>
    <t>CUST035</t>
  </si>
  <si>
    <t>Idris Jamil</t>
  </si>
  <si>
    <t>CUST036</t>
  </si>
  <si>
    <t>Uche Nnamdi</t>
  </si>
  <si>
    <t>CUST037</t>
  </si>
  <si>
    <t>Rahma Abdul</t>
  </si>
  <si>
    <t>Gombe</t>
  </si>
  <si>
    <t>CUST038</t>
  </si>
  <si>
    <t>Kenny Adewumi</t>
  </si>
  <si>
    <t>Ekiti</t>
  </si>
  <si>
    <t>CUST039</t>
  </si>
  <si>
    <t>Patience Aliu</t>
  </si>
  <si>
    <t>Ondo</t>
  </si>
  <si>
    <t>CUST040</t>
  </si>
  <si>
    <t>Bola Coker</t>
  </si>
  <si>
    <t>CUST041</t>
  </si>
  <si>
    <t>Loveth Opara</t>
  </si>
  <si>
    <t>Bayelsa</t>
  </si>
  <si>
    <t>CUST042</t>
  </si>
  <si>
    <t>Theophilus Danjuma</t>
  </si>
  <si>
    <t>Taraba</t>
  </si>
  <si>
    <t>CUST043</t>
  </si>
  <si>
    <t>Janet Gyang</t>
  </si>
  <si>
    <t>CUST044</t>
  </si>
  <si>
    <t>Sani Abacha</t>
  </si>
  <si>
    <t>CUST045</t>
  </si>
  <si>
    <t>Mabel Duke</t>
  </si>
  <si>
    <t>CUST046</t>
  </si>
  <si>
    <t>Emmanuel Bassey</t>
  </si>
  <si>
    <t>CUST047</t>
  </si>
  <si>
    <t>Hassana Usman</t>
  </si>
  <si>
    <t>Zamfara</t>
  </si>
  <si>
    <t>CUST048</t>
  </si>
  <si>
    <t>Philip Eze</t>
  </si>
  <si>
    <t>CUST049</t>
  </si>
  <si>
    <t>Deborah Samuel</t>
  </si>
  <si>
    <t>Kogi</t>
  </si>
  <si>
    <t>CUST050</t>
  </si>
  <si>
    <t>Franklin Nwafor</t>
  </si>
  <si>
    <t>Product ID</t>
  </si>
  <si>
    <t>Category</t>
  </si>
  <si>
    <t>Sub-category</t>
  </si>
  <si>
    <t>Brand</t>
  </si>
  <si>
    <t>Unit Cost</t>
  </si>
  <si>
    <t>P001</t>
  </si>
  <si>
    <t>Fashion</t>
  </si>
  <si>
    <t>Men's Clothing</t>
  </si>
  <si>
    <t>Gucci Prints</t>
  </si>
  <si>
    <t>P002</t>
  </si>
  <si>
    <t>Women's Clothing</t>
  </si>
  <si>
    <t>Ankara Delight</t>
  </si>
  <si>
    <t>P003</t>
  </si>
  <si>
    <t>Children's Clothing</t>
  </si>
  <si>
    <t>Tiny Threads NG</t>
  </si>
  <si>
    <t>P004</t>
  </si>
  <si>
    <t>Footwear</t>
  </si>
  <si>
    <t>Naija Walkers</t>
  </si>
  <si>
    <t>P005</t>
  </si>
  <si>
    <t>Electronics</t>
  </si>
  <si>
    <t>Mobile Phones</t>
  </si>
  <si>
    <t>Tecno</t>
  </si>
  <si>
    <t>P006</t>
  </si>
  <si>
    <t>Headphones</t>
  </si>
  <si>
    <t>SoundHub</t>
  </si>
  <si>
    <t>P007</t>
  </si>
  <si>
    <t>Power Banks</t>
  </si>
  <si>
    <t>SolarCharge</t>
  </si>
  <si>
    <t>P008</t>
  </si>
  <si>
    <t>Smart Watches</t>
  </si>
  <si>
    <t>TechTime</t>
  </si>
  <si>
    <t>P009</t>
  </si>
  <si>
    <t>Home &amp; Kitchen</t>
  </si>
  <si>
    <t>Cookware</t>
  </si>
  <si>
    <t>KitchenCraft NG</t>
  </si>
  <si>
    <t>P010</t>
  </si>
  <si>
    <t>Blenders</t>
  </si>
  <si>
    <t>PowerBlend</t>
  </si>
  <si>
    <t>P011</t>
  </si>
  <si>
    <t>Small Appliances</t>
  </si>
  <si>
    <t>HomeEasy</t>
  </si>
  <si>
    <t>P012</t>
  </si>
  <si>
    <t>Furniture</t>
  </si>
  <si>
    <t>AfroWood</t>
  </si>
  <si>
    <t>P013</t>
  </si>
  <si>
    <t>Groceries</t>
  </si>
  <si>
    <t>Food Items</t>
  </si>
  <si>
    <t>Nigerian Farms</t>
  </si>
  <si>
    <t>P014</t>
  </si>
  <si>
    <t>Beverages</t>
  </si>
  <si>
    <t>Chill Drinks</t>
  </si>
  <si>
    <t>P015</t>
  </si>
  <si>
    <t>Snacks</t>
  </si>
  <si>
    <t>Naija Bites</t>
  </si>
  <si>
    <t>P016</t>
  </si>
  <si>
    <t>Beauty &amp; Personal Care</t>
  </si>
  <si>
    <t>Skin Care</t>
  </si>
  <si>
    <t>GlowNG</t>
  </si>
  <si>
    <t>P017</t>
  </si>
  <si>
    <t>Hair Care</t>
  </si>
  <si>
    <t>SheaButter Co</t>
  </si>
  <si>
    <t>P018</t>
  </si>
  <si>
    <t>Makeup</t>
  </si>
  <si>
    <t>Zaron</t>
  </si>
  <si>
    <t>P019</t>
  </si>
  <si>
    <t>Spices &amp; Seasonings</t>
  </si>
  <si>
    <t>Tasty Mix</t>
  </si>
  <si>
    <t>P020</t>
  </si>
  <si>
    <t>Phone Accessories</t>
  </si>
  <si>
    <t>GadgetGear</t>
  </si>
  <si>
    <t>P021</t>
  </si>
  <si>
    <t>Storage &amp; Organization</t>
  </si>
  <si>
    <t>SpaceWise</t>
  </si>
  <si>
    <t>P022</t>
  </si>
  <si>
    <t>Bedding</t>
  </si>
  <si>
    <t>SleepTight</t>
  </si>
  <si>
    <t>P023</t>
  </si>
  <si>
    <t>Accessories (Bags</t>
  </si>
  <si>
    <t>Trendy Looks</t>
  </si>
  <si>
    <t>P024</t>
  </si>
  <si>
    <t>Sports &amp; Outdoors</t>
  </si>
  <si>
    <t>Sportswear</t>
  </si>
  <si>
    <t>ActiveLife</t>
  </si>
  <si>
    <t>P025</t>
  </si>
  <si>
    <t>Exercise Equipment</t>
  </si>
  <si>
    <t>FitNaija</t>
  </si>
  <si>
    <t>Order ID</t>
  </si>
  <si>
    <t>Order Date</t>
  </si>
  <si>
    <t>Quantity</t>
  </si>
  <si>
    <t>Price</t>
  </si>
  <si>
    <t>Discount</t>
  </si>
  <si>
    <t>Total Amount</t>
  </si>
  <si>
    <t>ORD0001</t>
  </si>
  <si>
    <t>ORD0002</t>
  </si>
  <si>
    <t>ORD0003</t>
  </si>
  <si>
    <t>ORD0004</t>
  </si>
  <si>
    <t>ORD0005</t>
  </si>
  <si>
    <t>ORD0006</t>
  </si>
  <si>
    <t>ORD0007</t>
  </si>
  <si>
    <t>ORD0008</t>
  </si>
  <si>
    <t>ORD0009</t>
  </si>
  <si>
    <t>ORD0010</t>
  </si>
  <si>
    <t>ORD0011</t>
  </si>
  <si>
    <t>ORD0012</t>
  </si>
  <si>
    <t>ORD0013</t>
  </si>
  <si>
    <t>ORD0014</t>
  </si>
  <si>
    <t>ORD0015</t>
  </si>
  <si>
    <t>ORD0016</t>
  </si>
  <si>
    <t>ORD0017</t>
  </si>
  <si>
    <t>ORD0018</t>
  </si>
  <si>
    <t>ORD0019</t>
  </si>
  <si>
    <t>ORD0020</t>
  </si>
  <si>
    <t>ORD0021</t>
  </si>
  <si>
    <t>ORD0022</t>
  </si>
  <si>
    <t>ORD0023</t>
  </si>
  <si>
    <t>ORD0024</t>
  </si>
  <si>
    <t>ORD0025</t>
  </si>
  <si>
    <t>ORD0026</t>
  </si>
  <si>
    <t>ORD0027</t>
  </si>
  <si>
    <t>ORD0028</t>
  </si>
  <si>
    <t>ORD0029</t>
  </si>
  <si>
    <t>ORD0030</t>
  </si>
  <si>
    <t>ORD0031</t>
  </si>
  <si>
    <t>ORD0032</t>
  </si>
  <si>
    <t>ORD0033</t>
  </si>
  <si>
    <t>ORD0034</t>
  </si>
  <si>
    <t>ORD0035</t>
  </si>
  <si>
    <t>ORD0036</t>
  </si>
  <si>
    <t>ORD0037</t>
  </si>
  <si>
    <t>ORD0038</t>
  </si>
  <si>
    <t>ORD0039</t>
  </si>
  <si>
    <t>ORD0040</t>
  </si>
  <si>
    <t>ORD0041</t>
  </si>
  <si>
    <t>ORD0042</t>
  </si>
  <si>
    <t>ORD0043</t>
  </si>
  <si>
    <t>ORD0044</t>
  </si>
  <si>
    <t>ORD0045</t>
  </si>
  <si>
    <t>ORD0046</t>
  </si>
  <si>
    <t>ORD0047</t>
  </si>
  <si>
    <t>ORD0048</t>
  </si>
  <si>
    <t>ORD0049</t>
  </si>
  <si>
    <t>ORD0050</t>
  </si>
  <si>
    <t>ORD0051</t>
  </si>
  <si>
    <t>ORD0052</t>
  </si>
  <si>
    <t>ORD0053</t>
  </si>
  <si>
    <t>ORD0054</t>
  </si>
  <si>
    <t>ORD0055</t>
  </si>
  <si>
    <t>ORD0056</t>
  </si>
  <si>
    <t>ORD0057</t>
  </si>
  <si>
    <t>ORD0058</t>
  </si>
  <si>
    <t>ORD0059</t>
  </si>
  <si>
    <t>ORD0060</t>
  </si>
  <si>
    <t>ORD0061</t>
  </si>
  <si>
    <t>ORD0062</t>
  </si>
  <si>
    <t>ORD0063</t>
  </si>
  <si>
    <t>ORD0064</t>
  </si>
  <si>
    <t>ORD0065</t>
  </si>
  <si>
    <t>ORD0066</t>
  </si>
  <si>
    <t>ORD0067</t>
  </si>
  <si>
    <t>ORD0068</t>
  </si>
  <si>
    <t>ORD0069</t>
  </si>
  <si>
    <t>ORD0070</t>
  </si>
  <si>
    <t>ORD0071</t>
  </si>
  <si>
    <t>ORD0072</t>
  </si>
  <si>
    <t>ORD0073</t>
  </si>
  <si>
    <t>ORD0074</t>
  </si>
  <si>
    <t>ORD0075</t>
  </si>
  <si>
    <t>ORD0076</t>
  </si>
  <si>
    <t>ORD0077</t>
  </si>
  <si>
    <t>ORD0078</t>
  </si>
  <si>
    <t>ORD0079</t>
  </si>
  <si>
    <t>ORD0080</t>
  </si>
  <si>
    <t>ORD0081</t>
  </si>
  <si>
    <t>ORD0082</t>
  </si>
  <si>
    <t>ORD0083</t>
  </si>
  <si>
    <t>ORD0084</t>
  </si>
  <si>
    <t>ORD0085</t>
  </si>
  <si>
    <t>ORD0086</t>
  </si>
  <si>
    <t>ORD0087</t>
  </si>
  <si>
    <t>ORD0088</t>
  </si>
  <si>
    <t>ORD0089</t>
  </si>
  <si>
    <t>ORD0090</t>
  </si>
  <si>
    <t>ORD0091</t>
  </si>
  <si>
    <t>ORD0092</t>
  </si>
  <si>
    <t>ORD0093</t>
  </si>
  <si>
    <t>ORD0094</t>
  </si>
  <si>
    <t>ORD0095</t>
  </si>
  <si>
    <t>ORD0096</t>
  </si>
  <si>
    <t>ORD0097</t>
  </si>
  <si>
    <t>ORD0098</t>
  </si>
  <si>
    <t>ORD0099</t>
  </si>
  <si>
    <t>ORD0100</t>
  </si>
  <si>
    <t>ORD0101</t>
  </si>
  <si>
    <t>ORD0102</t>
  </si>
  <si>
    <t>ORD0103</t>
  </si>
  <si>
    <t>ORD0104</t>
  </si>
  <si>
    <t>ORD0105</t>
  </si>
  <si>
    <t>ORD0106</t>
  </si>
  <si>
    <t>ORD0107</t>
  </si>
  <si>
    <t>ORD0108</t>
  </si>
  <si>
    <t>ORD0109</t>
  </si>
  <si>
    <t>ORD0110</t>
  </si>
  <si>
    <t>ORD0111</t>
  </si>
  <si>
    <t>ORD0112</t>
  </si>
  <si>
    <t>ORD0113</t>
  </si>
  <si>
    <t>ORD0114</t>
  </si>
  <si>
    <t>ORD0115</t>
  </si>
  <si>
    <t>ORD0116</t>
  </si>
  <si>
    <t>ORD0117</t>
  </si>
  <si>
    <t>ORD0118</t>
  </si>
  <si>
    <t>ORD0119</t>
  </si>
  <si>
    <t>ORD0120</t>
  </si>
  <si>
    <t>ORD0121</t>
  </si>
  <si>
    <t>ORD0122</t>
  </si>
  <si>
    <t>ORD0123</t>
  </si>
  <si>
    <t>ORD0124</t>
  </si>
  <si>
    <t>ORD0125</t>
  </si>
  <si>
    <t>ORD0126</t>
  </si>
  <si>
    <t>ORD0127</t>
  </si>
  <si>
    <t>ORD0128</t>
  </si>
  <si>
    <t>ORD0129</t>
  </si>
  <si>
    <t>ORD0130</t>
  </si>
  <si>
    <t>ORD0131</t>
  </si>
  <si>
    <t>ORD0132</t>
  </si>
  <si>
    <t>ORD0133</t>
  </si>
  <si>
    <t>ORD0134</t>
  </si>
  <si>
    <t>ORD0135</t>
  </si>
  <si>
    <t>ORD0136</t>
  </si>
  <si>
    <t>ORD0137</t>
  </si>
  <si>
    <t>ORD0138</t>
  </si>
  <si>
    <t>ORD0139</t>
  </si>
  <si>
    <t>ORD0140</t>
  </si>
  <si>
    <t>ORD0141</t>
  </si>
  <si>
    <t>ORD0142</t>
  </si>
  <si>
    <t>ORD0143</t>
  </si>
  <si>
    <t>ORD0144</t>
  </si>
  <si>
    <t>ORD0145</t>
  </si>
  <si>
    <t>ORD0146</t>
  </si>
  <si>
    <t>ORD0147</t>
  </si>
  <si>
    <t>ORD0148</t>
  </si>
  <si>
    <t>ORD0149</t>
  </si>
  <si>
    <t>ORD0150</t>
  </si>
  <si>
    <t>ORD0151</t>
  </si>
  <si>
    <t>ORD0152</t>
  </si>
  <si>
    <t>ORD0153</t>
  </si>
  <si>
    <t>ORD0154</t>
  </si>
  <si>
    <t>ORD0155</t>
  </si>
  <si>
    <t>ORD0156</t>
  </si>
  <si>
    <t>ORD0157</t>
  </si>
  <si>
    <t>ORD0158</t>
  </si>
  <si>
    <t>ORD0159</t>
  </si>
  <si>
    <t>ORD0160</t>
  </si>
  <si>
    <t>ORD0161</t>
  </si>
  <si>
    <t>ORD0162</t>
  </si>
  <si>
    <t>ORD0163</t>
  </si>
  <si>
    <t>ORD0164</t>
  </si>
  <si>
    <t>ORD0165</t>
  </si>
  <si>
    <t>ORD0166</t>
  </si>
  <si>
    <t>ORD0167</t>
  </si>
  <si>
    <t>ORD0168</t>
  </si>
  <si>
    <t>ORD0169</t>
  </si>
  <si>
    <t>ORD0170</t>
  </si>
  <si>
    <t>ORD0171</t>
  </si>
  <si>
    <t>ORD0172</t>
  </si>
  <si>
    <t>ORD0173</t>
  </si>
  <si>
    <t>ORD0174</t>
  </si>
  <si>
    <t>ORD0175</t>
  </si>
  <si>
    <t>ORD0176</t>
  </si>
  <si>
    <t>ORD0177</t>
  </si>
  <si>
    <t>ORD0178</t>
  </si>
  <si>
    <t>ORD0179</t>
  </si>
  <si>
    <t>ORD0180</t>
  </si>
  <si>
    <t>ORD0181</t>
  </si>
  <si>
    <t>ORD0182</t>
  </si>
  <si>
    <t>ORD0183</t>
  </si>
  <si>
    <t>ORD0184</t>
  </si>
  <si>
    <t>ORD0185</t>
  </si>
  <si>
    <t>ORD0186</t>
  </si>
  <si>
    <t>ORD0187</t>
  </si>
  <si>
    <t>ORD0188</t>
  </si>
  <si>
    <t>ORD0189</t>
  </si>
  <si>
    <t>ORD0190</t>
  </si>
  <si>
    <t>ORD0191</t>
  </si>
  <si>
    <t>ORD0192</t>
  </si>
  <si>
    <t>ORD0193</t>
  </si>
  <si>
    <t>ORD0194</t>
  </si>
  <si>
    <t>ORD0195</t>
  </si>
  <si>
    <t>ORD0196</t>
  </si>
  <si>
    <t>ORD0197</t>
  </si>
  <si>
    <t>ORD0198</t>
  </si>
  <si>
    <t>ORD0199</t>
  </si>
  <si>
    <t>ORD0200</t>
  </si>
  <si>
    <t>Rating (1-5)</t>
  </si>
  <si>
    <t>Review Comments</t>
  </si>
  <si>
    <t>Product was fresh and delivered on time.</t>
  </si>
  <si>
    <t>The fabric was good but the sizing was a bit off.</t>
  </si>
  <si>
    <t>One of the hair creams was leaking from the container.</t>
  </si>
  <si>
    <t>Perfect phone for the price. Very happy!</t>
  </si>
  <si>
    <t>Love these traditional spices!</t>
  </si>
  <si>
    <t>Watch stopped working after 2 weeks. Very disappointed.</t>
  </si>
  <si>
    <t>Appliance works but delivery was late.</t>
  </si>
  <si>
    <t>My kids love these snacks!</t>
  </si>
  <si>
    <t>Moisturizer caused a slight rash.</t>
  </si>
  <si>
    <t>Love this lipstick shade!</t>
  </si>
  <si>
    <t>Storage boxes are a bit flimsy.</t>
  </si>
  <si>
    <t>Very soft bedsheets.</t>
  </si>
  <si>
    <t>Always buy my food items here. Reliable.</t>
  </si>
  <si>
    <t>Phone is fantastic. Great camera.</t>
  </si>
  <si>
    <t>Pots and pans set is good quality.</t>
  </si>
  <si>
    <t>Ankara material was not as vibrant as in the picture.</t>
  </si>
  <si>
    <t>Snacks are always fresh.</t>
  </si>
  <si>
    <t>Power bank charges fast.</t>
  </si>
  <si>
    <t>Phone accessory was just average.</t>
  </si>
  <si>
    <t>Best phone I've ever owned!</t>
  </si>
  <si>
    <t>Small appliance works well for its size.</t>
  </si>
  <si>
    <t>Some of the spices seemed old and stale.</t>
  </si>
  <si>
    <t>Shoes are comfortable for walking.</t>
  </si>
  <si>
    <t>Drinks were delivered cold and fresh.</t>
  </si>
  <si>
    <t>Blender is a powerhouse! Makes smooth smoothies.</t>
  </si>
  <si>
    <t>Children's clothing was cute and fit well.</t>
  </si>
  <si>
    <t>Headphones have great bass.</t>
  </si>
  <si>
    <t>Hair care products work for my natural hair.</t>
  </si>
  <si>
    <t>Saved so much on this furniture sale!</t>
  </si>
  <si>
    <t>Bedding is soft and comfortable.</t>
  </si>
  <si>
    <t>Exercise equipment arrived with a scratch.</t>
  </si>
  <si>
    <t>Storage boxes help keep my house organized.</t>
  </si>
  <si>
    <t>Always stock up on food items here.</t>
  </si>
  <si>
    <t>Reliable power bank.</t>
  </si>
  <si>
    <t>This pot is non-stick and easy to clean.</t>
  </si>
  <si>
    <t>Sportswear sizing runs a bit small.</t>
  </si>
  <si>
    <t>Skin care set didn't work for my skin type.</t>
  </si>
  <si>
    <t>Seasonings make my cooking taste better.</t>
  </si>
  <si>
    <t>Blender is a workhorse in my kitchen.</t>
  </si>
  <si>
    <t>Tecno phones are always a good buy.</t>
  </si>
  <si>
    <t>Watch is stylish and functional.</t>
  </si>
  <si>
    <t>Appliance is noisy but gets the job done.</t>
  </si>
  <si>
    <t>Phone accessories are affordable and good.</t>
  </si>
  <si>
    <t>Family-sized snack pack is a hit.</t>
  </si>
  <si>
    <t>Good sound quality for the price.</t>
  </si>
  <si>
    <t>This chair is the centerpiece of my living room.</t>
  </si>
  <si>
    <t>No issues with the cookware.</t>
  </si>
  <si>
    <t>Moisturizer is a bit greasy for my taste.</t>
  </si>
  <si>
    <t>Long-lasting lipstick.</t>
  </si>
  <si>
    <t>Good walking shoes.</t>
  </si>
  <si>
    <t>Boxes broke during moving.</t>
  </si>
  <si>
    <t>Sleep very well on these sheets.</t>
  </si>
  <si>
    <t>The bag is spacious.</t>
  </si>
  <si>
    <t>Comfortable for gym workouts.</t>
  </si>
  <si>
    <t>Use this treadmill every day.</t>
  </si>
  <si>
    <t>Skin feels hydrated.</t>
  </si>
  <si>
    <t>Always fresh produce.</t>
  </si>
  <si>
    <t>Fast delivery on the phone.</t>
  </si>
  <si>
    <t>Good value for the cookware set.</t>
  </si>
  <si>
    <t>Material was thinner than expected.</t>
  </si>
  <si>
    <t>Addicted to these snacks!</t>
  </si>
  <si>
    <t>Holds charge well.</t>
  </si>
  <si>
    <t>Case yellowed after a few months.</t>
  </si>
  <si>
    <t>Great deal on a great phone.</t>
  </si>
  <si>
    <t>Handy little appliance.</t>
  </si>
  <si>
    <t>Spices had no flavor.</t>
  </si>
  <si>
    <t>Very stylish shoes.</t>
  </si>
  <si>
    <t>Always order beverages here.</t>
  </si>
  <si>
    <t>Watch has many useful features.</t>
  </si>
  <si>
    <t>Shirt was delivered with a loose button.</t>
  </si>
  <si>
    <t>Best blender for Nigerian fruits!</t>
  </si>
  <si>
    <t>Fits my child perfectly.</t>
  </si>
  <si>
    <t>Crisp and clear audio.</t>
  </si>
  <si>
    <t>Helps with my hair growth.</t>
  </si>
  <si>
    <t>The foundation oxidized.</t>
  </si>
  <si>
    <t>Adds a nice touch to my bedroom.</t>
  </si>
  <si>
    <t>Some parts were missing from the equipment.</t>
  </si>
  <si>
    <t>Helps me declutter.</t>
  </si>
  <si>
    <t>Goes with many outfits.</t>
  </si>
  <si>
    <t>Essential groceries always available.</t>
  </si>
  <si>
    <t>Does what it's supposed to do.</t>
  </si>
  <si>
    <t>Good pot for stews.</t>
  </si>
  <si>
    <t>Material is not very breathable.</t>
  </si>
  <si>
    <t>Broke me out.</t>
  </si>
  <si>
    <t>Beautiful traditional wear.</t>
  </si>
  <si>
    <t>Jollof rice tasted better with this.</t>
  </si>
  <si>
    <t>Crushes everything!</t>
  </si>
  <si>
    <t>Highly recommend this brand.</t>
  </si>
  <si>
    <t>Good for tracking steps and calls.</t>
  </si>
  <si>
    <t>Always cold and fresh.</t>
  </si>
  <si>
    <t>A bit underpowered.</t>
  </si>
  <si>
    <t>Basic and comfortable.</t>
  </si>
  <si>
    <t>Protects my phone well.</t>
  </si>
  <si>
    <t>Great for kids' parties.</t>
  </si>
  <si>
    <t>Good for the price point.</t>
  </si>
  <si>
    <t>Investment piece for my home.</t>
  </si>
  <si>
    <t>Non-stick surface is holding up.</t>
  </si>
  <si>
    <t>Not sure if it's making a difference.</t>
  </si>
  <si>
    <t>Stays on all day.</t>
  </si>
  <si>
    <t>Good for everyday wear.</t>
  </si>
  <si>
    <t>Plastic feels cheap.</t>
  </si>
  <si>
    <t>Very comfortable sleep.</t>
  </si>
  <si>
    <t>Fits my laptop and notebooks.</t>
  </si>
  <si>
    <t>Wicks sweat well.</t>
  </si>
  <si>
    <t>Professional-grade equipment.</t>
  </si>
  <si>
    <t>Gentle on the skin.</t>
  </si>
  <si>
    <t>Always fresh and well-packaged.</t>
  </si>
  <si>
    <t>Excellent battery life.</t>
  </si>
  <si>
    <t>Complete set for my kitchen.</t>
  </si>
  <si>
    <t>Print faded after first wash.</t>
  </si>
  <si>
    <t>Value pack for the family.</t>
  </si>
  <si>
    <t>Charges my phone 4 times.</t>
  </si>
  <si>
    <t>Just a basic cable.</t>
  </si>
  <si>
    <t>Useful for small tasks.</t>
  </si>
  <si>
    <t>Seasoning had a weird aftertaste.</t>
  </si>
  <si>
    <t>True to size and comfortable.</t>
  </si>
  <si>
    <t>Always chilled on delivery.</t>
  </si>
  <si>
    <t>Love the fitness features.</t>
  </si>
  <si>
    <t>Seams came apart quickly.</t>
  </si>
  <si>
    <t>Perfect for smoothies and soups.</t>
  </si>
  <si>
    <t>Cute design for my daughter.</t>
  </si>
  <si>
    <t>Immersive sound experience.</t>
  </si>
  <si>
    <t>Reduced my hair breakage.</t>
  </si>
  <si>
    <t>Not long-lasting.</t>
  </si>
  <si>
    <t>Sturdy table for my dining area.</t>
  </si>
  <si>
    <t>Soft and hypoallergenic.</t>
  </si>
  <si>
    <t>Difficult to assemble alone.</t>
  </si>
  <si>
    <t>Helps keep my closet tidy.</t>
  </si>
  <si>
    <t>Trust this store for fresh food.</t>
  </si>
  <si>
    <t>Reliable brand for power banks.</t>
  </si>
  <si>
    <t>Use this pot every day.</t>
  </si>
  <si>
    <t>Sizing is inconsistent.</t>
  </si>
  <si>
    <t>Cream was too heavy for my hair.</t>
  </si>
  <si>
    <t>Beautifully tailored dress.</t>
  </si>
  <si>
    <t>Adds authentic flavor.</t>
  </si>
  <si>
    <t>Powerful motor.</t>
  </si>
  <si>
    <t>Best purchase this year!</t>
  </si>
  <si>
    <t>Sleek design.</t>
  </si>
  <si>
    <t>Good for hydration.</t>
  </si>
  <si>
    <t>Takes too long to heat up.</t>
  </si>
  <si>
    <t>Classic and comfortable.</t>
  </si>
  <si>
    <t>Good quality cable.</t>
  </si>
  <si>
    <t>Kids finished it in one day.</t>
  </si>
  <si>
    <t>Comfortable for long calls.</t>
  </si>
  <si>
    <t>Customer service was great when I had an issue.</t>
  </si>
  <si>
    <t>Even heating.</t>
  </si>
  <si>
    <t>Didn't see much improvement.</t>
  </si>
  <si>
    <t>Nice matte finish.</t>
  </si>
  <si>
    <t>Good support.</t>
  </si>
  <si>
    <t>Not very durable.</t>
  </si>
  <si>
    <t>Very soft and high thread count.</t>
  </si>
  <si>
    <t>Fits all my essentials.</t>
  </si>
  <si>
    <t>Good for jogging.</t>
  </si>
  <si>
    <t>Commercial quality.</t>
  </si>
  <si>
    <t>Lightweight and non-greasy.</t>
  </si>
  <si>
    <t>Always get my groceries here.</t>
  </si>
  <si>
    <t>Good set for the price.</t>
  </si>
  <si>
    <t>Color was different from the image.</t>
  </si>
  <si>
    <t>Addictively tasty.</t>
  </si>
  <si>
    <t>Portable and efficient.</t>
  </si>
  <si>
    <t>Stopped working after a few weeks.</t>
  </si>
  <si>
    <t>Amazing value for money.</t>
  </si>
  <si>
    <t>Handy for quick meals.</t>
  </si>
  <si>
    <t>Tasted stale and old.</t>
  </si>
  <si>
    <t>Comfortable fit.</t>
  </si>
  <si>
    <t>Always well-packaged.</t>
  </si>
  <si>
    <t>Does everything I need.</t>
  </si>
  <si>
    <t>Shirt shrank after washing.</t>
  </si>
  <si>
    <t>Blends everything in seconds.</t>
  </si>
  <si>
    <t>Good quality for the price.</t>
  </si>
  <si>
    <t>Crystal clear sound.</t>
  </si>
  <si>
    <t>Noticed less hair fall.</t>
  </si>
  <si>
    <t>Smudges easily.</t>
  </si>
  <si>
    <t>This desk is perfect for my home office.</t>
  </si>
  <si>
    <t>Very cozy and warm.</t>
  </si>
  <si>
    <t>Excellent power bank  lasts very long!</t>
  </si>
  <si>
    <t>Strong blender  crushes ice easily.</t>
  </si>
  <si>
    <t>Good drinks  will order again.</t>
  </si>
  <si>
    <t>Instructions were unclear assembly was hard.</t>
  </si>
  <si>
    <t>No complaints excellent phone.</t>
  </si>
  <si>
    <t>Real leather good buckle.</t>
  </si>
  <si>
    <t>Big screen great for movies.</t>
  </si>
  <si>
    <t>Solid wood furniture not particle board.</t>
  </si>
  <si>
    <t>Basic shirt good for the price.</t>
  </si>
  <si>
    <t>Refreshing drinks good for parties.</t>
  </si>
  <si>
    <t>Ankara dress is beautiful got many compliments.</t>
  </si>
  <si>
    <t>The belt is genuine leather good quality.</t>
  </si>
  <si>
    <t>Makeup is good but the shade was slightly off.</t>
  </si>
  <si>
    <t>Love this smartwatch tracks my fitness perfectly.</t>
  </si>
  <si>
    <t>Shirt was okay but the discount was the best part.</t>
  </si>
  <si>
    <t>Great shirt good quality material.</t>
  </si>
  <si>
    <t xml:space="preserve"> fits perfectly. fits perfectly.</t>
  </si>
  <si>
    <t>Good pot heats evenly.</t>
  </si>
  <si>
    <t>Headphones are okay sound quality could be better.</t>
  </si>
  <si>
    <t>Beautiful chair very sturdy.</t>
  </si>
  <si>
    <t>Comfortable shoes true to size.</t>
  </si>
  <si>
    <t>Good skin cream my complexion is brighter.</t>
  </si>
  <si>
    <t>Excellent treadmill worth every kobo.</t>
  </si>
  <si>
    <t>Good sportswear comfortable for running.</t>
  </si>
  <si>
    <t>Nice bag good for everyday use.</t>
  </si>
  <si>
    <t>Customer Name</t>
  </si>
  <si>
    <t>Product Category</t>
  </si>
  <si>
    <t>Sub-Category</t>
  </si>
  <si>
    <t>Rating 1-5</t>
  </si>
  <si>
    <t>Review</t>
  </si>
  <si>
    <t>Revenue</t>
  </si>
  <si>
    <t>Grand Total</t>
  </si>
  <si>
    <t>Total number of Brands</t>
  </si>
  <si>
    <t>Number of Product Categories</t>
  </si>
  <si>
    <t>Number of products</t>
  </si>
  <si>
    <t>Average rating score</t>
  </si>
  <si>
    <t>Revenue by prod. categ.</t>
  </si>
  <si>
    <t>Top 10 prod. by rev.</t>
  </si>
  <si>
    <t>Row Labels</t>
  </si>
  <si>
    <t>Number of Orders</t>
  </si>
  <si>
    <t>Total number of Customers</t>
  </si>
  <si>
    <t>High value customers</t>
  </si>
  <si>
    <t>Age Group</t>
  </si>
  <si>
    <t>18-24</t>
  </si>
  <si>
    <t>25-34</t>
  </si>
  <si>
    <t>35-44</t>
  </si>
  <si>
    <t>45+</t>
  </si>
  <si>
    <t>Product category</t>
  </si>
  <si>
    <t>Year</t>
  </si>
  <si>
    <t>Discount Group</t>
  </si>
  <si>
    <t>0-10%</t>
  </si>
  <si>
    <t>10-20%</t>
  </si>
  <si>
    <t>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</si>
</sst>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470]#,##0.00"/>
  </numFmts>
  <fonts count="2" x14ac:knownFonts="1">
    <font>
      <sz val="11"/>
      <color theme="1"/>
      <name val="Aptos Narrow"/>
      <family val="2"/>
      <scheme val="minor"/>
    </font>
    <font>
      <sz val="11"/>
      <color theme="1"/>
      <name val="Aptos Narrow"/>
      <family val="2"/>
      <scheme val="minor"/>
    </font>
  </fonts>
  <fills count="3">
    <fill>
      <patternFill patternType="none"/>
    </fill>
    <fill>
      <patternFill patternType="gray125"/>
    </fill>
    <fill>
      <patternFill patternType="solid">
        <fgColor theme="8" tint="0.39997558519241921"/>
        <bgColor indexed="65"/>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10">
    <xf numFmtId="0" fontId="0" fillId="0" borderId="0" xfId="0"/>
    <xf numFmtId="14" fontId="0" fillId="0" borderId="0" xfId="0" applyNumberFormat="1"/>
    <xf numFmtId="14" fontId="0" fillId="0" borderId="0" xfId="0" applyNumberFormat="1" applyAlignment="1">
      <alignment horizontal="left"/>
    </xf>
    <xf numFmtId="0" fontId="0" fillId="0" borderId="0" xfId="0" applyAlignment="1">
      <alignment horizontal="left"/>
    </xf>
    <xf numFmtId="164" fontId="0" fillId="0" borderId="0" xfId="0" applyNumberFormat="1"/>
    <xf numFmtId="10" fontId="0" fillId="0" borderId="0" xfId="0" applyNumberFormat="1"/>
    <xf numFmtId="0" fontId="0" fillId="0" borderId="0" xfId="0" pivotButton="1"/>
    <xf numFmtId="1" fontId="0" fillId="0" borderId="0" xfId="0" applyNumberFormat="1"/>
    <xf numFmtId="2" fontId="0" fillId="0" borderId="0" xfId="0" applyNumberFormat="1"/>
    <xf numFmtId="0" fontId="0" fillId="2" borderId="0" xfId="1" applyFont="1"/>
  </cellXfs>
  <cellStyles count="2">
    <cellStyle name="60% - Accent5" xfId="1" builtinId="48"/>
    <cellStyle name="Normal" xfId="0" builtinId="0"/>
  </cellStyles>
  <dxfs count="47">
    <dxf>
      <numFmt numFmtId="1" formatCode="0"/>
    </dxf>
    <dxf>
      <numFmt numFmtId="164" formatCode="[$₦-470]#,##0.00"/>
    </dxf>
    <dxf>
      <numFmt numFmtId="1" formatCode="0"/>
    </dxf>
    <dxf>
      <numFmt numFmtId="1" formatCode="0"/>
    </dxf>
    <dxf>
      <numFmt numFmtId="1" formatCode="0"/>
    </dxf>
    <dxf>
      <numFmt numFmtId="1" formatCode="0"/>
    </dxf>
    <dxf>
      <numFmt numFmtId="1" formatCode="0"/>
    </dxf>
    <dxf>
      <numFmt numFmtId="1" formatCode="0"/>
    </dxf>
    <dxf>
      <numFmt numFmtId="164" formatCode="[$₦-470]#,##0.00"/>
    </dxf>
    <dxf>
      <numFmt numFmtId="164" formatCode="[$₦-470]#,##0.00"/>
    </dxf>
    <dxf>
      <numFmt numFmtId="1" formatCode="0"/>
    </dxf>
    <dxf>
      <numFmt numFmtId="164" formatCode="[$₦-470]#,##0.00"/>
    </dxf>
    <dxf>
      <numFmt numFmtId="164" formatCode="[$₦-470]#,##0.00"/>
    </dxf>
    <dxf>
      <numFmt numFmtId="164" formatCode="[$₦-470]#,##0.00"/>
    </dxf>
    <dxf>
      <numFmt numFmtId="164" formatCode="[$₦-470]#,##0.00"/>
    </dxf>
    <dxf>
      <numFmt numFmtId="164" formatCode="[$₦-470]#,##0.00"/>
    </dxf>
    <dxf>
      <numFmt numFmtId="164" formatCode="[$₦-470]#,##0.00"/>
    </dxf>
    <dxf>
      <numFmt numFmtId="1" formatCode="0"/>
    </dxf>
    <dxf>
      <numFmt numFmtId="1" formatCode="0"/>
    </dxf>
    <dxf>
      <numFmt numFmtId="164" formatCode="[$₦-470]#,##0.00"/>
    </dxf>
    <dxf>
      <numFmt numFmtId="1" formatCode="0"/>
    </dxf>
    <dxf>
      <numFmt numFmtId="1" formatCode="0"/>
    </dxf>
    <dxf>
      <numFmt numFmtId="1" formatCode="0"/>
    </dxf>
    <dxf>
      <numFmt numFmtId="164" formatCode="[$₦-470]#,##0.00"/>
    </dxf>
    <dxf>
      <numFmt numFmtId="164" formatCode="[$₦-470]#,##0.00"/>
    </dxf>
    <dxf>
      <numFmt numFmtId="1" formatCode="0"/>
    </dxf>
    <dxf>
      <numFmt numFmtId="164" formatCode="[$₦-470]#,##0.00"/>
    </dxf>
    <dxf>
      <numFmt numFmtId="1" formatCode="0"/>
    </dxf>
    <dxf>
      <numFmt numFmtId="1" formatCode="0"/>
    </dxf>
    <dxf>
      <numFmt numFmtId="164" formatCode="[$₦-470]#,##0.00"/>
    </dxf>
    <dxf>
      <numFmt numFmtId="164" formatCode="[$₦-470]#,##0.00"/>
    </dxf>
    <dxf>
      <numFmt numFmtId="14" formatCode="0.00%"/>
    </dxf>
    <dxf>
      <numFmt numFmtId="2" formatCode="0.00"/>
    </dxf>
    <dxf>
      <numFmt numFmtId="164" formatCode="[$₦-470]#,##0.00"/>
    </dxf>
    <dxf>
      <numFmt numFmtId="19" formatCode="m/d/yyyy"/>
      <alignment horizontal="left" vertical="bottom" textRotation="0" wrapText="0" indent="0" justifyLastLine="0" shrinkToFit="0" readingOrder="0"/>
    </dxf>
    <dxf>
      <numFmt numFmtId="19" formatCode="m/d/yyyy"/>
      <alignment horizontal="left" vertical="bottom" textRotation="0" wrapText="0" indent="0" justifyLastLine="0" shrinkToFit="0" readingOrder="0"/>
    </dxf>
    <dxf>
      <numFmt numFmtId="1" formatCode="0"/>
    </dxf>
    <dxf>
      <numFmt numFmtId="1" formatCode="0"/>
      <alignment horizontal="left" vertical="bottom" textRotation="0" wrapText="0" indent="0" justifyLastLine="0" shrinkToFit="0" readingOrder="0"/>
    </dxf>
    <dxf>
      <numFmt numFmtId="19" formatCode="m/d/yyyy"/>
      <alignment horizontal="left" vertical="bottom" textRotation="0" wrapText="0" indent="0" justifyLastLine="0" shrinkToFit="0" readingOrder="0"/>
    </dxf>
    <dxf>
      <numFmt numFmtId="19" formatCode="m/d/yyyy"/>
      <alignment horizontal="left" vertical="bottom" textRotation="0" wrapText="0" indent="0" justifyLastLine="0" shrinkToFit="0" readingOrder="0"/>
    </dxf>
    <dxf>
      <numFmt numFmtId="19" formatCode="m/d/yyyy"/>
      <alignment horizontal="left" vertical="bottom" textRotation="0" wrapText="0" indent="0" justifyLastLine="0" shrinkToFit="0" readingOrder="0"/>
    </dxf>
    <dxf>
      <numFmt numFmtId="19" formatCode="m/d/yyyy"/>
      <alignment horizontal="left" vertical="bottom" textRotation="0" wrapText="0" indent="0" justifyLastLine="0" shrinkToFit="0" readingOrder="0"/>
    </dxf>
    <dxf>
      <numFmt numFmtId="19" formatCode="m/d/yyyy"/>
      <alignment horizontal="left" vertical="bottom" textRotation="0" wrapText="0" indent="0" justifyLastLine="0" shrinkToFit="0" readingOrder="0"/>
    </dxf>
    <dxf>
      <numFmt numFmtId="164" formatCode="[$₦-470]#,##0.00"/>
    </dxf>
    <dxf>
      <numFmt numFmtId="164" formatCode="[$₦-470]#,##0.00"/>
    </dxf>
    <dxf>
      <numFmt numFmtId="19" formatCode="m/d/yyyy"/>
    </dxf>
    <dxf>
      <numFmt numFmtId="19" formatCode="m/d/yyyy"/>
    </dxf>
  </dxfs>
  <tableStyles count="1" defaultTableStyle="TableStyleMedium2" defaultPivotStyle="PivotStyleLight16">
    <tableStyle name="Slicer Style 1" pivot="0" table="0" count="1" xr9:uid="{4202989A-88DC-44AB-A7D0-26734CCCFAE5}"/>
  </tableStyles>
  <colors>
    <mruColors>
      <color rgb="FFF0EDCC"/>
    </mruColors>
  </colors>
  <extLst>
    <ext xmlns:x14="http://schemas.microsoft.com/office/spreadsheetml/2009/9/main" uri="{46F421CA-312F-682f-3DD2-61675219B42D}">
      <x14:dxfs count="1">
        <dxf>
          <fill>
            <patternFill>
              <bgColor theme="3"/>
            </patternFill>
          </fill>
        </dxf>
      </x14:dxfs>
    </ext>
    <ext xmlns:x14="http://schemas.microsoft.com/office/spreadsheetml/2009/9/main" uri="{EB79DEF2-80B8-43e5-95BD-54CBDDF9020C}">
      <x14:slicerStyles defaultSlicerStyle="SlicerStyleLight1">
        <x14:slicerStyle name="Slicer Style 1">
          <x14:slicerStyleElements>
            <x14:slicerStyleElement type="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pivotCacheDefinition" Target="pivotCache/pivotCacheDefinition6.xml"/><Relationship Id="rId18" Type="http://schemas.openxmlformats.org/officeDocument/2006/relationships/pivotCacheDefinition" Target="pivotCache/pivotCacheDefinition11.xml"/><Relationship Id="rId26" Type="http://schemas.microsoft.com/office/2007/relationships/slicerCache" Target="slicerCaches/slicerCache2.xml"/><Relationship Id="rId3" Type="http://schemas.openxmlformats.org/officeDocument/2006/relationships/worksheet" Target="worksheets/sheet3.xml"/><Relationship Id="rId21" Type="http://schemas.openxmlformats.org/officeDocument/2006/relationships/pivotCacheDefinition" Target="pivotCache/pivotCacheDefinition14.xml"/><Relationship Id="rId7" Type="http://schemas.openxmlformats.org/officeDocument/2006/relationships/worksheet" Target="worksheets/sheet7.xml"/><Relationship Id="rId12" Type="http://schemas.openxmlformats.org/officeDocument/2006/relationships/pivotCacheDefinition" Target="pivotCache/pivotCacheDefinition5.xml"/><Relationship Id="rId17" Type="http://schemas.openxmlformats.org/officeDocument/2006/relationships/pivotCacheDefinition" Target="pivotCache/pivotCacheDefinition10.xml"/><Relationship Id="rId25" Type="http://schemas.microsoft.com/office/2007/relationships/slicerCache" Target="slicerCaches/slicerCache1.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pivotCacheDefinition" Target="pivotCache/pivotCacheDefinition9.xml"/><Relationship Id="rId20" Type="http://schemas.openxmlformats.org/officeDocument/2006/relationships/pivotCacheDefinition" Target="pivotCache/pivotCacheDefinition13.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4.xml"/><Relationship Id="rId24" Type="http://schemas.openxmlformats.org/officeDocument/2006/relationships/pivotCacheDefinition" Target="pivotCache/pivotCacheDefinition17.xml"/><Relationship Id="rId32" Type="http://schemas.openxmlformats.org/officeDocument/2006/relationships/powerPivotData" Target="model/item.data"/><Relationship Id="rId5" Type="http://schemas.openxmlformats.org/officeDocument/2006/relationships/worksheet" Target="worksheets/sheet5.xml"/><Relationship Id="rId15" Type="http://schemas.openxmlformats.org/officeDocument/2006/relationships/pivotCacheDefinition" Target="pivotCache/pivotCacheDefinition8.xml"/><Relationship Id="rId23" Type="http://schemas.openxmlformats.org/officeDocument/2006/relationships/pivotCacheDefinition" Target="pivotCache/pivotCacheDefinition16.xml"/><Relationship Id="rId28" Type="http://schemas.openxmlformats.org/officeDocument/2006/relationships/connections" Target="connections.xml"/><Relationship Id="rId10" Type="http://schemas.openxmlformats.org/officeDocument/2006/relationships/pivotCacheDefinition" Target="pivotCache/pivotCacheDefinition3.xml"/><Relationship Id="rId19" Type="http://schemas.openxmlformats.org/officeDocument/2006/relationships/pivotCacheDefinition" Target="pivotCache/pivotCacheDefinition12.xml"/><Relationship Id="rId31"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pivotCacheDefinition" Target="pivotCache/pivotCacheDefinition7.xml"/><Relationship Id="rId22" Type="http://schemas.openxmlformats.org/officeDocument/2006/relationships/pivotCacheDefinition" Target="pivotCache/pivotCacheDefinition15.xml"/><Relationship Id="rId27" Type="http://schemas.openxmlformats.org/officeDocument/2006/relationships/theme" Target="theme/theme1.xml"/><Relationship Id="rId30" Type="http://schemas.openxmlformats.org/officeDocument/2006/relationships/sharedStrings" Target="sharedStrings.xml"/><Relationship Id="rId8" Type="http://schemas.openxmlformats.org/officeDocument/2006/relationships/pivotCacheDefinition" Target="pivotCache/pivotCacheDefinition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[Sales_Project.xlsx]Pivot Dashboard!PivotTable7</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a:t>
            </a:r>
            <a:r>
              <a:rPr lang="en-US" baseline="0"/>
              <a:t> by product category</a:t>
            </a:r>
            <a:endParaRPr lang="en-US"/>
          </a:p>
        </c:rich>
      </c:tx>
      <c:layout>
        <c:manualLayout>
          <c:xMode val="edge"/>
          <c:yMode val="edge"/>
          <c:x val="0.26350185537152682"/>
          <c:y val="1.28205128205128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tx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tx2"/>
          </a:solidFill>
          <a:ln>
            <a:noFill/>
          </a:ln>
          <a:effectLst/>
        </c:spPr>
        <c:dLbl>
          <c:idx val="0"/>
          <c:layout>
            <c:manualLayout>
              <c:x val="0"/>
              <c:y val="-0.1244196558763488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tx2"/>
          </a:solidFill>
          <a:ln>
            <a:noFill/>
          </a:ln>
          <a:effectLst/>
        </c:spPr>
        <c:dLbl>
          <c:idx val="0"/>
          <c:layout>
            <c:manualLayout>
              <c:x val="-1.1449259050823477E-16"/>
              <c:y val="-0.2721547827354914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tx2"/>
          </a:solidFill>
          <a:ln>
            <a:noFill/>
          </a:ln>
          <a:effectLst/>
        </c:spPr>
        <c:dLbl>
          <c:idx val="0"/>
          <c:layout>
            <c:manualLayout>
              <c:x val="0"/>
              <c:y val="-0.3470075375193485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tx2"/>
          </a:solidFill>
          <a:ln>
            <a:noFill/>
          </a:ln>
          <a:effectLst/>
        </c:spPr>
        <c:dLbl>
          <c:idx val="0"/>
          <c:layout>
            <c:manualLayout>
              <c:x val="3.122561267356589E-3"/>
              <c:y val="-0.1014504957713619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tx2"/>
          </a:solidFill>
          <a:ln>
            <a:noFill/>
          </a:ln>
          <a:effectLst/>
        </c:spPr>
        <c:dLbl>
          <c:idx val="0"/>
          <c:layout>
            <c:manualLayout>
              <c:x val="9.3676838020698237E-3"/>
              <c:y val="-0.1286019976669583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tx2"/>
          </a:solidFill>
          <a:ln>
            <a:noFill/>
          </a:ln>
          <a:effectLst/>
        </c:spPr>
        <c:dLbl>
          <c:idx val="0"/>
          <c:layout>
            <c:manualLayout>
              <c:x val="-3.5778934533823366E-18"/>
              <c:y val="-0.1185972586759988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Dashboard'!$B$7</c:f>
              <c:strCache>
                <c:ptCount val="1"/>
                <c:pt idx="0">
                  <c:v>Total</c:v>
                </c:pt>
              </c:strCache>
            </c:strRef>
          </c:tx>
          <c:spPr>
            <a:solidFill>
              <a:schemeClr val="tx2"/>
            </a:solidFill>
            <a:ln>
              <a:noFill/>
            </a:ln>
            <a:effectLst/>
          </c:spPr>
          <c:invertIfNegative val="0"/>
          <c:dPt>
            <c:idx val="0"/>
            <c:invertIfNegative val="0"/>
            <c:bubble3D val="0"/>
            <c:extLst>
              <c:ext xmlns:c16="http://schemas.microsoft.com/office/drawing/2014/chart" uri="{C3380CC4-5D6E-409C-BE32-E72D297353CC}">
                <c16:uniqueId val="{00000006-03E6-4C9F-9144-F6F24F922A81}"/>
              </c:ext>
            </c:extLst>
          </c:dPt>
          <c:dPt>
            <c:idx val="1"/>
            <c:invertIfNegative val="0"/>
            <c:bubble3D val="0"/>
            <c:extLst>
              <c:ext xmlns:c16="http://schemas.microsoft.com/office/drawing/2014/chart" uri="{C3380CC4-5D6E-409C-BE32-E72D297353CC}">
                <c16:uniqueId val="{00000003-03E6-4C9F-9144-F6F24F922A81}"/>
              </c:ext>
            </c:extLst>
          </c:dPt>
          <c:dPt>
            <c:idx val="2"/>
            <c:invertIfNegative val="0"/>
            <c:bubble3D val="0"/>
            <c:extLst>
              <c:ext xmlns:c16="http://schemas.microsoft.com/office/drawing/2014/chart" uri="{C3380CC4-5D6E-409C-BE32-E72D297353CC}">
                <c16:uniqueId val="{00000004-03E6-4C9F-9144-F6F24F922A81}"/>
              </c:ext>
            </c:extLst>
          </c:dPt>
          <c:dPt>
            <c:idx val="3"/>
            <c:invertIfNegative val="0"/>
            <c:bubble3D val="0"/>
            <c:extLst>
              <c:ext xmlns:c16="http://schemas.microsoft.com/office/drawing/2014/chart" uri="{C3380CC4-5D6E-409C-BE32-E72D297353CC}">
                <c16:uniqueId val="{00000005-03E6-4C9F-9144-F6F24F922A81}"/>
              </c:ext>
            </c:extLst>
          </c:dPt>
          <c:dPt>
            <c:idx val="4"/>
            <c:invertIfNegative val="0"/>
            <c:bubble3D val="0"/>
            <c:extLst>
              <c:ext xmlns:c16="http://schemas.microsoft.com/office/drawing/2014/chart" uri="{C3380CC4-5D6E-409C-BE32-E72D297353CC}">
                <c16:uniqueId val="{00000002-03E6-4C9F-9144-F6F24F922A81}"/>
              </c:ext>
            </c:extLst>
          </c:dPt>
          <c:dPt>
            <c:idx val="5"/>
            <c:invertIfNegative val="0"/>
            <c:bubble3D val="0"/>
            <c:extLst>
              <c:ext xmlns:c16="http://schemas.microsoft.com/office/drawing/2014/chart" uri="{C3380CC4-5D6E-409C-BE32-E72D297353CC}">
                <c16:uniqueId val="{00000001-03E6-4C9F-9144-F6F24F922A81}"/>
              </c:ext>
            </c:extLst>
          </c:dPt>
          <c:dLbls>
            <c:dLbl>
              <c:idx val="0"/>
              <c:layout>
                <c:manualLayout>
                  <c:x val="-3.5778934533823366E-18"/>
                  <c:y val="-0.11859725867599884"/>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03E6-4C9F-9144-F6F24F922A81}"/>
                </c:ext>
              </c:extLst>
            </c:dLbl>
            <c:dLbl>
              <c:idx val="1"/>
              <c:layout>
                <c:manualLayout>
                  <c:x val="0"/>
                  <c:y val="-0.34700753751934854"/>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03E6-4C9F-9144-F6F24F922A81}"/>
                </c:ext>
              </c:extLst>
            </c:dLbl>
            <c:dLbl>
              <c:idx val="2"/>
              <c:layout>
                <c:manualLayout>
                  <c:x val="3.122561267356589E-3"/>
                  <c:y val="-0.10145049577136191"/>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03E6-4C9F-9144-F6F24F922A81}"/>
                </c:ext>
              </c:extLst>
            </c:dLbl>
            <c:dLbl>
              <c:idx val="3"/>
              <c:layout>
                <c:manualLayout>
                  <c:x val="9.3676838020698237E-3"/>
                  <c:y val="-0.12860199766695837"/>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03E6-4C9F-9144-F6F24F922A81}"/>
                </c:ext>
              </c:extLst>
            </c:dLbl>
            <c:dLbl>
              <c:idx val="4"/>
              <c:layout>
                <c:manualLayout>
                  <c:x val="-1.1449259050823477E-16"/>
                  <c:y val="-0.27215478273549143"/>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03E6-4C9F-9144-F6F24F922A81}"/>
                </c:ext>
              </c:extLst>
            </c:dLbl>
            <c:dLbl>
              <c:idx val="5"/>
              <c:layout>
                <c:manualLayout>
                  <c:x val="0"/>
                  <c:y val="-0.12441965587634887"/>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3E6-4C9F-9144-F6F24F922A8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Dashboard'!$A$8:$A$14</c:f>
              <c:strCache>
                <c:ptCount val="6"/>
                <c:pt idx="0">
                  <c:v>Beauty &amp; Personal Care</c:v>
                </c:pt>
                <c:pt idx="1">
                  <c:v>Electronics</c:v>
                </c:pt>
                <c:pt idx="2">
                  <c:v>Fashion</c:v>
                </c:pt>
                <c:pt idx="3">
                  <c:v>Groceries</c:v>
                </c:pt>
                <c:pt idx="4">
                  <c:v>Home &amp; Kitchen</c:v>
                </c:pt>
                <c:pt idx="5">
                  <c:v>Sports &amp; Outdoors</c:v>
                </c:pt>
              </c:strCache>
            </c:strRef>
          </c:cat>
          <c:val>
            <c:numRef>
              <c:f>'Pivot Dashboard'!$B$8:$B$14</c:f>
              <c:numCache>
                <c:formatCode>[$₦-470]#,##0.00</c:formatCode>
                <c:ptCount val="6"/>
                <c:pt idx="0">
                  <c:v>347014.7</c:v>
                </c:pt>
                <c:pt idx="1">
                  <c:v>1715948.1</c:v>
                </c:pt>
                <c:pt idx="2">
                  <c:v>325981.75</c:v>
                </c:pt>
                <c:pt idx="3">
                  <c:v>441500</c:v>
                </c:pt>
                <c:pt idx="4">
                  <c:v>1338437.7</c:v>
                </c:pt>
                <c:pt idx="5">
                  <c:v>444386.88</c:v>
                </c:pt>
              </c:numCache>
            </c:numRef>
          </c:val>
          <c:extLst>
            <c:ext xmlns:c16="http://schemas.microsoft.com/office/drawing/2014/chart" uri="{C3380CC4-5D6E-409C-BE32-E72D297353CC}">
              <c16:uniqueId val="{00000000-03E6-4C9F-9144-F6F24F922A81}"/>
            </c:ext>
          </c:extLst>
        </c:ser>
        <c:dLbls>
          <c:dLblPos val="ctr"/>
          <c:showLegendKey val="0"/>
          <c:showVal val="1"/>
          <c:showCatName val="0"/>
          <c:showSerName val="0"/>
          <c:showPercent val="0"/>
          <c:showBubbleSize val="0"/>
        </c:dLbls>
        <c:gapWidth val="150"/>
        <c:overlap val="100"/>
        <c:axId val="61641136"/>
        <c:axId val="61630576"/>
      </c:barChart>
      <c:catAx>
        <c:axId val="616411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630576"/>
        <c:crosses val="autoZero"/>
        <c:auto val="1"/>
        <c:lblAlgn val="ctr"/>
        <c:lblOffset val="100"/>
        <c:noMultiLvlLbl val="0"/>
      </c:catAx>
      <c:valAx>
        <c:axId val="61630576"/>
        <c:scaling>
          <c:orientation val="minMax"/>
        </c:scaling>
        <c:delete val="1"/>
        <c:axPos val="l"/>
        <c:numFmt formatCode="[$₦-470]#,##0.00" sourceLinked="1"/>
        <c:majorTickMark val="none"/>
        <c:minorTickMark val="none"/>
        <c:tickLblPos val="nextTo"/>
        <c:crossAx val="616411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[Sales_Project.xlsx]Pivot Dashboard!PivotTable8</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10 products by revenue</a:t>
            </a:r>
            <a:endParaRPr lang="en-US"/>
          </a:p>
        </c:rich>
      </c:tx>
      <c:layout>
        <c:manualLayout>
          <c:xMode val="edge"/>
          <c:yMode val="edge"/>
          <c:x val="0.23715774658602456"/>
          <c:y val="2.30680507497116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lumMod val="50000"/>
            </a:schemeClr>
          </a:solidFill>
          <a:ln>
            <a:noFill/>
          </a:ln>
          <a:effectLst/>
        </c:spPr>
        <c:dLbl>
          <c:idx val="0"/>
          <c:layout>
            <c:manualLayout>
              <c:x val="1.882352941176459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808196076939658"/>
          <c:y val="0.12546476673114823"/>
          <c:w val="0.71872992570843897"/>
          <c:h val="0.80504263956624778"/>
        </c:manualLayout>
      </c:layout>
      <c:barChart>
        <c:barDir val="bar"/>
        <c:grouping val="clustered"/>
        <c:varyColors val="0"/>
        <c:ser>
          <c:idx val="0"/>
          <c:order val="0"/>
          <c:tx>
            <c:strRef>
              <c:f>'Pivot Dashboard'!$B$16</c:f>
              <c:strCache>
                <c:ptCount val="1"/>
                <c:pt idx="0">
                  <c:v>Total</c:v>
                </c:pt>
              </c:strCache>
            </c:strRef>
          </c:tx>
          <c:spPr>
            <a:solidFill>
              <a:schemeClr val="accent1">
                <a:lumMod val="50000"/>
              </a:schemeClr>
            </a:solidFill>
            <a:ln>
              <a:noFill/>
            </a:ln>
            <a:effectLst/>
          </c:spPr>
          <c:invertIfNegative val="0"/>
          <c:dPt>
            <c:idx val="4"/>
            <c:invertIfNegative val="0"/>
            <c:bubble3D val="0"/>
          </c:dPt>
          <c:dLbls>
            <c:dLbl>
              <c:idx val="4"/>
              <c:layout>
                <c:manualLayout>
                  <c:x val="1.882352941176459E-2"/>
                  <c:y val="0"/>
                </c:manualLayout>
              </c:layout>
              <c:dLblPos val="outEnd"/>
              <c:showLegendKey val="0"/>
              <c:showVal val="1"/>
              <c:showCatName val="0"/>
              <c:showSerName val="0"/>
              <c:showPercent val="0"/>
              <c:showBubbleSize val="0"/>
              <c:extLst>
                <c:ext xmlns:c15="http://schemas.microsoft.com/office/drawing/2012/chart" uri="{CE6537A1-D6FC-4f65-9D91-7224C49458BB}"/>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Dashboard'!$A$17:$A$27</c:f>
              <c:strCache>
                <c:ptCount val="10"/>
                <c:pt idx="0">
                  <c:v>Spices &amp; Seasonings</c:v>
                </c:pt>
                <c:pt idx="1">
                  <c:v>Smart Watches</c:v>
                </c:pt>
                <c:pt idx="2">
                  <c:v>Skin Care</c:v>
                </c:pt>
                <c:pt idx="3">
                  <c:v>Power Banks</c:v>
                </c:pt>
                <c:pt idx="4">
                  <c:v>Mobile Phones</c:v>
                </c:pt>
                <c:pt idx="5">
                  <c:v>Headphones</c:v>
                </c:pt>
                <c:pt idx="6">
                  <c:v>Furniture</c:v>
                </c:pt>
                <c:pt idx="7">
                  <c:v>Exercise Equipment</c:v>
                </c:pt>
                <c:pt idx="8">
                  <c:v>Cookware</c:v>
                </c:pt>
                <c:pt idx="9">
                  <c:v>Blenders</c:v>
                </c:pt>
              </c:strCache>
            </c:strRef>
          </c:cat>
          <c:val>
            <c:numRef>
              <c:f>'Pivot Dashboard'!$B$17:$B$27</c:f>
              <c:numCache>
                <c:formatCode>[$₦-470]#,##0.00</c:formatCode>
                <c:ptCount val="10"/>
                <c:pt idx="0">
                  <c:v>171000</c:v>
                </c:pt>
                <c:pt idx="1">
                  <c:v>215992.8</c:v>
                </c:pt>
                <c:pt idx="2">
                  <c:v>183682.85</c:v>
                </c:pt>
                <c:pt idx="3">
                  <c:v>149992.5</c:v>
                </c:pt>
                <c:pt idx="4">
                  <c:v>999990</c:v>
                </c:pt>
                <c:pt idx="5">
                  <c:v>233984.4</c:v>
                </c:pt>
                <c:pt idx="6">
                  <c:v>419993</c:v>
                </c:pt>
                <c:pt idx="7">
                  <c:v>358593.48</c:v>
                </c:pt>
                <c:pt idx="8">
                  <c:v>396885.3</c:v>
                </c:pt>
                <c:pt idx="9">
                  <c:v>165592.79999999999</c:v>
                </c:pt>
              </c:numCache>
            </c:numRef>
          </c:val>
          <c:extLst>
            <c:ext xmlns:c16="http://schemas.microsoft.com/office/drawing/2014/chart" uri="{C3380CC4-5D6E-409C-BE32-E72D297353CC}">
              <c16:uniqueId val="{00000000-5000-43EA-98B6-7D285DAA084E}"/>
            </c:ext>
          </c:extLst>
        </c:ser>
        <c:dLbls>
          <c:dLblPos val="outEnd"/>
          <c:showLegendKey val="0"/>
          <c:showVal val="1"/>
          <c:showCatName val="0"/>
          <c:showSerName val="0"/>
          <c:showPercent val="0"/>
          <c:showBubbleSize val="0"/>
        </c:dLbls>
        <c:gapWidth val="72"/>
        <c:overlap val="4"/>
        <c:axId val="61663696"/>
        <c:axId val="61661776"/>
      </c:barChart>
      <c:catAx>
        <c:axId val="6166369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661776"/>
        <c:crosses val="autoZero"/>
        <c:auto val="1"/>
        <c:lblAlgn val="ctr"/>
        <c:lblOffset val="100"/>
        <c:noMultiLvlLbl val="0"/>
      </c:catAx>
      <c:valAx>
        <c:axId val="61661776"/>
        <c:scaling>
          <c:orientation val="minMax"/>
        </c:scaling>
        <c:delete val="1"/>
        <c:axPos val="b"/>
        <c:numFmt formatCode="[$₦-470]#,##0.00" sourceLinked="1"/>
        <c:majorTickMark val="none"/>
        <c:minorTickMark val="none"/>
        <c:tickLblPos val="nextTo"/>
        <c:crossAx val="616636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[Sales_Project.xlsx]Pivot Dashboard!PivotTable11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a:t>
            </a:r>
            <a:r>
              <a:rPr lang="en-US" baseline="0"/>
              <a:t> by age group</a:t>
            </a:r>
            <a:endParaRPr lang="en-US"/>
          </a:p>
        </c:rich>
      </c:tx>
      <c:layout>
        <c:manualLayout>
          <c:xMode val="edge"/>
          <c:yMode val="edge"/>
          <c:x val="0.25870855381635305"/>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tx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tx2"/>
          </a:solidFill>
          <a:ln>
            <a:noFill/>
          </a:ln>
          <a:effectLst/>
        </c:spPr>
        <c:dLbl>
          <c:idx val="0"/>
          <c:layout>
            <c:manualLayout>
              <c:x val="3.7814204066808246E-3"/>
              <c:y val="-0.3719275150178693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manualLayout>
                  <c:w val="0.23871879398100274"/>
                  <c:h val="0.14996989904712632"/>
                </c:manualLayout>
              </c15:layout>
            </c:ext>
          </c:extLst>
        </c:dLbl>
      </c:pivotFmt>
      <c:pivotFmt>
        <c:idx val="4"/>
        <c:spPr>
          <a:solidFill>
            <a:schemeClr val="tx2"/>
          </a:solidFill>
          <a:ln>
            <a:noFill/>
          </a:ln>
          <a:effectLst/>
        </c:spPr>
        <c:dLbl>
          <c:idx val="0"/>
          <c:layout>
            <c:manualLayout>
              <c:x val="2.0020026331851958E-3"/>
              <c:y val="-0.3092719789715265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manualLayout>
                  <c:w val="0.20932939532584405"/>
                  <c:h val="0.14996989904712632"/>
                </c:manualLayout>
              </c15:layout>
            </c:ext>
          </c:extLst>
        </c:dLbl>
      </c:pivotFmt>
      <c:pivotFmt>
        <c:idx val="5"/>
        <c:spPr>
          <a:solidFill>
            <a:schemeClr val="tx2"/>
          </a:solidFill>
          <a:ln>
            <a:noFill/>
          </a:ln>
          <a:effectLst/>
        </c:spPr>
        <c:dLbl>
          <c:idx val="0"/>
          <c:layout>
            <c:manualLayout>
              <c:x val="7.7854256730511794E-3"/>
              <c:y val="-0.3697767971326065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manualLayout>
                  <c:w val="0.23871879398100274"/>
                  <c:h val="0.14996989904712632"/>
                </c:manualLayout>
              </c15:layout>
            </c:ext>
          </c:extLst>
        </c:dLbl>
      </c:pivotFmt>
      <c:pivotFmt>
        <c:idx val="6"/>
        <c:spPr>
          <a:solidFill>
            <a:schemeClr val="tx2"/>
          </a:solidFill>
          <a:ln>
            <a:noFill/>
          </a:ln>
          <a:effectLst/>
        </c:spPr>
        <c:dLbl>
          <c:idx val="0"/>
          <c:layout>
            <c:manualLayout>
              <c:x val="1.0010013165925979E-2"/>
              <c:y val="-0.1621620854734645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manualLayout>
                  <c:w val="0.20932939532584405"/>
                  <c:h val="0.14996989904712632"/>
                </c:manualLayout>
              </c15:layout>
            </c:ext>
          </c:extLst>
        </c:dLbl>
      </c:pivotFmt>
    </c:pivotFmts>
    <c:plotArea>
      <c:layout>
        <c:manualLayout>
          <c:layoutTarget val="inner"/>
          <c:xMode val="edge"/>
          <c:yMode val="edge"/>
          <c:x val="2.3916207204435051E-2"/>
          <c:y val="0.21075065108384711"/>
          <c:w val="0.97223584915178141"/>
          <c:h val="0.68043097565393318"/>
        </c:manualLayout>
      </c:layout>
      <c:barChart>
        <c:barDir val="col"/>
        <c:grouping val="stacked"/>
        <c:varyColors val="0"/>
        <c:ser>
          <c:idx val="0"/>
          <c:order val="0"/>
          <c:tx>
            <c:strRef>
              <c:f>'Pivot Dashboard'!$E$16</c:f>
              <c:strCache>
                <c:ptCount val="1"/>
                <c:pt idx="0">
                  <c:v>Total</c:v>
                </c:pt>
              </c:strCache>
            </c:strRef>
          </c:tx>
          <c:spPr>
            <a:solidFill>
              <a:schemeClr val="tx2"/>
            </a:solidFill>
            <a:ln>
              <a:noFill/>
            </a:ln>
            <a:effectLst/>
          </c:spPr>
          <c:invertIfNegative val="0"/>
          <c:dPt>
            <c:idx val="0"/>
            <c:invertIfNegative val="0"/>
            <c:bubble3D val="0"/>
            <c:extLst>
              <c:ext xmlns:c16="http://schemas.microsoft.com/office/drawing/2014/chart" uri="{C3380CC4-5D6E-409C-BE32-E72D297353CC}">
                <c16:uniqueId val="{00000004-3642-4A42-AADB-E4D5251E7C10}"/>
              </c:ext>
            </c:extLst>
          </c:dPt>
          <c:dPt>
            <c:idx val="1"/>
            <c:invertIfNegative val="0"/>
            <c:bubble3D val="0"/>
            <c:extLst>
              <c:ext xmlns:c16="http://schemas.microsoft.com/office/drawing/2014/chart" uri="{C3380CC4-5D6E-409C-BE32-E72D297353CC}">
                <c16:uniqueId val="{00000003-3642-4A42-AADB-E4D5251E7C10}"/>
              </c:ext>
            </c:extLst>
          </c:dPt>
          <c:dPt>
            <c:idx val="2"/>
            <c:invertIfNegative val="0"/>
            <c:bubble3D val="0"/>
            <c:extLst>
              <c:ext xmlns:c16="http://schemas.microsoft.com/office/drawing/2014/chart" uri="{C3380CC4-5D6E-409C-BE32-E72D297353CC}">
                <c16:uniqueId val="{00000001-3642-4A42-AADB-E4D5251E7C10}"/>
              </c:ext>
            </c:extLst>
          </c:dPt>
          <c:dPt>
            <c:idx val="3"/>
            <c:invertIfNegative val="0"/>
            <c:bubble3D val="0"/>
            <c:extLst>
              <c:ext xmlns:c16="http://schemas.microsoft.com/office/drawing/2014/chart" uri="{C3380CC4-5D6E-409C-BE32-E72D297353CC}">
                <c16:uniqueId val="{00000002-3642-4A42-AADB-E4D5251E7C10}"/>
              </c:ext>
            </c:extLst>
          </c:dPt>
          <c:dLbls>
            <c:dLbl>
              <c:idx val="0"/>
              <c:layout>
                <c:manualLayout>
                  <c:x val="1.0010013165925979E-2"/>
                  <c:y val="-0.16216208547346458"/>
                </c:manualLayout>
              </c:layout>
              <c:dLblPos val="ctr"/>
              <c:showLegendKey val="0"/>
              <c:showVal val="1"/>
              <c:showCatName val="0"/>
              <c:showSerName val="0"/>
              <c:showPercent val="0"/>
              <c:showBubbleSize val="0"/>
              <c:extLst>
                <c:ext xmlns:c15="http://schemas.microsoft.com/office/drawing/2012/chart" uri="{CE6537A1-D6FC-4f65-9D91-7224C49458BB}">
                  <c15:layout>
                    <c:manualLayout>
                      <c:w val="0.20932939532584405"/>
                      <c:h val="0.14996989904712632"/>
                    </c:manualLayout>
                  </c15:layout>
                </c:ext>
                <c:ext xmlns:c16="http://schemas.microsoft.com/office/drawing/2014/chart" uri="{C3380CC4-5D6E-409C-BE32-E72D297353CC}">
                  <c16:uniqueId val="{00000004-3642-4A42-AADB-E4D5251E7C10}"/>
                </c:ext>
              </c:extLst>
            </c:dLbl>
            <c:dLbl>
              <c:idx val="1"/>
              <c:layout>
                <c:manualLayout>
                  <c:x val="7.7854256730511794E-3"/>
                  <c:y val="-0.36977679713260658"/>
                </c:manualLayout>
              </c:layout>
              <c:dLblPos val="ctr"/>
              <c:showLegendKey val="0"/>
              <c:showVal val="1"/>
              <c:showCatName val="0"/>
              <c:showSerName val="0"/>
              <c:showPercent val="0"/>
              <c:showBubbleSize val="0"/>
              <c:extLst>
                <c:ext xmlns:c15="http://schemas.microsoft.com/office/drawing/2012/chart" uri="{CE6537A1-D6FC-4f65-9D91-7224C49458BB}">
                  <c15:layout>
                    <c:manualLayout>
                      <c:w val="0.23871879398100274"/>
                      <c:h val="0.14996989904712632"/>
                    </c:manualLayout>
                  </c15:layout>
                </c:ext>
                <c:ext xmlns:c16="http://schemas.microsoft.com/office/drawing/2014/chart" uri="{C3380CC4-5D6E-409C-BE32-E72D297353CC}">
                  <c16:uniqueId val="{00000003-3642-4A42-AADB-E4D5251E7C10}"/>
                </c:ext>
              </c:extLst>
            </c:dLbl>
            <c:dLbl>
              <c:idx val="2"/>
              <c:layout>
                <c:manualLayout>
                  <c:x val="3.7814204066808246E-3"/>
                  <c:y val="-0.37192751501786936"/>
                </c:manualLayout>
              </c:layout>
              <c:dLblPos val="ctr"/>
              <c:showLegendKey val="0"/>
              <c:showVal val="1"/>
              <c:showCatName val="0"/>
              <c:showSerName val="0"/>
              <c:showPercent val="0"/>
              <c:showBubbleSize val="0"/>
              <c:extLst>
                <c:ext xmlns:c15="http://schemas.microsoft.com/office/drawing/2012/chart" uri="{CE6537A1-D6FC-4f65-9D91-7224C49458BB}">
                  <c15:layout>
                    <c:manualLayout>
                      <c:w val="0.23871879398100274"/>
                      <c:h val="0.14996989904712632"/>
                    </c:manualLayout>
                  </c15:layout>
                </c:ext>
                <c:ext xmlns:c16="http://schemas.microsoft.com/office/drawing/2014/chart" uri="{C3380CC4-5D6E-409C-BE32-E72D297353CC}">
                  <c16:uniqueId val="{00000001-3642-4A42-AADB-E4D5251E7C10}"/>
                </c:ext>
              </c:extLst>
            </c:dLbl>
            <c:dLbl>
              <c:idx val="3"/>
              <c:layout>
                <c:manualLayout>
                  <c:x val="2.0020026331851958E-3"/>
                  <c:y val="-0.30927197897152653"/>
                </c:manualLayout>
              </c:layout>
              <c:dLblPos val="ctr"/>
              <c:showLegendKey val="0"/>
              <c:showVal val="1"/>
              <c:showCatName val="0"/>
              <c:showSerName val="0"/>
              <c:showPercent val="0"/>
              <c:showBubbleSize val="0"/>
              <c:extLst>
                <c:ext xmlns:c15="http://schemas.microsoft.com/office/drawing/2012/chart" uri="{CE6537A1-D6FC-4f65-9D91-7224C49458BB}">
                  <c15:layout>
                    <c:manualLayout>
                      <c:w val="0.20932939532584405"/>
                      <c:h val="0.14996989904712632"/>
                    </c:manualLayout>
                  </c15:layout>
                </c:ext>
                <c:ext xmlns:c16="http://schemas.microsoft.com/office/drawing/2014/chart" uri="{C3380CC4-5D6E-409C-BE32-E72D297353CC}">
                  <c16:uniqueId val="{00000002-3642-4A42-AADB-E4D5251E7C1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Dashboard'!$D$17:$D$21</c:f>
              <c:strCache>
                <c:ptCount val="4"/>
                <c:pt idx="0">
                  <c:v>18-24</c:v>
                </c:pt>
                <c:pt idx="1">
                  <c:v>25-34</c:v>
                </c:pt>
                <c:pt idx="2">
                  <c:v>35-44</c:v>
                </c:pt>
                <c:pt idx="3">
                  <c:v>45+</c:v>
                </c:pt>
              </c:strCache>
            </c:strRef>
          </c:cat>
          <c:val>
            <c:numRef>
              <c:f>'Pivot Dashboard'!$E$17:$E$21</c:f>
              <c:numCache>
                <c:formatCode>[$₦-470]#,##0.00</c:formatCode>
                <c:ptCount val="4"/>
                <c:pt idx="0">
                  <c:v>470333.05</c:v>
                </c:pt>
                <c:pt idx="1">
                  <c:v>2186012.88</c:v>
                </c:pt>
                <c:pt idx="2">
                  <c:v>1303641.94</c:v>
                </c:pt>
                <c:pt idx="3">
                  <c:v>653281.26</c:v>
                </c:pt>
              </c:numCache>
            </c:numRef>
          </c:val>
          <c:extLst>
            <c:ext xmlns:c16="http://schemas.microsoft.com/office/drawing/2014/chart" uri="{C3380CC4-5D6E-409C-BE32-E72D297353CC}">
              <c16:uniqueId val="{00000000-3642-4A42-AADB-E4D5251E7C10}"/>
            </c:ext>
          </c:extLst>
        </c:ser>
        <c:dLbls>
          <c:dLblPos val="ctr"/>
          <c:showLegendKey val="0"/>
          <c:showVal val="1"/>
          <c:showCatName val="0"/>
          <c:showSerName val="0"/>
          <c:showPercent val="0"/>
          <c:showBubbleSize val="0"/>
        </c:dLbls>
        <c:gapWidth val="150"/>
        <c:overlap val="100"/>
        <c:axId val="1726258160"/>
        <c:axId val="1726274960"/>
      </c:barChart>
      <c:catAx>
        <c:axId val="17262581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6274960"/>
        <c:crosses val="autoZero"/>
        <c:auto val="1"/>
        <c:lblAlgn val="ctr"/>
        <c:lblOffset val="100"/>
        <c:noMultiLvlLbl val="0"/>
      </c:catAx>
      <c:valAx>
        <c:axId val="1726274960"/>
        <c:scaling>
          <c:orientation val="minMax"/>
        </c:scaling>
        <c:delete val="1"/>
        <c:axPos val="l"/>
        <c:numFmt formatCode="[$₦-470]#,##0.00" sourceLinked="1"/>
        <c:majorTickMark val="none"/>
        <c:minorTickMark val="none"/>
        <c:tickLblPos val="nextTo"/>
        <c:crossAx val="17262581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[Sales_Project.xlsx]Pivot Dashboard!PivotTable15</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10 locations by revenue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tx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tx2"/>
          </a:solidFill>
          <a:ln>
            <a:noFill/>
          </a:ln>
          <a:effectLst/>
        </c:spPr>
        <c:dLbl>
          <c:idx val="0"/>
          <c:layout>
            <c:manualLayout>
              <c:x val="0"/>
              <c:y val="-0.3373343535819778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tx2"/>
          </a:solidFill>
          <a:ln>
            <a:noFill/>
          </a:ln>
          <a:effectLst/>
        </c:spPr>
        <c:dLbl>
          <c:idx val="0"/>
          <c:layout>
            <c:manualLayout>
              <c:x val="0"/>
              <c:y val="-0.33225252799512911"/>
            </c:manualLayout>
          </c:layout>
          <c:spPr>
            <a:noFill/>
            <a:ln>
              <a:noFill/>
            </a:ln>
            <a:effectLst/>
          </c:spPr>
          <c:txPr>
            <a:bodyPr rot="0" spcFirstLastPara="1" vertOverflow="ellipsis" vert="horz" wrap="square" lIns="38100" tIns="19050" rIns="38100" bIns="19050" anchor="ctr" anchorCtr="0">
              <a:spAutoFit/>
            </a:bodyPr>
            <a:lstStyle/>
            <a:p>
              <a:pPr algn="ctr" rtl="0">
                <a:defRPr lang="en-US" sz="900" b="0" i="0" u="none" strike="noStrike" kern="1200" baseline="0">
                  <a:solidFill>
                    <a:schemeClr val="tx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tx2"/>
          </a:solidFill>
          <a:ln>
            <a:noFill/>
          </a:ln>
          <a:effectLst/>
        </c:spPr>
        <c:dLbl>
          <c:idx val="0"/>
          <c:layout>
            <c:manualLayout>
              <c:x val="-2.1130515884985974E-3"/>
              <c:y val="-0.317164696105776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tx2"/>
          </a:solidFill>
          <a:ln>
            <a:noFill/>
          </a:ln>
          <a:effectLst/>
        </c:spPr>
        <c:dLbl>
          <c:idx val="0"/>
          <c:layout>
            <c:manualLayout>
              <c:x val="-4.2261031769971948E-3"/>
              <c:y val="-0.3508878631550366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tx2"/>
          </a:solidFill>
          <a:ln>
            <a:noFill/>
          </a:ln>
          <a:effectLst/>
        </c:spPr>
        <c:dLbl>
          <c:idx val="0"/>
          <c:layout>
            <c:manualLayout>
              <c:x val="0"/>
              <c:y val="-0.3921078830663408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tx2"/>
          </a:solidFill>
          <a:ln>
            <a:noFill/>
          </a:ln>
          <a:effectLst/>
        </c:spPr>
        <c:dLbl>
          <c:idx val="0"/>
          <c:layout>
            <c:manualLayout>
              <c:x val="0"/>
              <c:y val="-0.2935779629488062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tx2"/>
          </a:solidFill>
          <a:ln>
            <a:noFill/>
          </a:ln>
          <a:effectLst/>
        </c:spPr>
        <c:dLbl>
          <c:idx val="0"/>
          <c:layout>
            <c:manualLayout>
              <c:x val="-3.7347579508964649E-3"/>
              <c:y val="-0.3785767531409671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tx2"/>
          </a:solidFill>
          <a:ln>
            <a:noFill/>
          </a:ln>
          <a:effectLst/>
        </c:spPr>
        <c:dLbl>
          <c:idx val="0"/>
          <c:layout>
            <c:manualLayout>
              <c:x val="1.8467704746946262E-3"/>
              <c:y val="-0.4079089016694230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tx2"/>
          </a:solidFill>
          <a:ln>
            <a:noFill/>
          </a:ln>
          <a:effectLst/>
        </c:spPr>
        <c:dLbl>
          <c:idx val="0"/>
          <c:layout>
            <c:manualLayout>
              <c:x val="-3.385618014321106E-17"/>
              <c:y val="-0.2043656768609253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tx2"/>
          </a:solidFill>
          <a:ln>
            <a:noFill/>
          </a:ln>
          <a:effectLst/>
        </c:spPr>
        <c:dLbl>
          <c:idx val="0"/>
          <c:layout>
            <c:manualLayout>
              <c:x val="0"/>
              <c:y val="-0.2370432536058384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3"/>
        <c:dLbl>
          <c:idx val="0"/>
          <c:layout>
            <c:manualLayout>
              <c:x val="-6.6605346221793969E-17"/>
              <c:y val="-0.1569422160787896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4"/>
        <c:dLbl>
          <c:idx val="0"/>
          <c:layout>
            <c:manualLayout>
              <c:x val="0"/>
              <c:y val="-0.2845450431548721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5"/>
        <c:dLbl>
          <c:idx val="0"/>
          <c:layout>
            <c:manualLayout>
              <c:x val="-3.2290834958254141E-17"/>
              <c:y val="-0.2306140415833600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6"/>
        <c:dLbl>
          <c:idx val="0"/>
          <c:layout>
            <c:manualLayout>
              <c:x val="-1.614541747912707E-17"/>
              <c:y val="-0.2572267338056097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7"/>
        <c:dLbl>
          <c:idx val="0"/>
          <c:layout>
            <c:manualLayout>
              <c:x val="0"/>
              <c:y val="-0.2246557894996667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8"/>
        <c:dLbl>
          <c:idx val="0"/>
          <c:layout>
            <c:manualLayout>
              <c:x val="0"/>
              <c:y val="-0.3034917187075753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tx2"/>
          </a:solidFill>
          <a:ln>
            <a:noFill/>
          </a:ln>
          <a:effectLst/>
        </c:spPr>
        <c:dLbl>
          <c:idx val="0"/>
          <c:layout>
            <c:manualLayout>
              <c:x val="0"/>
              <c:y val="-0.1862454027102411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tx2"/>
          </a:solidFill>
          <a:ln>
            <a:noFill/>
          </a:ln>
          <a:effectLst/>
        </c:spPr>
        <c:dLbl>
          <c:idx val="0"/>
          <c:layout>
            <c:manualLayout>
              <c:x val="0"/>
              <c:y val="-0.192189502957898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tx2"/>
          </a:solidFill>
          <a:ln>
            <a:noFill/>
          </a:ln>
          <a:effectLst/>
        </c:spPr>
        <c:dLbl>
          <c:idx val="0"/>
          <c:layout>
            <c:manualLayout>
              <c:x val="-3.2290834958254141E-17"/>
              <c:y val="-0.1956162219534471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3077370564281555E-3"/>
          <c:y val="0.12983818770226538"/>
          <c:w val="0.96509598603839442"/>
          <c:h val="0.7704066117948849"/>
        </c:manualLayout>
      </c:layout>
      <c:barChart>
        <c:barDir val="col"/>
        <c:grouping val="stacked"/>
        <c:varyColors val="0"/>
        <c:ser>
          <c:idx val="0"/>
          <c:order val="0"/>
          <c:tx>
            <c:strRef>
              <c:f>'Pivot Dashboard'!$E$23</c:f>
              <c:strCache>
                <c:ptCount val="1"/>
                <c:pt idx="0">
                  <c:v>Total</c:v>
                </c:pt>
              </c:strCache>
            </c:strRef>
          </c:tx>
          <c:spPr>
            <a:solidFill>
              <a:schemeClr val="tx2"/>
            </a:solidFill>
            <a:ln>
              <a:noFill/>
            </a:ln>
            <a:effectLst/>
          </c:spPr>
          <c:invertIfNegative val="0"/>
          <c:dPt>
            <c:idx val="0"/>
            <c:invertIfNegative val="0"/>
            <c:bubble3D val="0"/>
            <c:extLst>
              <c:ext xmlns:c16="http://schemas.microsoft.com/office/drawing/2014/chart" uri="{C3380CC4-5D6E-409C-BE32-E72D297353CC}">
                <c16:uniqueId val="{0000000A-B66C-4A1B-884F-3E93C5A9BAB2}"/>
              </c:ext>
            </c:extLst>
          </c:dPt>
          <c:dPt>
            <c:idx val="1"/>
            <c:invertIfNegative val="0"/>
            <c:bubble3D val="0"/>
            <c:extLst>
              <c:ext xmlns:c16="http://schemas.microsoft.com/office/drawing/2014/chart" uri="{C3380CC4-5D6E-409C-BE32-E72D297353CC}">
                <c16:uniqueId val="{00000008-B66C-4A1B-884F-3E93C5A9BAB2}"/>
              </c:ext>
            </c:extLst>
          </c:dPt>
          <c:dPt>
            <c:idx val="3"/>
            <c:invertIfNegative val="0"/>
            <c:bubble3D val="0"/>
            <c:extLst>
              <c:ext xmlns:c16="http://schemas.microsoft.com/office/drawing/2014/chart" uri="{C3380CC4-5D6E-409C-BE32-E72D297353CC}">
                <c16:uniqueId val="{00000007-B66C-4A1B-884F-3E93C5A9BAB2}"/>
              </c:ext>
            </c:extLst>
          </c:dPt>
          <c:dPt>
            <c:idx val="4"/>
            <c:invertIfNegative val="0"/>
            <c:bubble3D val="0"/>
            <c:extLst>
              <c:ext xmlns:c16="http://schemas.microsoft.com/office/drawing/2014/chart" uri="{C3380CC4-5D6E-409C-BE32-E72D297353CC}">
                <c16:uniqueId val="{00000006-B66C-4A1B-884F-3E93C5A9BAB2}"/>
              </c:ext>
            </c:extLst>
          </c:dPt>
          <c:dPt>
            <c:idx val="5"/>
            <c:invertIfNegative val="0"/>
            <c:bubble3D val="0"/>
            <c:extLst>
              <c:ext xmlns:c16="http://schemas.microsoft.com/office/drawing/2014/chart" uri="{C3380CC4-5D6E-409C-BE32-E72D297353CC}">
                <c16:uniqueId val="{00000005-B66C-4A1B-884F-3E93C5A9BAB2}"/>
              </c:ext>
            </c:extLst>
          </c:dPt>
          <c:dPt>
            <c:idx val="7"/>
            <c:invertIfNegative val="0"/>
            <c:bubble3D val="0"/>
            <c:extLst>
              <c:ext xmlns:c16="http://schemas.microsoft.com/office/drawing/2014/chart" uri="{C3380CC4-5D6E-409C-BE32-E72D297353CC}">
                <c16:uniqueId val="{00000003-B66C-4A1B-884F-3E93C5A9BAB2}"/>
              </c:ext>
            </c:extLst>
          </c:dPt>
          <c:dPt>
            <c:idx val="9"/>
            <c:invertIfNegative val="0"/>
            <c:bubble3D val="0"/>
            <c:extLst>
              <c:ext xmlns:c16="http://schemas.microsoft.com/office/drawing/2014/chart" uri="{C3380CC4-5D6E-409C-BE32-E72D297353CC}">
                <c16:uniqueId val="{00000001-B66C-4A1B-884F-3E93C5A9BAB2}"/>
              </c:ext>
            </c:extLst>
          </c:dPt>
          <c:dLbls>
            <c:dLbl>
              <c:idx val="0"/>
              <c:layout>
                <c:manualLayout>
                  <c:x val="0"/>
                  <c:y val="-0.2370432536058384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B66C-4A1B-884F-3E93C5A9BAB2}"/>
                </c:ext>
              </c:extLst>
            </c:dLbl>
            <c:dLbl>
              <c:idx val="1"/>
              <c:layout>
                <c:manualLayout>
                  <c:x val="1.8467704746946262E-3"/>
                  <c:y val="-0.4079089016694230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B66C-4A1B-884F-3E93C5A9BAB2}"/>
                </c:ext>
              </c:extLst>
            </c:dLbl>
            <c:dLbl>
              <c:idx val="2"/>
              <c:layout>
                <c:manualLayout>
                  <c:x val="-3.385618014321106E-17"/>
                  <c:y val="-0.2043656768609253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B66C-4A1B-884F-3E93C5A9BAB2}"/>
                </c:ext>
              </c:extLst>
            </c:dLbl>
            <c:dLbl>
              <c:idx val="3"/>
              <c:layout>
                <c:manualLayout>
                  <c:x val="-3.7347579508964649E-3"/>
                  <c:y val="-0.37857675314096711"/>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B66C-4A1B-884F-3E93C5A9BAB2}"/>
                </c:ext>
              </c:extLst>
            </c:dLbl>
            <c:dLbl>
              <c:idx val="4"/>
              <c:layout>
                <c:manualLayout>
                  <c:x val="0"/>
                  <c:y val="-0.29357796294880623"/>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B66C-4A1B-884F-3E93C5A9BAB2}"/>
                </c:ext>
              </c:extLst>
            </c:dLbl>
            <c:dLbl>
              <c:idx val="5"/>
              <c:layout>
                <c:manualLayout>
                  <c:x val="0"/>
                  <c:y val="-0.3921078830663408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B66C-4A1B-884F-3E93C5A9BAB2}"/>
                </c:ext>
              </c:extLst>
            </c:dLbl>
            <c:dLbl>
              <c:idx val="6"/>
              <c:layout>
                <c:manualLayout>
                  <c:x val="-4.2261031769971948E-3"/>
                  <c:y val="-0.35088786315503667"/>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B66C-4A1B-884F-3E93C5A9BAB2}"/>
                </c:ext>
              </c:extLst>
            </c:dLbl>
            <c:dLbl>
              <c:idx val="7"/>
              <c:layout>
                <c:manualLayout>
                  <c:x val="-2.1130515884985974E-3"/>
                  <c:y val="-0.317164696105776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B66C-4A1B-884F-3E93C5A9BAB2}"/>
                </c:ext>
              </c:extLst>
            </c:dLbl>
            <c:dLbl>
              <c:idx val="8"/>
              <c:layout>
                <c:manualLayout>
                  <c:x val="0"/>
                  <c:y val="-0.33225252799512911"/>
                </c:manualLayout>
              </c:layout>
              <c:spPr>
                <a:noFill/>
                <a:ln>
                  <a:noFill/>
                </a:ln>
                <a:effectLst/>
              </c:spPr>
              <c:txPr>
                <a:bodyPr rot="0" spcFirstLastPara="1" vertOverflow="ellipsis" vert="horz" wrap="square" lIns="38100" tIns="19050" rIns="38100" bIns="19050" anchor="ctr" anchorCtr="0">
                  <a:spAutoFit/>
                </a:bodyPr>
                <a:lstStyle/>
                <a:p>
                  <a:pPr algn="ctr" rtl="0">
                    <a:defRPr lang="en-US" sz="900" b="0" i="0" u="none" strike="noStrike" kern="1200" baseline="0">
                      <a:solidFill>
                        <a:schemeClr val="tx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B66C-4A1B-884F-3E93C5A9BAB2}"/>
                </c:ext>
              </c:extLst>
            </c:dLbl>
            <c:dLbl>
              <c:idx val="9"/>
              <c:layout>
                <c:manualLayout>
                  <c:x val="0"/>
                  <c:y val="-0.33733435358197783"/>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B66C-4A1B-884F-3E93C5A9BAB2}"/>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Dashboard'!$D$24:$D$34</c:f>
              <c:strCache>
                <c:ptCount val="10"/>
                <c:pt idx="0">
                  <c:v>Abuja</c:v>
                </c:pt>
                <c:pt idx="1">
                  <c:v>Anambra</c:v>
                </c:pt>
                <c:pt idx="2">
                  <c:v>Borno</c:v>
                </c:pt>
                <c:pt idx="3">
                  <c:v>Enugu</c:v>
                </c:pt>
                <c:pt idx="4">
                  <c:v>Kano</c:v>
                </c:pt>
                <c:pt idx="5">
                  <c:v>Lagos</c:v>
                </c:pt>
                <c:pt idx="6">
                  <c:v>Ondo</c:v>
                </c:pt>
                <c:pt idx="7">
                  <c:v>Oyo</c:v>
                </c:pt>
                <c:pt idx="8">
                  <c:v>Plateau</c:v>
                </c:pt>
                <c:pt idx="9">
                  <c:v>Rivers</c:v>
                </c:pt>
              </c:strCache>
            </c:strRef>
          </c:cat>
          <c:val>
            <c:numRef>
              <c:f>'Pivot Dashboard'!$E$24:$E$34</c:f>
              <c:numCache>
                <c:formatCode>[$₦-470]#,##0.00</c:formatCode>
                <c:ptCount val="10"/>
                <c:pt idx="0">
                  <c:v>189692.57</c:v>
                </c:pt>
                <c:pt idx="1">
                  <c:v>349760.62</c:v>
                </c:pt>
                <c:pt idx="2">
                  <c:v>164440.6</c:v>
                </c:pt>
                <c:pt idx="3">
                  <c:v>326436.3</c:v>
                </c:pt>
                <c:pt idx="4">
                  <c:v>264494.82</c:v>
                </c:pt>
                <c:pt idx="5">
                  <c:v>336287.07</c:v>
                </c:pt>
                <c:pt idx="6">
                  <c:v>197997.38</c:v>
                </c:pt>
                <c:pt idx="7">
                  <c:v>206522.3</c:v>
                </c:pt>
                <c:pt idx="8">
                  <c:v>187467.35</c:v>
                </c:pt>
                <c:pt idx="9">
                  <c:v>222845.57</c:v>
                </c:pt>
              </c:numCache>
            </c:numRef>
          </c:val>
          <c:extLst>
            <c:ext xmlns:c16="http://schemas.microsoft.com/office/drawing/2014/chart" uri="{C3380CC4-5D6E-409C-BE32-E72D297353CC}">
              <c16:uniqueId val="{00000000-B66C-4A1B-884F-3E93C5A9BAB2}"/>
            </c:ext>
          </c:extLst>
        </c:ser>
        <c:dLbls>
          <c:dLblPos val="inEnd"/>
          <c:showLegendKey val="0"/>
          <c:showVal val="1"/>
          <c:showCatName val="0"/>
          <c:showSerName val="0"/>
          <c:showPercent val="0"/>
          <c:showBubbleSize val="0"/>
        </c:dLbls>
        <c:gapWidth val="150"/>
        <c:overlap val="100"/>
        <c:axId val="1268216544"/>
        <c:axId val="1268218944"/>
      </c:barChart>
      <c:catAx>
        <c:axId val="12682165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8218944"/>
        <c:crosses val="autoZero"/>
        <c:auto val="1"/>
        <c:lblAlgn val="ctr"/>
        <c:lblOffset val="100"/>
        <c:noMultiLvlLbl val="0"/>
      </c:catAx>
      <c:valAx>
        <c:axId val="1268218944"/>
        <c:scaling>
          <c:orientation val="minMax"/>
        </c:scaling>
        <c:delete val="1"/>
        <c:axPos val="l"/>
        <c:numFmt formatCode="[$₦-470]#,##0.00" sourceLinked="1"/>
        <c:majorTickMark val="none"/>
        <c:minorTickMark val="none"/>
        <c:tickLblPos val="nextTo"/>
        <c:crossAx val="12682165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[Sales_Project.xlsx]Pivot Dashboard!PivotTable17</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a:t>
            </a:r>
            <a:r>
              <a:rPr lang="en-US" baseline="0"/>
              <a:t> by discount</a:t>
            </a:r>
            <a:endParaRPr lang="en-US"/>
          </a:p>
        </c:rich>
      </c:tx>
      <c:layout>
        <c:manualLayout>
          <c:xMode val="edge"/>
          <c:yMode val="edge"/>
          <c:x val="0.15253895377881391"/>
          <c:y val="2.196289256946329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rgbClr val="F0EDCC"/>
          </a:solidFill>
          <a:ln w="19050">
            <a:solidFill>
              <a:schemeClr val="lt1"/>
            </a:solidFill>
          </a:ln>
          <a:effectLst/>
        </c:spPr>
      </c:pivotFmt>
      <c:pivotFmt>
        <c:idx val="8"/>
        <c:spPr>
          <a:solidFill>
            <a:schemeClr val="tx2"/>
          </a:solidFill>
          <a:ln w="19050">
            <a:solidFill>
              <a:schemeClr val="lt1"/>
            </a:solidFill>
          </a:ln>
          <a:effectLst/>
        </c:spPr>
      </c:pivotFmt>
    </c:pivotFmts>
    <c:plotArea>
      <c:layout>
        <c:manualLayout>
          <c:layoutTarget val="inner"/>
          <c:xMode val="edge"/>
          <c:yMode val="edge"/>
          <c:x val="8.4067472860088394E-2"/>
          <c:y val="0.15452861709220531"/>
          <c:w val="0.59862613493235817"/>
          <c:h val="0.78703842353982434"/>
        </c:manualLayout>
      </c:layout>
      <c:doughnutChart>
        <c:varyColors val="1"/>
        <c:ser>
          <c:idx val="0"/>
          <c:order val="0"/>
          <c:tx>
            <c:strRef>
              <c:f>'Pivot Dashboard'!$H$17</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41B-4F22-95EC-EBB11EF03789}"/>
              </c:ext>
            </c:extLst>
          </c:dPt>
          <c:dPt>
            <c:idx val="1"/>
            <c:bubble3D val="0"/>
            <c:spPr>
              <a:solidFill>
                <a:srgbClr val="F0EDCC"/>
              </a:solidFill>
              <a:ln w="19050">
                <a:solidFill>
                  <a:schemeClr val="lt1"/>
                </a:solidFill>
              </a:ln>
              <a:effectLst/>
            </c:spPr>
            <c:extLst>
              <c:ext xmlns:c16="http://schemas.microsoft.com/office/drawing/2014/chart" uri="{C3380CC4-5D6E-409C-BE32-E72D297353CC}">
                <c16:uniqueId val="{00000003-C41B-4F22-95EC-EBB11EF03789}"/>
              </c:ext>
            </c:extLst>
          </c:dPt>
          <c:dPt>
            <c:idx val="2"/>
            <c:bubble3D val="0"/>
            <c:spPr>
              <a:solidFill>
                <a:schemeClr val="tx2"/>
              </a:solidFill>
              <a:ln w="19050">
                <a:solidFill>
                  <a:schemeClr val="lt1"/>
                </a:solidFill>
              </a:ln>
              <a:effectLst/>
            </c:spPr>
            <c:extLst>
              <c:ext xmlns:c16="http://schemas.microsoft.com/office/drawing/2014/chart" uri="{C3380CC4-5D6E-409C-BE32-E72D297353CC}">
                <c16:uniqueId val="{00000005-C41B-4F22-95EC-EBB11EF03789}"/>
              </c:ext>
            </c:extLst>
          </c:dPt>
          <c:cat>
            <c:strRef>
              <c:f>'Pivot Dashboard'!$G$18:$G$21</c:f>
              <c:strCache>
                <c:ptCount val="3"/>
                <c:pt idx="0">
                  <c:v>0-10%</c:v>
                </c:pt>
                <c:pt idx="1">
                  <c:v>10-20%</c:v>
                </c:pt>
                <c:pt idx="2">
                  <c:v>20%+</c:v>
                </c:pt>
              </c:strCache>
            </c:strRef>
          </c:cat>
          <c:val>
            <c:numRef>
              <c:f>'Pivot Dashboard'!$H$18:$H$21</c:f>
              <c:numCache>
                <c:formatCode>[$₦-470]#,##0.00</c:formatCode>
                <c:ptCount val="3"/>
                <c:pt idx="0">
                  <c:v>2206178.9500000002</c:v>
                </c:pt>
                <c:pt idx="1">
                  <c:v>1826099.58</c:v>
                </c:pt>
                <c:pt idx="2">
                  <c:v>580990.6</c:v>
                </c:pt>
              </c:numCache>
            </c:numRef>
          </c:val>
          <c:extLst>
            <c:ext xmlns:c16="http://schemas.microsoft.com/office/drawing/2014/chart" uri="{C3380CC4-5D6E-409C-BE32-E72D297353CC}">
              <c16:uniqueId val="{00000006-C41B-4F22-95EC-EBB11EF03789}"/>
            </c:ext>
          </c:extLst>
        </c:ser>
        <c:dLbls>
          <c:showLegendKey val="0"/>
          <c:showVal val="0"/>
          <c:showCatName val="0"/>
          <c:showSerName val="0"/>
          <c:showPercent val="0"/>
          <c:showBubbleSize val="0"/>
          <c:showLeaderLines val="1"/>
        </c:dLbls>
        <c:firstSliceAng val="0"/>
        <c:holeSize val="64"/>
      </c:doughnutChart>
      <c:spPr>
        <a:noFill/>
        <a:ln>
          <a:noFill/>
        </a:ln>
        <a:effectLst/>
      </c:spPr>
    </c:plotArea>
    <c:legend>
      <c:legendPos val="r"/>
      <c:layout>
        <c:manualLayout>
          <c:xMode val="edge"/>
          <c:yMode val="edge"/>
          <c:x val="0.73443783804592"/>
          <c:y val="0.31190370169246084"/>
          <c:w val="0.2105508282357974"/>
          <c:h val="0.391855552538691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[Sales_Project.xlsx]Pivot Dashboard!PivotTable18</c:name>
    <c:fmtId val="1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rating by product category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tx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'Pivot Dashboard'!$H$23</c:f>
              <c:strCache>
                <c:ptCount val="1"/>
                <c:pt idx="0">
                  <c:v>Total</c:v>
                </c:pt>
              </c:strCache>
            </c:strRef>
          </c:tx>
          <c:spPr>
            <a:solidFill>
              <a:schemeClr val="tx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Dashboard'!$G$24:$G$30</c:f>
              <c:strCache>
                <c:ptCount val="6"/>
                <c:pt idx="0">
                  <c:v>Beauty &amp; Personal Care</c:v>
                </c:pt>
                <c:pt idx="1">
                  <c:v>Electronics</c:v>
                </c:pt>
                <c:pt idx="2">
                  <c:v>Fashion</c:v>
                </c:pt>
                <c:pt idx="3">
                  <c:v>Groceries</c:v>
                </c:pt>
                <c:pt idx="4">
                  <c:v>Home &amp; Kitchen</c:v>
                </c:pt>
                <c:pt idx="5">
                  <c:v>Sports &amp; Outdoors</c:v>
                </c:pt>
              </c:strCache>
            </c:strRef>
          </c:cat>
          <c:val>
            <c:numRef>
              <c:f>'Pivot Dashboard'!$H$24:$H$30</c:f>
              <c:numCache>
                <c:formatCode>0</c:formatCode>
                <c:ptCount val="6"/>
                <c:pt idx="0">
                  <c:v>3.375</c:v>
                </c:pt>
                <c:pt idx="1">
                  <c:v>4.2954545454545459</c:v>
                </c:pt>
                <c:pt idx="2">
                  <c:v>3.9428571428571431</c:v>
                </c:pt>
                <c:pt idx="3">
                  <c:v>4.15625</c:v>
                </c:pt>
                <c:pt idx="4">
                  <c:v>4.26</c:v>
                </c:pt>
                <c:pt idx="5">
                  <c:v>3.5333333333333332</c:v>
                </c:pt>
              </c:numCache>
            </c:numRef>
          </c:val>
          <c:extLst>
            <c:ext xmlns:c16="http://schemas.microsoft.com/office/drawing/2014/chart" uri="{C3380CC4-5D6E-409C-BE32-E72D297353CC}">
              <c16:uniqueId val="{00000000-D117-446B-835B-56D19F65B5C1}"/>
            </c:ext>
          </c:extLst>
        </c:ser>
        <c:dLbls>
          <c:dLblPos val="inEnd"/>
          <c:showLegendKey val="0"/>
          <c:showVal val="1"/>
          <c:showCatName val="0"/>
          <c:showSerName val="0"/>
          <c:showPercent val="0"/>
          <c:showBubbleSize val="0"/>
        </c:dLbls>
        <c:gapWidth val="150"/>
        <c:overlap val="100"/>
        <c:axId val="1908538272"/>
        <c:axId val="1908538752"/>
      </c:barChart>
      <c:catAx>
        <c:axId val="190853827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8538752"/>
        <c:crosses val="autoZero"/>
        <c:auto val="1"/>
        <c:lblAlgn val="ctr"/>
        <c:lblOffset val="100"/>
        <c:noMultiLvlLbl val="0"/>
      </c:catAx>
      <c:valAx>
        <c:axId val="1908538752"/>
        <c:scaling>
          <c:orientation val="minMax"/>
        </c:scaling>
        <c:delete val="1"/>
        <c:axPos val="b"/>
        <c:numFmt formatCode="0" sourceLinked="1"/>
        <c:majorTickMark val="none"/>
        <c:minorTickMark val="none"/>
        <c:tickLblPos val="nextTo"/>
        <c:crossAx val="19085382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5.png"/><Relationship Id="rId13" Type="http://schemas.openxmlformats.org/officeDocument/2006/relationships/image" Target="../media/image8.png"/><Relationship Id="rId3" Type="http://schemas.openxmlformats.org/officeDocument/2006/relationships/chart" Target="../charts/chart3.xml"/><Relationship Id="rId7" Type="http://schemas.openxmlformats.org/officeDocument/2006/relationships/image" Target="../media/image4.png"/><Relationship Id="rId12" Type="http://schemas.microsoft.com/office/2007/relationships/hdphoto" Target="../media/hdphoto1.wdp"/><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image" Target="../media/image3.png"/><Relationship Id="rId11" Type="http://schemas.openxmlformats.org/officeDocument/2006/relationships/image" Target="../media/image7.png"/><Relationship Id="rId5" Type="http://schemas.openxmlformats.org/officeDocument/2006/relationships/image" Target="../media/image2.png"/><Relationship Id="rId15" Type="http://schemas.openxmlformats.org/officeDocument/2006/relationships/chart" Target="../charts/chart6.xml"/><Relationship Id="rId10" Type="http://schemas.openxmlformats.org/officeDocument/2006/relationships/image" Target="../media/image6.png"/><Relationship Id="rId4" Type="http://schemas.openxmlformats.org/officeDocument/2006/relationships/image" Target="../media/image1.png"/><Relationship Id="rId9" Type="http://schemas.openxmlformats.org/officeDocument/2006/relationships/chart" Target="../charts/chart4.xml"/><Relationship Id="rId14"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0</xdr:col>
      <xdr:colOff>66675</xdr:colOff>
      <xdr:row>0</xdr:row>
      <xdr:rowOff>123824</xdr:rowOff>
    </xdr:from>
    <xdr:to>
      <xdr:col>25</xdr:col>
      <xdr:colOff>561975</xdr:colOff>
      <xdr:row>47</xdr:row>
      <xdr:rowOff>66675</xdr:rowOff>
    </xdr:to>
    <xdr:sp macro="" textlink="">
      <xdr:nvSpPr>
        <xdr:cNvPr id="2" name="Rectangle: Rounded Corners 1">
          <a:extLst>
            <a:ext uri="{FF2B5EF4-FFF2-40B4-BE49-F238E27FC236}">
              <a16:creationId xmlns:a16="http://schemas.microsoft.com/office/drawing/2014/main" id="{E768FF43-92F1-884D-FA19-40B6E06814AB}"/>
            </a:ext>
          </a:extLst>
        </xdr:cNvPr>
        <xdr:cNvSpPr/>
      </xdr:nvSpPr>
      <xdr:spPr>
        <a:xfrm>
          <a:off x="66675" y="123824"/>
          <a:ext cx="15735300" cy="8896351"/>
        </a:xfrm>
        <a:prstGeom prst="roundRect">
          <a:avLst>
            <a:gd name="adj" fmla="val 3689"/>
          </a:avLst>
        </a:prstGeom>
        <a:solidFill>
          <a:schemeClr val="accent1">
            <a:lumMod val="5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314325</xdr:colOff>
      <xdr:row>4</xdr:row>
      <xdr:rowOff>85725</xdr:rowOff>
    </xdr:from>
    <xdr:to>
      <xdr:col>4</xdr:col>
      <xdr:colOff>352424</xdr:colOff>
      <xdr:row>8</xdr:row>
      <xdr:rowOff>180975</xdr:rowOff>
    </xdr:to>
    <xdr:sp macro="" textlink="">
      <xdr:nvSpPr>
        <xdr:cNvPr id="3" name="Rectangle: Rounded Corners 2">
          <a:extLst>
            <a:ext uri="{FF2B5EF4-FFF2-40B4-BE49-F238E27FC236}">
              <a16:creationId xmlns:a16="http://schemas.microsoft.com/office/drawing/2014/main" id="{2D3E91A1-8270-9B3B-4B43-BCA28BD2A0D2}"/>
            </a:ext>
          </a:extLst>
        </xdr:cNvPr>
        <xdr:cNvSpPr/>
      </xdr:nvSpPr>
      <xdr:spPr>
        <a:xfrm>
          <a:off x="314325" y="847725"/>
          <a:ext cx="2476499" cy="857250"/>
        </a:xfrm>
        <a:prstGeom prst="roundRect">
          <a:avLst/>
        </a:prstGeom>
        <a:solidFill>
          <a:schemeClr val="bg1">
            <a:lumMod val="95000"/>
          </a:schemeClr>
        </a:solidFill>
        <a:ln w="3175">
          <a:solidFill>
            <a:schemeClr val="tx1">
              <a:lumMod val="50000"/>
              <a:lumOff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5</xdr:col>
      <xdr:colOff>161925</xdr:colOff>
      <xdr:row>4</xdr:row>
      <xdr:rowOff>66675</xdr:rowOff>
    </xdr:from>
    <xdr:to>
      <xdr:col>7</xdr:col>
      <xdr:colOff>419100</xdr:colOff>
      <xdr:row>8</xdr:row>
      <xdr:rowOff>171450</xdr:rowOff>
    </xdr:to>
    <xdr:sp macro="" textlink="">
      <xdr:nvSpPr>
        <xdr:cNvPr id="5" name="Rectangle: Rounded Corners 4">
          <a:extLst>
            <a:ext uri="{FF2B5EF4-FFF2-40B4-BE49-F238E27FC236}">
              <a16:creationId xmlns:a16="http://schemas.microsoft.com/office/drawing/2014/main" id="{24062C3A-6F13-7D22-F8EB-5E4323791966}"/>
            </a:ext>
          </a:extLst>
        </xdr:cNvPr>
        <xdr:cNvSpPr/>
      </xdr:nvSpPr>
      <xdr:spPr>
        <a:xfrm>
          <a:off x="3209925" y="828675"/>
          <a:ext cx="1476375" cy="866775"/>
        </a:xfrm>
        <a:prstGeom prst="roundRect">
          <a:avLst/>
        </a:prstGeom>
        <a:solidFill>
          <a:schemeClr val="bg1">
            <a:lumMod val="95000"/>
          </a:schemeClr>
        </a:solidFill>
        <a:ln w="3175">
          <a:solidFill>
            <a:schemeClr val="tx1">
              <a:lumMod val="50000"/>
              <a:lumOff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8</xdr:col>
      <xdr:colOff>47626</xdr:colOff>
      <xdr:row>4</xdr:row>
      <xdr:rowOff>66675</xdr:rowOff>
    </xdr:from>
    <xdr:to>
      <xdr:col>10</xdr:col>
      <xdr:colOff>476250</xdr:colOff>
      <xdr:row>8</xdr:row>
      <xdr:rowOff>171450</xdr:rowOff>
    </xdr:to>
    <xdr:sp macro="" textlink="">
      <xdr:nvSpPr>
        <xdr:cNvPr id="6" name="Rectangle: Rounded Corners 5">
          <a:extLst>
            <a:ext uri="{FF2B5EF4-FFF2-40B4-BE49-F238E27FC236}">
              <a16:creationId xmlns:a16="http://schemas.microsoft.com/office/drawing/2014/main" id="{EDCF564E-494C-009C-2C1C-3B4719C20F2A}"/>
            </a:ext>
          </a:extLst>
        </xdr:cNvPr>
        <xdr:cNvSpPr/>
      </xdr:nvSpPr>
      <xdr:spPr>
        <a:xfrm>
          <a:off x="4924426" y="828675"/>
          <a:ext cx="1647824" cy="866775"/>
        </a:xfrm>
        <a:prstGeom prst="roundRect">
          <a:avLst/>
        </a:prstGeom>
        <a:solidFill>
          <a:schemeClr val="bg1">
            <a:lumMod val="95000"/>
          </a:schemeClr>
        </a:solidFill>
        <a:ln w="3175">
          <a:solidFill>
            <a:schemeClr val="tx1">
              <a:lumMod val="50000"/>
              <a:lumOff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11</xdr:col>
      <xdr:colOff>133351</xdr:colOff>
      <xdr:row>4</xdr:row>
      <xdr:rowOff>57150</xdr:rowOff>
    </xdr:from>
    <xdr:to>
      <xdr:col>14</xdr:col>
      <xdr:colOff>190501</xdr:colOff>
      <xdr:row>8</xdr:row>
      <xdr:rowOff>180975</xdr:rowOff>
    </xdr:to>
    <xdr:sp macro="" textlink="">
      <xdr:nvSpPr>
        <xdr:cNvPr id="7" name="Rectangle: Rounded Corners 6">
          <a:extLst>
            <a:ext uri="{FF2B5EF4-FFF2-40B4-BE49-F238E27FC236}">
              <a16:creationId xmlns:a16="http://schemas.microsoft.com/office/drawing/2014/main" id="{03876A92-28C6-2440-B0CB-C96955B4D8E2}"/>
            </a:ext>
          </a:extLst>
        </xdr:cNvPr>
        <xdr:cNvSpPr/>
      </xdr:nvSpPr>
      <xdr:spPr>
        <a:xfrm>
          <a:off x="6838951" y="819150"/>
          <a:ext cx="1885950" cy="885825"/>
        </a:xfrm>
        <a:prstGeom prst="roundRect">
          <a:avLst/>
        </a:prstGeom>
        <a:solidFill>
          <a:schemeClr val="bg1">
            <a:lumMod val="95000"/>
          </a:schemeClr>
        </a:solidFill>
        <a:ln w="3175">
          <a:solidFill>
            <a:schemeClr val="tx1">
              <a:lumMod val="50000"/>
              <a:lumOff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15</xdr:col>
      <xdr:colOff>57150</xdr:colOff>
      <xdr:row>1</xdr:row>
      <xdr:rowOff>133349</xdr:rowOff>
    </xdr:from>
    <xdr:to>
      <xdr:col>25</xdr:col>
      <xdr:colOff>257175</xdr:colOff>
      <xdr:row>45</xdr:row>
      <xdr:rowOff>66675</xdr:rowOff>
    </xdr:to>
    <xdr:sp macro="" textlink="">
      <xdr:nvSpPr>
        <xdr:cNvPr id="8" name="Rectangle: Rounded Corners 7">
          <a:extLst>
            <a:ext uri="{FF2B5EF4-FFF2-40B4-BE49-F238E27FC236}">
              <a16:creationId xmlns:a16="http://schemas.microsoft.com/office/drawing/2014/main" id="{914EBC18-F1AD-ED2A-C779-AD80944C10BF}"/>
            </a:ext>
          </a:extLst>
        </xdr:cNvPr>
        <xdr:cNvSpPr/>
      </xdr:nvSpPr>
      <xdr:spPr>
        <a:xfrm>
          <a:off x="9201150" y="323849"/>
          <a:ext cx="6296025" cy="8315326"/>
        </a:xfrm>
        <a:prstGeom prst="roundRect">
          <a:avLst>
            <a:gd name="adj" fmla="val 5774"/>
          </a:avLst>
        </a:prstGeom>
        <a:solidFill>
          <a:schemeClr val="bg1">
            <a:lumMod val="95000"/>
          </a:schemeClr>
        </a:solidFill>
        <a:ln w="3175">
          <a:solidFill>
            <a:schemeClr val="tx1">
              <a:lumMod val="50000"/>
              <a:lumOff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0</xdr:col>
      <xdr:colOff>333376</xdr:colOff>
      <xdr:row>10</xdr:row>
      <xdr:rowOff>95250</xdr:rowOff>
    </xdr:from>
    <xdr:to>
      <xdr:col>14</xdr:col>
      <xdr:colOff>257176</xdr:colOff>
      <xdr:row>26</xdr:row>
      <xdr:rowOff>152400</xdr:rowOff>
    </xdr:to>
    <xdr:sp macro="" textlink="">
      <xdr:nvSpPr>
        <xdr:cNvPr id="9" name="Rectangle: Rounded Corners 8">
          <a:extLst>
            <a:ext uri="{FF2B5EF4-FFF2-40B4-BE49-F238E27FC236}">
              <a16:creationId xmlns:a16="http://schemas.microsoft.com/office/drawing/2014/main" id="{EACD2ED7-BF78-5A55-5FC5-F7B65AEE8EBB}"/>
            </a:ext>
          </a:extLst>
        </xdr:cNvPr>
        <xdr:cNvSpPr/>
      </xdr:nvSpPr>
      <xdr:spPr>
        <a:xfrm>
          <a:off x="333376" y="2000250"/>
          <a:ext cx="8458200" cy="3105150"/>
        </a:xfrm>
        <a:prstGeom prst="roundRect">
          <a:avLst>
            <a:gd name="adj" fmla="val 7791"/>
          </a:avLst>
        </a:prstGeom>
        <a:solidFill>
          <a:schemeClr val="bg1">
            <a:lumMod val="95000"/>
          </a:schemeClr>
        </a:solidFill>
        <a:ln w="3175">
          <a:solidFill>
            <a:schemeClr val="tx1">
              <a:lumMod val="50000"/>
              <a:lumOff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0</xdr:col>
      <xdr:colOff>295275</xdr:colOff>
      <xdr:row>28</xdr:row>
      <xdr:rowOff>76200</xdr:rowOff>
    </xdr:from>
    <xdr:to>
      <xdr:col>14</xdr:col>
      <xdr:colOff>190500</xdr:colOff>
      <xdr:row>45</xdr:row>
      <xdr:rowOff>57150</xdr:rowOff>
    </xdr:to>
    <xdr:sp macro="" textlink="">
      <xdr:nvSpPr>
        <xdr:cNvPr id="10" name="Rectangle: Rounded Corners 9">
          <a:extLst>
            <a:ext uri="{FF2B5EF4-FFF2-40B4-BE49-F238E27FC236}">
              <a16:creationId xmlns:a16="http://schemas.microsoft.com/office/drawing/2014/main" id="{520D821C-A748-2216-844C-992982D24808}"/>
            </a:ext>
          </a:extLst>
        </xdr:cNvPr>
        <xdr:cNvSpPr/>
      </xdr:nvSpPr>
      <xdr:spPr>
        <a:xfrm>
          <a:off x="295275" y="5410200"/>
          <a:ext cx="8429625" cy="3219450"/>
        </a:xfrm>
        <a:prstGeom prst="roundRect">
          <a:avLst>
            <a:gd name="adj" fmla="val 9271"/>
          </a:avLst>
        </a:prstGeom>
        <a:solidFill>
          <a:schemeClr val="bg1">
            <a:lumMod val="95000"/>
          </a:schemeClr>
        </a:solidFill>
        <a:ln w="3175">
          <a:solidFill>
            <a:schemeClr val="tx1">
              <a:lumMod val="50000"/>
              <a:lumOff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0</xdr:col>
      <xdr:colOff>371475</xdr:colOff>
      <xdr:row>1</xdr:row>
      <xdr:rowOff>66675</xdr:rowOff>
    </xdr:from>
    <xdr:to>
      <xdr:col>8</xdr:col>
      <xdr:colOff>600075</xdr:colOff>
      <xdr:row>3</xdr:row>
      <xdr:rowOff>57150</xdr:rowOff>
    </xdr:to>
    <xdr:sp macro="" textlink="">
      <xdr:nvSpPr>
        <xdr:cNvPr id="4" name="TextBox 3">
          <a:extLst>
            <a:ext uri="{FF2B5EF4-FFF2-40B4-BE49-F238E27FC236}">
              <a16:creationId xmlns:a16="http://schemas.microsoft.com/office/drawing/2014/main" id="{61D79CC6-1EB7-844E-D99E-FDCA5A06D5EC}"/>
            </a:ext>
          </a:extLst>
        </xdr:cNvPr>
        <xdr:cNvSpPr txBox="1"/>
      </xdr:nvSpPr>
      <xdr:spPr>
        <a:xfrm>
          <a:off x="371475" y="257175"/>
          <a:ext cx="5105400" cy="371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1"/>
              </a:solidFill>
              <a:latin typeface="Arial Rounded MT Bold" panose="020F0704030504030204" pitchFamily="34" charset="0"/>
            </a:rPr>
            <a:t>SALES ANALYSIS</a:t>
          </a:r>
          <a:r>
            <a:rPr lang="en-US" sz="1600" baseline="0">
              <a:solidFill>
                <a:schemeClr val="bg1"/>
              </a:solidFill>
              <a:latin typeface="Arial Rounded MT Bold" panose="020F0704030504030204" pitchFamily="34" charset="0"/>
            </a:rPr>
            <a:t> VISUALIZATION DASHBOARD</a:t>
          </a:r>
          <a:endParaRPr lang="en-US" sz="1600">
            <a:solidFill>
              <a:schemeClr val="bg1"/>
            </a:solidFill>
            <a:latin typeface="Arial Rounded MT Bold" panose="020F0704030504030204" pitchFamily="34" charset="0"/>
          </a:endParaRPr>
        </a:p>
      </xdr:txBody>
    </xdr:sp>
    <xdr:clientData/>
  </xdr:twoCellAnchor>
  <xdr:twoCellAnchor>
    <xdr:from>
      <xdr:col>1</xdr:col>
      <xdr:colOff>104773</xdr:colOff>
      <xdr:row>4</xdr:row>
      <xdr:rowOff>180975</xdr:rowOff>
    </xdr:from>
    <xdr:to>
      <xdr:col>4</xdr:col>
      <xdr:colOff>257174</xdr:colOff>
      <xdr:row>7</xdr:row>
      <xdr:rowOff>28575</xdr:rowOff>
    </xdr:to>
    <xdr:sp macro="" textlink="'Pivot Dashboard'!A5">
      <xdr:nvSpPr>
        <xdr:cNvPr id="11" name="TextBox 10">
          <a:extLst>
            <a:ext uri="{FF2B5EF4-FFF2-40B4-BE49-F238E27FC236}">
              <a16:creationId xmlns:a16="http://schemas.microsoft.com/office/drawing/2014/main" id="{9765C4EB-7350-F0DE-647B-F93443BA8D3D}"/>
            </a:ext>
          </a:extLst>
        </xdr:cNvPr>
        <xdr:cNvSpPr txBox="1"/>
      </xdr:nvSpPr>
      <xdr:spPr>
        <a:xfrm>
          <a:off x="714373" y="942975"/>
          <a:ext cx="1981201"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0E0CD29B-F872-4411-BABB-4164009D3869}" type="TxLink">
            <a:rPr lang="en-US" sz="1800" b="0" i="0" u="none" strike="noStrike">
              <a:solidFill>
                <a:srgbClr val="000000"/>
              </a:solidFill>
              <a:latin typeface="Arial Black" panose="020B0A04020102020204" pitchFamily="34" charset="0"/>
            </a:rPr>
            <a:pPr/>
            <a:t>₦4,613,269.13</a:t>
          </a:fld>
          <a:endParaRPr lang="en-US" sz="1800" b="0">
            <a:latin typeface="Arial Black" panose="020B0A04020102020204" pitchFamily="34" charset="0"/>
          </a:endParaRPr>
        </a:p>
      </xdr:txBody>
    </xdr:sp>
    <xdr:clientData/>
  </xdr:twoCellAnchor>
  <xdr:twoCellAnchor>
    <xdr:from>
      <xdr:col>1</xdr:col>
      <xdr:colOff>466725</xdr:colOff>
      <xdr:row>6</xdr:row>
      <xdr:rowOff>161925</xdr:rowOff>
    </xdr:from>
    <xdr:to>
      <xdr:col>3</xdr:col>
      <xdr:colOff>228600</xdr:colOff>
      <xdr:row>8</xdr:row>
      <xdr:rowOff>57150</xdr:rowOff>
    </xdr:to>
    <xdr:sp macro="" textlink="">
      <xdr:nvSpPr>
        <xdr:cNvPr id="12" name="TextBox 11">
          <a:extLst>
            <a:ext uri="{FF2B5EF4-FFF2-40B4-BE49-F238E27FC236}">
              <a16:creationId xmlns:a16="http://schemas.microsoft.com/office/drawing/2014/main" id="{79A7F158-3696-CE39-9E21-27B2E58D9FD4}"/>
            </a:ext>
          </a:extLst>
        </xdr:cNvPr>
        <xdr:cNvSpPr txBox="1"/>
      </xdr:nvSpPr>
      <xdr:spPr>
        <a:xfrm>
          <a:off x="1076325" y="1304925"/>
          <a:ext cx="98107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Total revenue</a:t>
          </a:r>
        </a:p>
      </xdr:txBody>
    </xdr:sp>
    <xdr:clientData/>
  </xdr:twoCellAnchor>
  <xdr:twoCellAnchor>
    <xdr:from>
      <xdr:col>5</xdr:col>
      <xdr:colOff>276225</xdr:colOff>
      <xdr:row>6</xdr:row>
      <xdr:rowOff>152400</xdr:rowOff>
    </xdr:from>
    <xdr:to>
      <xdr:col>7</xdr:col>
      <xdr:colOff>323850</xdr:colOff>
      <xdr:row>8</xdr:row>
      <xdr:rowOff>47625</xdr:rowOff>
    </xdr:to>
    <xdr:sp macro="" textlink="">
      <xdr:nvSpPr>
        <xdr:cNvPr id="13" name="TextBox 12">
          <a:extLst>
            <a:ext uri="{FF2B5EF4-FFF2-40B4-BE49-F238E27FC236}">
              <a16:creationId xmlns:a16="http://schemas.microsoft.com/office/drawing/2014/main" id="{D877E4BC-DC35-CBCA-BCAD-F82DFB651740}"/>
            </a:ext>
          </a:extLst>
        </xdr:cNvPr>
        <xdr:cNvSpPr txBox="1"/>
      </xdr:nvSpPr>
      <xdr:spPr>
        <a:xfrm>
          <a:off x="3324225" y="1295400"/>
          <a:ext cx="12668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100">
              <a:solidFill>
                <a:schemeClr val="dk1"/>
              </a:solidFill>
              <a:latin typeface="+mn-lt"/>
              <a:ea typeface="+mn-ea"/>
              <a:cs typeface="+mn-cs"/>
            </a:rPr>
            <a:t>Number of Brands</a:t>
          </a:r>
        </a:p>
      </xdr:txBody>
    </xdr:sp>
    <xdr:clientData/>
  </xdr:twoCellAnchor>
  <xdr:twoCellAnchor>
    <xdr:from>
      <xdr:col>8</xdr:col>
      <xdr:colOff>152400</xdr:colOff>
      <xdr:row>7</xdr:row>
      <xdr:rowOff>19050</xdr:rowOff>
    </xdr:from>
    <xdr:to>
      <xdr:col>10</xdr:col>
      <xdr:colOff>371475</xdr:colOff>
      <xdr:row>8</xdr:row>
      <xdr:rowOff>104775</xdr:rowOff>
    </xdr:to>
    <xdr:sp macro="" textlink="">
      <xdr:nvSpPr>
        <xdr:cNvPr id="14" name="TextBox 13">
          <a:extLst>
            <a:ext uri="{FF2B5EF4-FFF2-40B4-BE49-F238E27FC236}">
              <a16:creationId xmlns:a16="http://schemas.microsoft.com/office/drawing/2014/main" id="{E3272E01-4EDE-F450-CD40-C2E9F92EFC54}"/>
            </a:ext>
          </a:extLst>
        </xdr:cNvPr>
        <xdr:cNvSpPr txBox="1"/>
      </xdr:nvSpPr>
      <xdr:spPr>
        <a:xfrm>
          <a:off x="5029200" y="1352550"/>
          <a:ext cx="143827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100">
              <a:solidFill>
                <a:schemeClr val="dk1"/>
              </a:solidFill>
              <a:latin typeface="+mn-lt"/>
              <a:ea typeface="+mn-ea"/>
              <a:cs typeface="+mn-cs"/>
            </a:rPr>
            <a:t>Total number of orders</a:t>
          </a:r>
        </a:p>
      </xdr:txBody>
    </xdr:sp>
    <xdr:clientData/>
  </xdr:twoCellAnchor>
  <xdr:twoCellAnchor>
    <xdr:from>
      <xdr:col>11</xdr:col>
      <xdr:colOff>266700</xdr:colOff>
      <xdr:row>7</xdr:row>
      <xdr:rowOff>28575</xdr:rowOff>
    </xdr:from>
    <xdr:to>
      <xdr:col>14</xdr:col>
      <xdr:colOff>209550</xdr:colOff>
      <xdr:row>8</xdr:row>
      <xdr:rowOff>85725</xdr:rowOff>
    </xdr:to>
    <xdr:sp macro="" textlink="">
      <xdr:nvSpPr>
        <xdr:cNvPr id="15" name="TextBox 14">
          <a:extLst>
            <a:ext uri="{FF2B5EF4-FFF2-40B4-BE49-F238E27FC236}">
              <a16:creationId xmlns:a16="http://schemas.microsoft.com/office/drawing/2014/main" id="{86381B4A-DCD7-8CC1-0B64-937EAF01BF9C}"/>
            </a:ext>
          </a:extLst>
        </xdr:cNvPr>
        <xdr:cNvSpPr txBox="1"/>
      </xdr:nvSpPr>
      <xdr:spPr>
        <a:xfrm>
          <a:off x="6972300" y="1362075"/>
          <a:ext cx="17716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100">
              <a:solidFill>
                <a:schemeClr val="dk1"/>
              </a:solidFill>
              <a:latin typeface="+mn-lt"/>
              <a:ea typeface="+mn-ea"/>
              <a:cs typeface="+mn-cs"/>
            </a:rPr>
            <a:t>Total</a:t>
          </a:r>
          <a:r>
            <a:rPr lang="en-US" sz="1100" baseline="0">
              <a:solidFill>
                <a:schemeClr val="dk1"/>
              </a:solidFill>
              <a:latin typeface="+mn-lt"/>
              <a:ea typeface="+mn-ea"/>
              <a:cs typeface="+mn-cs"/>
            </a:rPr>
            <a:t> n</a:t>
          </a:r>
          <a:r>
            <a:rPr lang="en-US" sz="1100">
              <a:solidFill>
                <a:schemeClr val="dk1"/>
              </a:solidFill>
              <a:latin typeface="+mn-lt"/>
              <a:ea typeface="+mn-ea"/>
              <a:cs typeface="+mn-cs"/>
            </a:rPr>
            <a:t>umber</a:t>
          </a:r>
          <a:r>
            <a:rPr lang="en-US" sz="1100" baseline="0">
              <a:solidFill>
                <a:schemeClr val="dk1"/>
              </a:solidFill>
              <a:latin typeface="+mn-lt"/>
              <a:ea typeface="+mn-ea"/>
              <a:cs typeface="+mn-cs"/>
            </a:rPr>
            <a:t> of customers</a:t>
          </a:r>
          <a:endParaRPr lang="en-US" sz="1100">
            <a:solidFill>
              <a:schemeClr val="dk1"/>
            </a:solidFill>
            <a:latin typeface="+mn-lt"/>
            <a:ea typeface="+mn-ea"/>
            <a:cs typeface="+mn-cs"/>
          </a:endParaRPr>
        </a:p>
      </xdr:txBody>
    </xdr:sp>
    <xdr:clientData/>
  </xdr:twoCellAnchor>
  <xdr:twoCellAnchor>
    <xdr:from>
      <xdr:col>6</xdr:col>
      <xdr:colOff>114300</xdr:colOff>
      <xdr:row>4</xdr:row>
      <xdr:rowOff>190499</xdr:rowOff>
    </xdr:from>
    <xdr:to>
      <xdr:col>7</xdr:col>
      <xdr:colOff>28575</xdr:colOff>
      <xdr:row>6</xdr:row>
      <xdr:rowOff>123824</xdr:rowOff>
    </xdr:to>
    <xdr:sp macro="" textlink="'Pivot Dashboard'!C5">
      <xdr:nvSpPr>
        <xdr:cNvPr id="17" name="TextBox 16">
          <a:extLst>
            <a:ext uri="{FF2B5EF4-FFF2-40B4-BE49-F238E27FC236}">
              <a16:creationId xmlns:a16="http://schemas.microsoft.com/office/drawing/2014/main" id="{CFB57EB1-7FD9-E82D-183F-AA56DF3E490D}"/>
            </a:ext>
          </a:extLst>
        </xdr:cNvPr>
        <xdr:cNvSpPr txBox="1"/>
      </xdr:nvSpPr>
      <xdr:spPr>
        <a:xfrm>
          <a:off x="3771900" y="952499"/>
          <a:ext cx="523875"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CC5A2CCB-9E03-4439-90E9-0D183DC02C18}" type="TxLink">
            <a:rPr lang="en-US" sz="1800" b="0" i="0" u="none" strike="noStrike">
              <a:solidFill>
                <a:srgbClr val="000000"/>
              </a:solidFill>
              <a:latin typeface="Arial Black" panose="020B0A04020102020204" pitchFamily="34" charset="0"/>
              <a:ea typeface="+mn-ea"/>
              <a:cs typeface="+mn-cs"/>
            </a:rPr>
            <a:pPr marL="0" indent="0"/>
            <a:t>25</a:t>
          </a:fld>
          <a:endParaRPr lang="en-US" sz="1800" b="0" i="0" u="none" strike="noStrike">
            <a:solidFill>
              <a:srgbClr val="000000"/>
            </a:solidFill>
            <a:latin typeface="Arial Black" panose="020B0A04020102020204" pitchFamily="34" charset="0"/>
            <a:ea typeface="+mn-ea"/>
            <a:cs typeface="+mn-cs"/>
          </a:endParaRPr>
        </a:p>
      </xdr:txBody>
    </xdr:sp>
    <xdr:clientData/>
  </xdr:twoCellAnchor>
  <xdr:twoCellAnchor>
    <xdr:from>
      <xdr:col>12</xdr:col>
      <xdr:colOff>276224</xdr:colOff>
      <xdr:row>5</xdr:row>
      <xdr:rowOff>28575</xdr:rowOff>
    </xdr:from>
    <xdr:to>
      <xdr:col>13</xdr:col>
      <xdr:colOff>171450</xdr:colOff>
      <xdr:row>7</xdr:row>
      <xdr:rowOff>9525</xdr:rowOff>
    </xdr:to>
    <xdr:sp macro="" textlink="'Pivot Dashboard'!M5">
      <xdr:nvSpPr>
        <xdr:cNvPr id="18" name="TextBox 17">
          <a:extLst>
            <a:ext uri="{FF2B5EF4-FFF2-40B4-BE49-F238E27FC236}">
              <a16:creationId xmlns:a16="http://schemas.microsoft.com/office/drawing/2014/main" id="{5B2E5504-4B77-6CF3-28CD-25694B03D8C7}"/>
            </a:ext>
          </a:extLst>
        </xdr:cNvPr>
        <xdr:cNvSpPr txBox="1"/>
      </xdr:nvSpPr>
      <xdr:spPr>
        <a:xfrm>
          <a:off x="7591424" y="981075"/>
          <a:ext cx="504826"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EA9E90DD-E5B1-40FA-AEDB-DCBAE215E49B}" type="TxLink">
            <a:rPr lang="en-US" sz="1800" b="0" i="0" u="none" strike="noStrike">
              <a:solidFill>
                <a:srgbClr val="000000"/>
              </a:solidFill>
              <a:latin typeface="Arial Black" panose="020B0A04020102020204" pitchFamily="34" charset="0"/>
              <a:ea typeface="+mn-ea"/>
              <a:cs typeface="+mn-cs"/>
            </a:rPr>
            <a:pPr marL="0" indent="0"/>
            <a:t>50</a:t>
          </a:fld>
          <a:endParaRPr lang="en-US" sz="1800" b="0" i="0" u="none" strike="noStrike">
            <a:solidFill>
              <a:srgbClr val="000000"/>
            </a:solidFill>
            <a:latin typeface="Arial Black" panose="020B0A04020102020204" pitchFamily="34" charset="0"/>
            <a:ea typeface="+mn-ea"/>
            <a:cs typeface="+mn-cs"/>
          </a:endParaRPr>
        </a:p>
      </xdr:txBody>
    </xdr:sp>
    <xdr:clientData/>
  </xdr:twoCellAnchor>
  <xdr:twoCellAnchor>
    <xdr:from>
      <xdr:col>9</xdr:col>
      <xdr:colOff>95250</xdr:colOff>
      <xdr:row>5</xdr:row>
      <xdr:rowOff>38101</xdr:rowOff>
    </xdr:from>
    <xdr:to>
      <xdr:col>10</xdr:col>
      <xdr:colOff>142875</xdr:colOff>
      <xdr:row>7</xdr:row>
      <xdr:rowOff>1</xdr:rowOff>
    </xdr:to>
    <xdr:sp macro="" textlink="'Pivot Dashboard'!K5">
      <xdr:nvSpPr>
        <xdr:cNvPr id="19" name="TextBox 18">
          <a:extLst>
            <a:ext uri="{FF2B5EF4-FFF2-40B4-BE49-F238E27FC236}">
              <a16:creationId xmlns:a16="http://schemas.microsoft.com/office/drawing/2014/main" id="{9A62A7BA-5453-253F-943D-791645910D9E}"/>
            </a:ext>
          </a:extLst>
        </xdr:cNvPr>
        <xdr:cNvSpPr txBox="1"/>
      </xdr:nvSpPr>
      <xdr:spPr>
        <a:xfrm>
          <a:off x="5581650" y="990601"/>
          <a:ext cx="657225"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97A785E1-3433-4005-B5E9-D34F7253C5F9}" type="TxLink">
            <a:rPr lang="en-US" sz="1800" b="0" i="0" u="none" strike="noStrike">
              <a:solidFill>
                <a:srgbClr val="000000"/>
              </a:solidFill>
              <a:latin typeface="Arial Black" panose="020B0A04020102020204" pitchFamily="34" charset="0"/>
              <a:ea typeface="+mn-ea"/>
              <a:cs typeface="+mn-cs"/>
            </a:rPr>
            <a:pPr marL="0" indent="0"/>
            <a:t>200</a:t>
          </a:fld>
          <a:endParaRPr lang="en-US" sz="1800" b="0" i="0" u="none" strike="noStrike">
            <a:solidFill>
              <a:srgbClr val="000000"/>
            </a:solidFill>
            <a:latin typeface="Arial Black" panose="020B0A04020102020204" pitchFamily="34" charset="0"/>
            <a:ea typeface="+mn-ea"/>
            <a:cs typeface="+mn-cs"/>
          </a:endParaRPr>
        </a:p>
      </xdr:txBody>
    </xdr:sp>
    <xdr:clientData/>
  </xdr:twoCellAnchor>
  <xdr:twoCellAnchor>
    <xdr:from>
      <xdr:col>0</xdr:col>
      <xdr:colOff>390525</xdr:colOff>
      <xdr:row>10</xdr:row>
      <xdr:rowOff>123825</xdr:rowOff>
    </xdr:from>
    <xdr:to>
      <xdr:col>7</xdr:col>
      <xdr:colOff>266700</xdr:colOff>
      <xdr:row>26</xdr:row>
      <xdr:rowOff>47625</xdr:rowOff>
    </xdr:to>
    <xdr:graphicFrame macro="">
      <xdr:nvGraphicFramePr>
        <xdr:cNvPr id="20" name="Chart 19">
          <a:extLst>
            <a:ext uri="{FF2B5EF4-FFF2-40B4-BE49-F238E27FC236}">
              <a16:creationId xmlns:a16="http://schemas.microsoft.com/office/drawing/2014/main" id="{F1E356FD-1EAB-4BE4-94BF-C8710FB3EE1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361950</xdr:colOff>
      <xdr:row>10</xdr:row>
      <xdr:rowOff>133350</xdr:rowOff>
    </xdr:from>
    <xdr:to>
      <xdr:col>14</xdr:col>
      <xdr:colOff>142875</xdr:colOff>
      <xdr:row>26</xdr:row>
      <xdr:rowOff>38099</xdr:rowOff>
    </xdr:to>
    <xdr:graphicFrame macro="">
      <xdr:nvGraphicFramePr>
        <xdr:cNvPr id="21" name="Chart 20">
          <a:extLst>
            <a:ext uri="{FF2B5EF4-FFF2-40B4-BE49-F238E27FC236}">
              <a16:creationId xmlns:a16="http://schemas.microsoft.com/office/drawing/2014/main" id="{F9DE6315-8374-482C-ACA1-DF088EE2293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228600</xdr:colOff>
      <xdr:row>2</xdr:row>
      <xdr:rowOff>123825</xdr:rowOff>
    </xdr:from>
    <xdr:to>
      <xdr:col>19</xdr:col>
      <xdr:colOff>238125</xdr:colOff>
      <xdr:row>10</xdr:row>
      <xdr:rowOff>152400</xdr:rowOff>
    </xdr:to>
    <xdr:sp macro="" textlink="">
      <xdr:nvSpPr>
        <xdr:cNvPr id="22" name="Rectangle: Rounded Corners 21">
          <a:extLst>
            <a:ext uri="{FF2B5EF4-FFF2-40B4-BE49-F238E27FC236}">
              <a16:creationId xmlns:a16="http://schemas.microsoft.com/office/drawing/2014/main" id="{2B7F7D73-E6C5-D914-90D3-A30521B893D7}"/>
            </a:ext>
          </a:extLst>
        </xdr:cNvPr>
        <xdr:cNvSpPr/>
      </xdr:nvSpPr>
      <xdr:spPr>
        <a:xfrm>
          <a:off x="9372600" y="504825"/>
          <a:ext cx="2447925" cy="1552575"/>
        </a:xfrm>
        <a:prstGeom prst="roundRect">
          <a:avLst>
            <a:gd name="adj" fmla="val 11376"/>
          </a:avLst>
        </a:prstGeom>
        <a:solidFill>
          <a:srgbClr val="F0EDCC"/>
        </a:solidFill>
        <a:ln>
          <a:solidFill>
            <a:schemeClr val="tx2"/>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rgbClr val="F0EDCC"/>
            </a:solidFill>
          </a:endParaRPr>
        </a:p>
      </xdr:txBody>
    </xdr:sp>
    <xdr:clientData/>
  </xdr:twoCellAnchor>
  <xdr:twoCellAnchor>
    <xdr:from>
      <xdr:col>15</xdr:col>
      <xdr:colOff>447675</xdr:colOff>
      <xdr:row>3</xdr:row>
      <xdr:rowOff>38100</xdr:rowOff>
    </xdr:from>
    <xdr:to>
      <xdr:col>19</xdr:col>
      <xdr:colOff>28575</xdr:colOff>
      <xdr:row>4</xdr:row>
      <xdr:rowOff>142875</xdr:rowOff>
    </xdr:to>
    <xdr:sp macro="" textlink="">
      <xdr:nvSpPr>
        <xdr:cNvPr id="23" name="TextBox 22">
          <a:extLst>
            <a:ext uri="{FF2B5EF4-FFF2-40B4-BE49-F238E27FC236}">
              <a16:creationId xmlns:a16="http://schemas.microsoft.com/office/drawing/2014/main" id="{6DEEE85C-268F-E259-33E2-BFCAF105E730}"/>
            </a:ext>
          </a:extLst>
        </xdr:cNvPr>
        <xdr:cNvSpPr txBox="1"/>
      </xdr:nvSpPr>
      <xdr:spPr>
        <a:xfrm>
          <a:off x="9591675" y="609600"/>
          <a:ext cx="2019300"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TOP 3 HIGH VALUE CUSTOMERS</a:t>
          </a:r>
        </a:p>
      </xdr:txBody>
    </xdr:sp>
    <xdr:clientData/>
  </xdr:twoCellAnchor>
  <xdr:twoCellAnchor>
    <xdr:from>
      <xdr:col>15</xdr:col>
      <xdr:colOff>476250</xdr:colOff>
      <xdr:row>4</xdr:row>
      <xdr:rowOff>180975</xdr:rowOff>
    </xdr:from>
    <xdr:to>
      <xdr:col>19</xdr:col>
      <xdr:colOff>123825</xdr:colOff>
      <xdr:row>6</xdr:row>
      <xdr:rowOff>161925</xdr:rowOff>
    </xdr:to>
    <xdr:sp macro="" textlink="'Pivot Dashboard'!D12">
      <xdr:nvSpPr>
        <xdr:cNvPr id="24" name="TextBox 23">
          <a:extLst>
            <a:ext uri="{FF2B5EF4-FFF2-40B4-BE49-F238E27FC236}">
              <a16:creationId xmlns:a16="http://schemas.microsoft.com/office/drawing/2014/main" id="{840EBCCE-1D28-C5F0-3788-1988A9B555FA}"/>
            </a:ext>
          </a:extLst>
        </xdr:cNvPr>
        <xdr:cNvSpPr txBox="1"/>
      </xdr:nvSpPr>
      <xdr:spPr>
        <a:xfrm>
          <a:off x="9620250" y="942975"/>
          <a:ext cx="2085975"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BFB4B480-3B9B-4A56-ACA9-34B99448A3E5}" type="TxLink">
            <a:rPr lang="en-US" sz="1200" b="0" i="0" u="none" strike="noStrike">
              <a:solidFill>
                <a:srgbClr val="000000"/>
              </a:solidFill>
              <a:latin typeface="Aptos Narrow"/>
              <a:ea typeface="+mn-ea"/>
              <a:cs typeface="+mn-cs"/>
            </a:rPr>
            <a:pPr marL="0" indent="0"/>
            <a:t>Emeka Nwankwo</a:t>
          </a:fld>
          <a:endParaRPr lang="en-US" sz="1200" b="0" i="0" u="none" strike="noStrike">
            <a:solidFill>
              <a:srgbClr val="000000"/>
            </a:solidFill>
            <a:latin typeface="Aptos Narrow"/>
            <a:ea typeface="+mn-ea"/>
            <a:cs typeface="+mn-cs"/>
          </a:endParaRPr>
        </a:p>
      </xdr:txBody>
    </xdr:sp>
    <xdr:clientData/>
  </xdr:twoCellAnchor>
  <xdr:twoCellAnchor>
    <xdr:from>
      <xdr:col>15</xdr:col>
      <xdr:colOff>476250</xdr:colOff>
      <xdr:row>6</xdr:row>
      <xdr:rowOff>142875</xdr:rowOff>
    </xdr:from>
    <xdr:to>
      <xdr:col>19</xdr:col>
      <xdr:colOff>47625</xdr:colOff>
      <xdr:row>8</xdr:row>
      <xdr:rowOff>85725</xdr:rowOff>
    </xdr:to>
    <xdr:sp macro="" textlink="'Pivot Dashboard'!D13">
      <xdr:nvSpPr>
        <xdr:cNvPr id="25" name="TextBox 24">
          <a:extLst>
            <a:ext uri="{FF2B5EF4-FFF2-40B4-BE49-F238E27FC236}">
              <a16:creationId xmlns:a16="http://schemas.microsoft.com/office/drawing/2014/main" id="{0D1FDB5B-21E2-C74A-503C-6456D456B25E}"/>
            </a:ext>
          </a:extLst>
        </xdr:cNvPr>
        <xdr:cNvSpPr txBox="1"/>
      </xdr:nvSpPr>
      <xdr:spPr>
        <a:xfrm>
          <a:off x="9620250" y="1285875"/>
          <a:ext cx="2009775"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03988D1-0FB8-4562-B8C1-342FCFB6EB11}" type="TxLink">
            <a:rPr lang="en-US" sz="1200" b="0" i="0" u="none" strike="noStrike">
              <a:solidFill>
                <a:srgbClr val="000000"/>
              </a:solidFill>
              <a:latin typeface="Aptos Narrow"/>
            </a:rPr>
            <a:pPr/>
            <a:t>Patience Aliu</a:t>
          </a:fld>
          <a:endParaRPr lang="en-US" sz="1200"/>
        </a:p>
      </xdr:txBody>
    </xdr:sp>
    <xdr:clientData/>
  </xdr:twoCellAnchor>
  <xdr:twoCellAnchor>
    <xdr:from>
      <xdr:col>15</xdr:col>
      <xdr:colOff>476250</xdr:colOff>
      <xdr:row>8</xdr:row>
      <xdr:rowOff>76200</xdr:rowOff>
    </xdr:from>
    <xdr:to>
      <xdr:col>19</xdr:col>
      <xdr:colOff>47625</xdr:colOff>
      <xdr:row>10</xdr:row>
      <xdr:rowOff>19050</xdr:rowOff>
    </xdr:to>
    <xdr:sp macro="" textlink="'Pivot Dashboard'!D14">
      <xdr:nvSpPr>
        <xdr:cNvPr id="26" name="TextBox 25">
          <a:extLst>
            <a:ext uri="{FF2B5EF4-FFF2-40B4-BE49-F238E27FC236}">
              <a16:creationId xmlns:a16="http://schemas.microsoft.com/office/drawing/2014/main" id="{4D83CA61-B235-1AB3-28CE-74E19184AC4E}"/>
            </a:ext>
          </a:extLst>
        </xdr:cNvPr>
        <xdr:cNvSpPr txBox="1"/>
      </xdr:nvSpPr>
      <xdr:spPr>
        <a:xfrm>
          <a:off x="9620250" y="1600200"/>
          <a:ext cx="2009775"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9347F0B3-7882-4796-BE99-E4096247A696}" type="TxLink">
            <a:rPr lang="en-US" sz="1200" b="0" i="0" u="none" strike="noStrike">
              <a:solidFill>
                <a:srgbClr val="000000"/>
              </a:solidFill>
              <a:latin typeface="Aptos Narrow"/>
              <a:ea typeface="+mn-ea"/>
              <a:cs typeface="+mn-cs"/>
            </a:rPr>
            <a:pPr marL="0" indent="0"/>
            <a:t>Segun Alabi</a:t>
          </a:fld>
          <a:endParaRPr lang="en-US" sz="1200" b="0" i="0" u="none" strike="noStrike">
            <a:solidFill>
              <a:srgbClr val="000000"/>
            </a:solidFill>
            <a:latin typeface="Aptos Narrow"/>
            <a:ea typeface="+mn-ea"/>
            <a:cs typeface="+mn-cs"/>
          </a:endParaRPr>
        </a:p>
      </xdr:txBody>
    </xdr:sp>
    <xdr:clientData/>
  </xdr:twoCellAnchor>
  <xdr:twoCellAnchor>
    <xdr:from>
      <xdr:col>15</xdr:col>
      <xdr:colOff>228599</xdr:colOff>
      <xdr:row>11</xdr:row>
      <xdr:rowOff>142874</xdr:rowOff>
    </xdr:from>
    <xdr:to>
      <xdr:col>20</xdr:col>
      <xdr:colOff>571500</xdr:colOff>
      <xdr:row>24</xdr:row>
      <xdr:rowOff>161925</xdr:rowOff>
    </xdr:to>
    <xdr:sp macro="" textlink="">
      <xdr:nvSpPr>
        <xdr:cNvPr id="28" name="Rectangle: Rounded Corners 27">
          <a:extLst>
            <a:ext uri="{FF2B5EF4-FFF2-40B4-BE49-F238E27FC236}">
              <a16:creationId xmlns:a16="http://schemas.microsoft.com/office/drawing/2014/main" id="{8AA55532-00E8-DDCB-CE3B-DFE3FDF43B37}"/>
            </a:ext>
          </a:extLst>
        </xdr:cNvPr>
        <xdr:cNvSpPr/>
      </xdr:nvSpPr>
      <xdr:spPr>
        <a:xfrm>
          <a:off x="9372599" y="2238374"/>
          <a:ext cx="3390901" cy="2495551"/>
        </a:xfrm>
        <a:prstGeom prst="roundRect">
          <a:avLst>
            <a:gd name="adj" fmla="val 8539"/>
          </a:avLst>
        </a:prstGeom>
        <a:solidFill>
          <a:schemeClr val="bg1">
            <a:lumMod val="95000"/>
          </a:schemeClr>
        </a:solidFill>
        <a:ln w="3175">
          <a:solidFill>
            <a:schemeClr val="tx2"/>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15</xdr:col>
      <xdr:colOff>295276</xdr:colOff>
      <xdr:row>12</xdr:row>
      <xdr:rowOff>19049</xdr:rowOff>
    </xdr:from>
    <xdr:to>
      <xdr:col>20</xdr:col>
      <xdr:colOff>419100</xdr:colOff>
      <xdr:row>24</xdr:row>
      <xdr:rowOff>47625</xdr:rowOff>
    </xdr:to>
    <xdr:graphicFrame macro="">
      <xdr:nvGraphicFramePr>
        <xdr:cNvPr id="27" name="Chart 26">
          <a:extLst>
            <a:ext uri="{FF2B5EF4-FFF2-40B4-BE49-F238E27FC236}">
              <a16:creationId xmlns:a16="http://schemas.microsoft.com/office/drawing/2014/main" id="{D5850AD5-CB7D-4FC7-AFFA-88EB02691C3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19</xdr:col>
      <xdr:colOff>447675</xdr:colOff>
      <xdr:row>2</xdr:row>
      <xdr:rowOff>104775</xdr:rowOff>
    </xdr:from>
    <xdr:to>
      <xdr:col>25</xdr:col>
      <xdr:colOff>47625</xdr:colOff>
      <xdr:row>10</xdr:row>
      <xdr:rowOff>123825</xdr:rowOff>
    </xdr:to>
    <xdr:sp macro="" textlink="">
      <xdr:nvSpPr>
        <xdr:cNvPr id="29" name="Rectangle: Rounded Corners 28">
          <a:extLst>
            <a:ext uri="{FF2B5EF4-FFF2-40B4-BE49-F238E27FC236}">
              <a16:creationId xmlns:a16="http://schemas.microsoft.com/office/drawing/2014/main" id="{DB191344-B810-C7F8-1CB8-2C98F814EAFD}"/>
            </a:ext>
          </a:extLst>
        </xdr:cNvPr>
        <xdr:cNvSpPr/>
      </xdr:nvSpPr>
      <xdr:spPr>
        <a:xfrm>
          <a:off x="12030075" y="485775"/>
          <a:ext cx="3257550" cy="1543050"/>
        </a:xfrm>
        <a:prstGeom prst="roundRect">
          <a:avLst>
            <a:gd name="adj" fmla="val 8539"/>
          </a:avLst>
        </a:prstGeom>
        <a:solidFill>
          <a:schemeClr val="bg1">
            <a:lumMod val="95000"/>
          </a:schemeClr>
        </a:solidFill>
        <a:ln w="3175">
          <a:solidFill>
            <a:schemeClr val="tx2"/>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21</xdr:col>
      <xdr:colOff>390526</xdr:colOff>
      <xdr:row>2</xdr:row>
      <xdr:rowOff>142874</xdr:rowOff>
    </xdr:from>
    <xdr:to>
      <xdr:col>23</xdr:col>
      <xdr:colOff>123826</xdr:colOff>
      <xdr:row>8</xdr:row>
      <xdr:rowOff>57149</xdr:rowOff>
    </xdr:to>
    <xdr:sp macro="" textlink="'Pivot Dashboard'!J9">
      <xdr:nvSpPr>
        <xdr:cNvPr id="31" name="TextBox 30">
          <a:extLst>
            <a:ext uri="{FF2B5EF4-FFF2-40B4-BE49-F238E27FC236}">
              <a16:creationId xmlns:a16="http://schemas.microsoft.com/office/drawing/2014/main" id="{682BFA7F-D982-C87E-C3E0-6E585FC95CFE}"/>
            </a:ext>
          </a:extLst>
        </xdr:cNvPr>
        <xdr:cNvSpPr txBox="1"/>
      </xdr:nvSpPr>
      <xdr:spPr>
        <a:xfrm>
          <a:off x="13192126" y="523874"/>
          <a:ext cx="952500" cy="1057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53D13598-D466-41DF-AFBB-9E50BFECE2EE}" type="TxLink">
            <a:rPr lang="en-US" sz="6000" b="0" i="0" u="none" strike="noStrike">
              <a:solidFill>
                <a:srgbClr val="000000"/>
              </a:solidFill>
              <a:latin typeface="Arial Black" panose="020B0A04020102020204" pitchFamily="34" charset="0"/>
            </a:rPr>
            <a:pPr/>
            <a:t>4</a:t>
          </a:fld>
          <a:endParaRPr lang="en-US" sz="49600">
            <a:latin typeface="Arial Black" panose="020B0A04020102020204" pitchFamily="34" charset="0"/>
          </a:endParaRPr>
        </a:p>
      </xdr:txBody>
    </xdr:sp>
    <xdr:clientData/>
  </xdr:twoCellAnchor>
  <xdr:twoCellAnchor>
    <xdr:from>
      <xdr:col>21</xdr:col>
      <xdr:colOff>133352</xdr:colOff>
      <xdr:row>8</xdr:row>
      <xdr:rowOff>95251</xdr:rowOff>
    </xdr:from>
    <xdr:to>
      <xdr:col>23</xdr:col>
      <xdr:colOff>333376</xdr:colOff>
      <xdr:row>9</xdr:row>
      <xdr:rowOff>180975</xdr:rowOff>
    </xdr:to>
    <xdr:sp macro="" textlink="">
      <xdr:nvSpPr>
        <xdr:cNvPr id="32" name="TextBox 31">
          <a:extLst>
            <a:ext uri="{FF2B5EF4-FFF2-40B4-BE49-F238E27FC236}">
              <a16:creationId xmlns:a16="http://schemas.microsoft.com/office/drawing/2014/main" id="{8DD029E7-1F43-A96C-7C82-0C7857AAF388}"/>
            </a:ext>
          </a:extLst>
        </xdr:cNvPr>
        <xdr:cNvSpPr txBox="1"/>
      </xdr:nvSpPr>
      <xdr:spPr>
        <a:xfrm>
          <a:off x="12934952" y="1619251"/>
          <a:ext cx="1419224" cy="2762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Average</a:t>
          </a:r>
          <a:r>
            <a:rPr lang="en-US" sz="1100" baseline="0"/>
            <a:t> Rating Score</a:t>
          </a:r>
          <a:endParaRPr lang="en-US" sz="1100"/>
        </a:p>
      </xdr:txBody>
    </xdr:sp>
    <xdr:clientData/>
  </xdr:twoCellAnchor>
  <xdr:twoCellAnchor>
    <xdr:from>
      <xdr:col>0</xdr:col>
      <xdr:colOff>373849</xdr:colOff>
      <xdr:row>5</xdr:row>
      <xdr:rowOff>69422</xdr:rowOff>
    </xdr:from>
    <xdr:to>
      <xdr:col>1</xdr:col>
      <xdr:colOff>144740</xdr:colOff>
      <xdr:row>7</xdr:row>
      <xdr:rowOff>29564</xdr:rowOff>
    </xdr:to>
    <xdr:sp macro="" textlink="">
      <xdr:nvSpPr>
        <xdr:cNvPr id="16" name="TextBox 15">
          <a:extLst>
            <a:ext uri="{FF2B5EF4-FFF2-40B4-BE49-F238E27FC236}">
              <a16:creationId xmlns:a16="http://schemas.microsoft.com/office/drawing/2014/main" id="{FA8BDF38-A0BE-912F-94E9-2554A289EA94}"/>
            </a:ext>
          </a:extLst>
        </xdr:cNvPr>
        <xdr:cNvSpPr txBox="1"/>
      </xdr:nvSpPr>
      <xdr:spPr>
        <a:xfrm rot="3258968">
          <a:off x="393524" y="1002247"/>
          <a:ext cx="341142" cy="380491"/>
        </a:xfrm>
        <a:prstGeom prst="rect">
          <a:avLst/>
        </a:prstGeom>
        <a:blipFill dpi="0" rotWithShape="1">
          <a:blip xmlns:r="http://schemas.openxmlformats.org/officeDocument/2006/relationships" r:embed="rId4" cstate="print">
            <a:extLst>
              <a:ext uri="{28A0092B-C50C-407E-A947-70E740481C1C}">
                <a14:useLocalDpi xmlns:a14="http://schemas.microsoft.com/office/drawing/2010/main" val="0"/>
              </a:ext>
            </a:extLst>
          </a:blip>
          <a:srcRect/>
          <a:stretch>
            <a:fillRect/>
          </a:stretch>
        </a:bli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11</xdr:col>
      <xdr:colOff>504826</xdr:colOff>
      <xdr:row>5</xdr:row>
      <xdr:rowOff>95250</xdr:rowOff>
    </xdr:from>
    <xdr:to>
      <xdr:col>12</xdr:col>
      <xdr:colOff>257175</xdr:colOff>
      <xdr:row>6</xdr:row>
      <xdr:rowOff>180976</xdr:rowOff>
    </xdr:to>
    <xdr:sp macro="" textlink="">
      <xdr:nvSpPr>
        <xdr:cNvPr id="30" name="TextBox 29">
          <a:extLst>
            <a:ext uri="{FF2B5EF4-FFF2-40B4-BE49-F238E27FC236}">
              <a16:creationId xmlns:a16="http://schemas.microsoft.com/office/drawing/2014/main" id="{E0C0CB07-C714-35C5-FCD2-F92380CF102A}"/>
            </a:ext>
          </a:extLst>
        </xdr:cNvPr>
        <xdr:cNvSpPr txBox="1"/>
      </xdr:nvSpPr>
      <xdr:spPr>
        <a:xfrm>
          <a:off x="7210426" y="1047750"/>
          <a:ext cx="361949" cy="276226"/>
        </a:xfrm>
        <a:prstGeom prst="rect">
          <a:avLst/>
        </a:prstGeom>
        <a:blipFill dpi="0" rotWithShape="1">
          <a:blip xmlns:r="http://schemas.openxmlformats.org/officeDocument/2006/relationships" r:embed="rId5" cstate="print">
            <a:extLst>
              <a:ext uri="{28A0092B-C50C-407E-A947-70E740481C1C}">
                <a14:useLocalDpi xmlns:a14="http://schemas.microsoft.com/office/drawing/2010/main" val="0"/>
              </a:ext>
            </a:extLst>
          </a:blip>
          <a:srcRect/>
          <a:stretch>
            <a:fillRect/>
          </a:stretch>
        </a:bli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8</xdr:col>
      <xdr:colOff>342901</xdr:colOff>
      <xdr:row>5</xdr:row>
      <xdr:rowOff>104775</xdr:rowOff>
    </xdr:from>
    <xdr:to>
      <xdr:col>9</xdr:col>
      <xdr:colOff>57150</xdr:colOff>
      <xdr:row>7</xdr:row>
      <xdr:rowOff>19051</xdr:rowOff>
    </xdr:to>
    <xdr:sp macro="" textlink="">
      <xdr:nvSpPr>
        <xdr:cNvPr id="33" name="TextBox 32">
          <a:extLst>
            <a:ext uri="{FF2B5EF4-FFF2-40B4-BE49-F238E27FC236}">
              <a16:creationId xmlns:a16="http://schemas.microsoft.com/office/drawing/2014/main" id="{B1407CD9-B17F-0B47-C6F3-51B7DFB170BA}"/>
            </a:ext>
          </a:extLst>
        </xdr:cNvPr>
        <xdr:cNvSpPr txBox="1"/>
      </xdr:nvSpPr>
      <xdr:spPr>
        <a:xfrm>
          <a:off x="5219701" y="1057275"/>
          <a:ext cx="323849" cy="295276"/>
        </a:xfrm>
        <a:prstGeom prst="rect">
          <a:avLst/>
        </a:prstGeom>
        <a:blipFill dpi="0" rotWithShape="1">
          <a:blip xmlns:r="http://schemas.openxmlformats.org/officeDocument/2006/relationships" r:embed="rId6" cstate="print">
            <a:extLst>
              <a:ext uri="{28A0092B-C50C-407E-A947-70E740481C1C}">
                <a14:useLocalDpi xmlns:a14="http://schemas.microsoft.com/office/drawing/2010/main" val="0"/>
              </a:ext>
            </a:extLst>
          </a:blip>
          <a:srcRect/>
          <a:stretch>
            <a:fillRect/>
          </a:stretch>
        </a:bli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18</xdr:col>
      <xdr:colOff>19051</xdr:colOff>
      <xdr:row>6</xdr:row>
      <xdr:rowOff>171450</xdr:rowOff>
    </xdr:from>
    <xdr:to>
      <xdr:col>19</xdr:col>
      <xdr:colOff>228601</xdr:colOff>
      <xdr:row>10</xdr:row>
      <xdr:rowOff>85725</xdr:rowOff>
    </xdr:to>
    <xdr:sp macro="" textlink="">
      <xdr:nvSpPr>
        <xdr:cNvPr id="34" name="TextBox 33">
          <a:extLst>
            <a:ext uri="{FF2B5EF4-FFF2-40B4-BE49-F238E27FC236}">
              <a16:creationId xmlns:a16="http://schemas.microsoft.com/office/drawing/2014/main" id="{E9E1F74B-9F09-E35A-0145-FCD2D3EFC15F}"/>
            </a:ext>
          </a:extLst>
        </xdr:cNvPr>
        <xdr:cNvSpPr txBox="1"/>
      </xdr:nvSpPr>
      <xdr:spPr>
        <a:xfrm>
          <a:off x="10991851" y="1314450"/>
          <a:ext cx="819150" cy="676275"/>
        </a:xfrm>
        <a:prstGeom prst="rect">
          <a:avLst/>
        </a:prstGeom>
        <a:blipFill dpi="0" rotWithShape="1">
          <a:blip xmlns:r="http://schemas.openxmlformats.org/officeDocument/2006/relationships" r:embed="rId7" cstate="print">
            <a:extLst>
              <a:ext uri="{28A0092B-C50C-407E-A947-70E740481C1C}">
                <a14:useLocalDpi xmlns:a14="http://schemas.microsoft.com/office/drawing/2010/main" val="0"/>
              </a:ext>
            </a:extLst>
          </a:blip>
          <a:srcRect/>
          <a:stretch>
            <a:fillRect/>
          </a:stretch>
        </a:bli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5</xdr:col>
      <xdr:colOff>409576</xdr:colOff>
      <xdr:row>5</xdr:row>
      <xdr:rowOff>57150</xdr:rowOff>
    </xdr:from>
    <xdr:to>
      <xdr:col>6</xdr:col>
      <xdr:colOff>123825</xdr:colOff>
      <xdr:row>6</xdr:row>
      <xdr:rowOff>161926</xdr:rowOff>
    </xdr:to>
    <xdr:sp macro="" textlink="">
      <xdr:nvSpPr>
        <xdr:cNvPr id="35" name="TextBox 34">
          <a:extLst>
            <a:ext uri="{FF2B5EF4-FFF2-40B4-BE49-F238E27FC236}">
              <a16:creationId xmlns:a16="http://schemas.microsoft.com/office/drawing/2014/main" id="{A34C4A54-CC50-A2E0-ADFC-57C5C82BF4B0}"/>
            </a:ext>
          </a:extLst>
        </xdr:cNvPr>
        <xdr:cNvSpPr txBox="1"/>
      </xdr:nvSpPr>
      <xdr:spPr>
        <a:xfrm>
          <a:off x="3457576" y="1009650"/>
          <a:ext cx="323849" cy="295276"/>
        </a:xfrm>
        <a:prstGeom prst="rect">
          <a:avLst/>
        </a:prstGeom>
        <a:blipFill dpi="0" rotWithShape="1">
          <a:blip xmlns:r="http://schemas.openxmlformats.org/officeDocument/2006/relationships" r:embed="rId8" cstate="print">
            <a:extLst>
              <a:ext uri="{28A0092B-C50C-407E-A947-70E740481C1C}">
                <a14:useLocalDpi xmlns:a14="http://schemas.microsoft.com/office/drawing/2010/main" val="0"/>
              </a:ext>
            </a:extLst>
          </a:blip>
          <a:srcRect/>
          <a:stretch>
            <a:fillRect/>
          </a:stretch>
        </a:bli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0</xdr:col>
      <xdr:colOff>380999</xdr:colOff>
      <xdr:row>28</xdr:row>
      <xdr:rowOff>161925</xdr:rowOff>
    </xdr:from>
    <xdr:to>
      <xdr:col>12</xdr:col>
      <xdr:colOff>276224</xdr:colOff>
      <xdr:row>44</xdr:row>
      <xdr:rowOff>152400</xdr:rowOff>
    </xdr:to>
    <xdr:graphicFrame macro="">
      <xdr:nvGraphicFramePr>
        <xdr:cNvPr id="36" name="Chart 35">
          <a:extLst>
            <a:ext uri="{FF2B5EF4-FFF2-40B4-BE49-F238E27FC236}">
              <a16:creationId xmlns:a16="http://schemas.microsoft.com/office/drawing/2014/main" id="{92D1CF79-AA47-410C-8CA3-BA047CC9D2D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12</xdr:col>
      <xdr:colOff>76200</xdr:colOff>
      <xdr:row>36</xdr:row>
      <xdr:rowOff>142876</xdr:rowOff>
    </xdr:from>
    <xdr:to>
      <xdr:col>13</xdr:col>
      <xdr:colOff>552450</xdr:colOff>
      <xdr:row>42</xdr:row>
      <xdr:rowOff>9526</xdr:rowOff>
    </xdr:to>
    <xdr:sp macro="" textlink="">
      <xdr:nvSpPr>
        <xdr:cNvPr id="37" name="TextBox 36">
          <a:extLst>
            <a:ext uri="{FF2B5EF4-FFF2-40B4-BE49-F238E27FC236}">
              <a16:creationId xmlns:a16="http://schemas.microsoft.com/office/drawing/2014/main" id="{30A173BA-D292-F4D1-702A-15B8EF14E3AA}"/>
            </a:ext>
          </a:extLst>
        </xdr:cNvPr>
        <xdr:cNvSpPr txBox="1"/>
      </xdr:nvSpPr>
      <xdr:spPr>
        <a:xfrm>
          <a:off x="7391400" y="7000876"/>
          <a:ext cx="1085850" cy="1009650"/>
        </a:xfrm>
        <a:prstGeom prst="rect">
          <a:avLst/>
        </a:prstGeom>
        <a:blipFill dpi="0" rotWithShape="1">
          <a:blip xmlns:r="http://schemas.openxmlformats.org/officeDocument/2006/relationships" r:embed="rId10">
            <a:extLst>
              <a:ext uri="{28A0092B-C50C-407E-A947-70E740481C1C}">
                <a14:useLocalDpi xmlns:a14="http://schemas.microsoft.com/office/drawing/2010/main" val="0"/>
              </a:ext>
            </a:extLst>
          </a:blip>
          <a:srcRect/>
          <a:stretch>
            <a:fillRect/>
          </a:stretch>
        </a:bli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21</xdr:col>
      <xdr:colOff>257175</xdr:colOff>
      <xdr:row>11</xdr:row>
      <xdr:rowOff>152399</xdr:rowOff>
    </xdr:from>
    <xdr:to>
      <xdr:col>25</xdr:col>
      <xdr:colOff>38100</xdr:colOff>
      <xdr:row>25</xdr:row>
      <xdr:rowOff>161925</xdr:rowOff>
    </xdr:to>
    <xdr:sp macro="" textlink="">
      <xdr:nvSpPr>
        <xdr:cNvPr id="39" name="Rectangle: Rounded Corners 38">
          <a:extLst>
            <a:ext uri="{FF2B5EF4-FFF2-40B4-BE49-F238E27FC236}">
              <a16:creationId xmlns:a16="http://schemas.microsoft.com/office/drawing/2014/main" id="{C83B5889-9F9C-298F-681C-A54B69276290}"/>
            </a:ext>
          </a:extLst>
        </xdr:cNvPr>
        <xdr:cNvSpPr/>
      </xdr:nvSpPr>
      <xdr:spPr>
        <a:xfrm>
          <a:off x="13058775" y="2247899"/>
          <a:ext cx="2219325" cy="2676526"/>
        </a:xfrm>
        <a:prstGeom prst="roundRect">
          <a:avLst>
            <a:gd name="adj" fmla="val 8539"/>
          </a:avLst>
        </a:prstGeom>
        <a:solidFill>
          <a:schemeClr val="bg1">
            <a:lumMod val="95000"/>
          </a:schemeClr>
        </a:solidFill>
        <a:ln w="3175">
          <a:solidFill>
            <a:schemeClr val="tx2"/>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editAs="oneCell">
    <xdr:from>
      <xdr:col>21</xdr:col>
      <xdr:colOff>457200</xdr:colOff>
      <xdr:row>12</xdr:row>
      <xdr:rowOff>95250</xdr:rowOff>
    </xdr:from>
    <xdr:to>
      <xdr:col>24</xdr:col>
      <xdr:colOff>457200</xdr:colOff>
      <xdr:row>19</xdr:row>
      <xdr:rowOff>9525</xdr:rowOff>
    </xdr:to>
    <mc:AlternateContent xmlns:mc="http://schemas.openxmlformats.org/markup-compatibility/2006" xmlns:a14="http://schemas.microsoft.com/office/drawing/2010/main">
      <mc:Choice Requires="a14">
        <xdr:graphicFrame macro="">
          <xdr:nvGraphicFramePr>
            <xdr:cNvPr id="38" name="Year">
              <a:extLst>
                <a:ext uri="{FF2B5EF4-FFF2-40B4-BE49-F238E27FC236}">
                  <a16:creationId xmlns:a16="http://schemas.microsoft.com/office/drawing/2014/main" id="{124CE7DE-A0C7-5AFD-B8A7-C7C1B74793B8}"/>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13258800" y="2381250"/>
              <a:ext cx="1828800" cy="12477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23</xdr:col>
      <xdr:colOff>66676</xdr:colOff>
      <xdr:row>4</xdr:row>
      <xdr:rowOff>66675</xdr:rowOff>
    </xdr:from>
    <xdr:to>
      <xdr:col>24</xdr:col>
      <xdr:colOff>295275</xdr:colOff>
      <xdr:row>7</xdr:row>
      <xdr:rowOff>152400</xdr:rowOff>
    </xdr:to>
    <xdr:sp macro="" textlink="">
      <xdr:nvSpPr>
        <xdr:cNvPr id="40" name="TextBox 39">
          <a:extLst>
            <a:ext uri="{FF2B5EF4-FFF2-40B4-BE49-F238E27FC236}">
              <a16:creationId xmlns:a16="http://schemas.microsoft.com/office/drawing/2014/main" id="{FD8F0C67-8B2A-A338-A39B-FB03A8694E0D}"/>
            </a:ext>
          </a:extLst>
        </xdr:cNvPr>
        <xdr:cNvSpPr txBox="1"/>
      </xdr:nvSpPr>
      <xdr:spPr>
        <a:xfrm>
          <a:off x="14087476" y="828675"/>
          <a:ext cx="838199" cy="657225"/>
        </a:xfrm>
        <a:prstGeom prst="rect">
          <a:avLst/>
        </a:prstGeom>
        <a:blipFill dpi="0" rotWithShape="1">
          <a:blip xmlns:r="http://schemas.openxmlformats.org/officeDocument/2006/relationships" r:embed="rId11">
            <a:duotone>
              <a:schemeClr val="accent1">
                <a:shade val="45000"/>
                <a:satMod val="135000"/>
              </a:schemeClr>
              <a:prstClr val="white"/>
            </a:duotone>
            <a:extLst>
              <a:ext uri="{BEBA8EAE-BF5A-486C-A8C5-ECC9F3942E4B}">
                <a14:imgProps xmlns:a14="http://schemas.microsoft.com/office/drawing/2010/main">
                  <a14:imgLayer r:embed="rId12">
                    <a14:imgEffect>
                      <a14:colorTemperature colorTemp="11200"/>
                    </a14:imgEffect>
                  </a14:imgLayer>
                </a14:imgProps>
              </a:ext>
              <a:ext uri="{28A0092B-C50C-407E-A947-70E740481C1C}">
                <a14:useLocalDpi xmlns:a14="http://schemas.microsoft.com/office/drawing/2010/main" val="0"/>
              </a:ext>
            </a:extLst>
          </a:blip>
          <a:srcRect/>
          <a:stretch>
            <a:fillRect/>
          </a:stretch>
        </a:bli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11</xdr:col>
      <xdr:colOff>152402</xdr:colOff>
      <xdr:row>1</xdr:row>
      <xdr:rowOff>38099</xdr:rowOff>
    </xdr:from>
    <xdr:to>
      <xdr:col>12</xdr:col>
      <xdr:colOff>85726</xdr:colOff>
      <xdr:row>3</xdr:row>
      <xdr:rowOff>95250</xdr:rowOff>
    </xdr:to>
    <xdr:sp macro="" textlink="">
      <xdr:nvSpPr>
        <xdr:cNvPr id="41" name="TextBox 40">
          <a:extLst>
            <a:ext uri="{FF2B5EF4-FFF2-40B4-BE49-F238E27FC236}">
              <a16:creationId xmlns:a16="http://schemas.microsoft.com/office/drawing/2014/main" id="{479770E6-6CDF-8539-9F9A-E190ED6B2A03}"/>
            </a:ext>
          </a:extLst>
        </xdr:cNvPr>
        <xdr:cNvSpPr txBox="1"/>
      </xdr:nvSpPr>
      <xdr:spPr>
        <a:xfrm>
          <a:off x="6858002" y="228599"/>
          <a:ext cx="542924" cy="438151"/>
        </a:xfrm>
        <a:prstGeom prst="rect">
          <a:avLst/>
        </a:prstGeom>
        <a:blipFill dpi="0" rotWithShape="1">
          <a:blip xmlns:r="http://schemas.openxmlformats.org/officeDocument/2006/relationships" r:embed="rId13">
            <a:lum bright="70000" contrast="-70000"/>
            <a:extLst>
              <a:ext uri="{28A0092B-C50C-407E-A947-70E740481C1C}">
                <a14:useLocalDpi xmlns:a14="http://schemas.microsoft.com/office/drawing/2010/main" val="0"/>
              </a:ext>
            </a:extLst>
          </a:blip>
          <a:srcRect/>
          <a:stretch>
            <a:fillRect/>
          </a:stretch>
        </a:bli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12</xdr:col>
      <xdr:colOff>123825</xdr:colOff>
      <xdr:row>1</xdr:row>
      <xdr:rowOff>38100</xdr:rowOff>
    </xdr:from>
    <xdr:to>
      <xdr:col>14</xdr:col>
      <xdr:colOff>228601</xdr:colOff>
      <xdr:row>3</xdr:row>
      <xdr:rowOff>28575</xdr:rowOff>
    </xdr:to>
    <xdr:sp macro="" textlink="">
      <xdr:nvSpPr>
        <xdr:cNvPr id="42" name="TextBox 41">
          <a:extLst>
            <a:ext uri="{FF2B5EF4-FFF2-40B4-BE49-F238E27FC236}">
              <a16:creationId xmlns:a16="http://schemas.microsoft.com/office/drawing/2014/main" id="{853D10BC-934E-3DE7-AF49-3BD413287DA8}"/>
            </a:ext>
          </a:extLst>
        </xdr:cNvPr>
        <xdr:cNvSpPr txBox="1"/>
      </xdr:nvSpPr>
      <xdr:spPr>
        <a:xfrm>
          <a:off x="7439025" y="228600"/>
          <a:ext cx="1323976" cy="371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chemeClr val="bg1"/>
              </a:solidFill>
              <a:latin typeface="Arial Black" panose="020B0A04020102020204" pitchFamily="34" charset="0"/>
            </a:rPr>
            <a:t>2020 - 2022</a:t>
          </a:r>
        </a:p>
      </xdr:txBody>
    </xdr:sp>
    <xdr:clientData/>
  </xdr:twoCellAnchor>
  <xdr:twoCellAnchor>
    <xdr:from>
      <xdr:col>15</xdr:col>
      <xdr:colOff>276225</xdr:colOff>
      <xdr:row>26</xdr:row>
      <xdr:rowOff>76200</xdr:rowOff>
    </xdr:from>
    <xdr:to>
      <xdr:col>20</xdr:col>
      <xdr:colOff>600074</xdr:colOff>
      <xdr:row>42</xdr:row>
      <xdr:rowOff>180975</xdr:rowOff>
    </xdr:to>
    <xdr:sp macro="" textlink="">
      <xdr:nvSpPr>
        <xdr:cNvPr id="43" name="Rectangle: Rounded Corners 42">
          <a:extLst>
            <a:ext uri="{FF2B5EF4-FFF2-40B4-BE49-F238E27FC236}">
              <a16:creationId xmlns:a16="http://schemas.microsoft.com/office/drawing/2014/main" id="{C381F6F5-ECF1-07FE-3C5B-87DEA2DE2B88}"/>
            </a:ext>
          </a:extLst>
        </xdr:cNvPr>
        <xdr:cNvSpPr/>
      </xdr:nvSpPr>
      <xdr:spPr>
        <a:xfrm>
          <a:off x="9420225" y="5029200"/>
          <a:ext cx="3371849" cy="3152775"/>
        </a:xfrm>
        <a:prstGeom prst="roundRect">
          <a:avLst>
            <a:gd name="adj" fmla="val 8539"/>
          </a:avLst>
        </a:prstGeom>
        <a:solidFill>
          <a:schemeClr val="bg1">
            <a:lumMod val="95000"/>
          </a:schemeClr>
        </a:solidFill>
        <a:ln w="3175">
          <a:solidFill>
            <a:schemeClr val="tx2"/>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15</xdr:col>
      <xdr:colOff>409575</xdr:colOff>
      <xdr:row>27</xdr:row>
      <xdr:rowOff>152399</xdr:rowOff>
    </xdr:from>
    <xdr:to>
      <xdr:col>20</xdr:col>
      <xdr:colOff>514350</xdr:colOff>
      <xdr:row>41</xdr:row>
      <xdr:rowOff>161924</xdr:rowOff>
    </xdr:to>
    <xdr:graphicFrame macro="">
      <xdr:nvGraphicFramePr>
        <xdr:cNvPr id="44" name="Chart 43">
          <a:extLst>
            <a:ext uri="{FF2B5EF4-FFF2-40B4-BE49-F238E27FC236}">
              <a16:creationId xmlns:a16="http://schemas.microsoft.com/office/drawing/2014/main" id="{45A5DF38-7F3D-4DCC-98D8-7BB29CD2BA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21</xdr:col>
      <xdr:colOff>238126</xdr:colOff>
      <xdr:row>27</xdr:row>
      <xdr:rowOff>9525</xdr:rowOff>
    </xdr:from>
    <xdr:to>
      <xdr:col>25</xdr:col>
      <xdr:colOff>104776</xdr:colOff>
      <xdr:row>44</xdr:row>
      <xdr:rowOff>76201</xdr:rowOff>
    </xdr:to>
    <xdr:sp macro="" textlink="">
      <xdr:nvSpPr>
        <xdr:cNvPr id="45" name="Rectangle: Rounded Corners 44">
          <a:extLst>
            <a:ext uri="{FF2B5EF4-FFF2-40B4-BE49-F238E27FC236}">
              <a16:creationId xmlns:a16="http://schemas.microsoft.com/office/drawing/2014/main" id="{7BA20BC3-5DC7-0635-D90E-7126EDAA6635}"/>
            </a:ext>
          </a:extLst>
        </xdr:cNvPr>
        <xdr:cNvSpPr/>
      </xdr:nvSpPr>
      <xdr:spPr>
        <a:xfrm>
          <a:off x="13039726" y="5153025"/>
          <a:ext cx="2305050" cy="3305176"/>
        </a:xfrm>
        <a:prstGeom prst="roundRect">
          <a:avLst>
            <a:gd name="adj" fmla="val 8539"/>
          </a:avLst>
        </a:prstGeom>
        <a:solidFill>
          <a:schemeClr val="bg1">
            <a:lumMod val="95000"/>
          </a:schemeClr>
        </a:solidFill>
        <a:ln w="3175">
          <a:solidFill>
            <a:schemeClr val="tx2"/>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21</xdr:col>
      <xdr:colOff>285752</xdr:colOff>
      <xdr:row>27</xdr:row>
      <xdr:rowOff>104775</xdr:rowOff>
    </xdr:from>
    <xdr:to>
      <xdr:col>25</xdr:col>
      <xdr:colOff>66676</xdr:colOff>
      <xdr:row>44</xdr:row>
      <xdr:rowOff>66675</xdr:rowOff>
    </xdr:to>
    <xdr:graphicFrame macro="">
      <xdr:nvGraphicFramePr>
        <xdr:cNvPr id="47" name="Chart 46">
          <a:extLst>
            <a:ext uri="{FF2B5EF4-FFF2-40B4-BE49-F238E27FC236}">
              <a16:creationId xmlns:a16="http://schemas.microsoft.com/office/drawing/2014/main" id="{C257750A-5FA6-428B-8411-30E1B412874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editAs="oneCell">
    <xdr:from>
      <xdr:col>21</xdr:col>
      <xdr:colOff>476250</xdr:colOff>
      <xdr:row>19</xdr:row>
      <xdr:rowOff>142875</xdr:rowOff>
    </xdr:from>
    <xdr:to>
      <xdr:col>24</xdr:col>
      <xdr:colOff>476250</xdr:colOff>
      <xdr:row>25</xdr:row>
      <xdr:rowOff>38100</xdr:rowOff>
    </xdr:to>
    <mc:AlternateContent xmlns:mc="http://schemas.openxmlformats.org/markup-compatibility/2006" xmlns:a14="http://schemas.microsoft.com/office/drawing/2010/main">
      <mc:Choice Requires="a14">
        <xdr:graphicFrame macro="">
          <xdr:nvGraphicFramePr>
            <xdr:cNvPr id="48" name="Gender">
              <a:extLst>
                <a:ext uri="{FF2B5EF4-FFF2-40B4-BE49-F238E27FC236}">
                  <a16:creationId xmlns:a16="http://schemas.microsoft.com/office/drawing/2014/main" id="{8BBB494B-8021-E835-A94D-2E070FC7C8E4}"/>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13277850" y="3762375"/>
              <a:ext cx="1828800" cy="10382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916.736771875003" backgroundQuery="1" createdVersion="8" refreshedVersion="8" minRefreshableVersion="3" recordCount="0" supportSubquery="1" supportAdvancedDrill="1" xr:uid="{55701FB7-5508-43B8-907A-C941E4D4AC97}">
  <cacheSource type="external" connectionId="1"/>
  <cacheFields count="3">
    <cacheField name="[Measures].[Sum of Total Amount]" caption="Sum of Total Amount" numFmtId="0" hierarchy="21" level="32767"/>
    <cacheField name="[Transaction_Data6].[Product Category].[Product Category]" caption="Product Category" numFmtId="0" hierarchy="9" level="1">
      <sharedItems count="6">
        <s v="Beauty &amp; Personal Care"/>
        <s v="Electronics"/>
        <s v="Fashion"/>
        <s v="Groceries"/>
        <s v="Home &amp; Kitchen"/>
        <s v="Sports &amp; Outdoors"/>
      </sharedItems>
    </cacheField>
    <cacheField name="[Transaction_Data6].[Gender].[Gender]" caption="Gender" numFmtId="0" hierarchy="7" level="1">
      <sharedItems containsSemiMixedTypes="0" containsNonDate="0" containsString="0"/>
    </cacheField>
  </cacheFields>
  <cacheHierarchies count="37">
    <cacheHierarchy uniqueName="[Transaction_Data6].[Order Date]" caption="Order Date" attribute="1" time="1" defaultMemberUniqueName="[Transaction_Data6].[Order Date].[All]" allUniqueName="[Transaction_Data6].[Order Date].[All]" dimensionUniqueName="[Transaction_Data6]" displayFolder="" count="2" memberValueDatatype="7" unbalanced="0"/>
    <cacheHierarchy uniqueName="[Transaction_Data6].[Year]" caption="Year" attribute="1" defaultMemberUniqueName="[Transaction_Data6].[Year].[All]" allUniqueName="[Transaction_Data6].[Year].[All]" dimensionUniqueName="[Transaction_Data6]" displayFolder="" count="2" memberValueDatatype="20" unbalanced="0"/>
    <cacheHierarchy uniqueName="[Transaction_Data6].[Order ID]" caption="Order ID" attribute="1" defaultMemberUniqueName="[Transaction_Data6].[Order ID].[All]" allUniqueName="[Transaction_Data6].[Order ID].[All]" dimensionUniqueName="[Transaction_Data6]" displayFolder="" count="2" memberValueDatatype="130" unbalanced="0"/>
    <cacheHierarchy uniqueName="[Transaction_Data6].[Customer ID]" caption="Customer ID" attribute="1" defaultMemberUniqueName="[Transaction_Data6].[Customer ID].[All]" allUniqueName="[Transaction_Data6].[Customer ID].[All]" dimensionUniqueName="[Transaction_Data6]" displayFolder="" count="2" memberValueDatatype="130" unbalanced="0"/>
    <cacheHierarchy uniqueName="[Transaction_Data6].[Customer Name]" caption="Customer Name" attribute="1" defaultMemberUniqueName="[Transaction_Data6].[Customer Name].[All]" allUniqueName="[Transaction_Data6].[Customer Name].[All]" dimensionUniqueName="[Transaction_Data6]" displayFolder="" count="2" memberValueDatatype="130" unbalanced="0"/>
    <cacheHierarchy uniqueName="[Transaction_Data6].[Age]" caption="Age" attribute="1" defaultMemberUniqueName="[Transaction_Data6].[Age].[All]" allUniqueName="[Transaction_Data6].[Age].[All]" dimensionUniqueName="[Transaction_Data6]" displayFolder="" count="2" memberValueDatatype="20" unbalanced="0"/>
    <cacheHierarchy uniqueName="[Transaction_Data6].[Age Group]" caption="Age Group" attribute="1" defaultMemberUniqueName="[Transaction_Data6].[Age Group].[All]" allUniqueName="[Transaction_Data6].[Age Group].[All]" dimensionUniqueName="[Transaction_Data6]" displayFolder="" count="2" memberValueDatatype="130" unbalanced="0"/>
    <cacheHierarchy uniqueName="[Transaction_Data6].[Gender]" caption="Gender" attribute="1" defaultMemberUniqueName="[Transaction_Data6].[Gender].[All]" allUniqueName="[Transaction_Data6].[Gender].[All]" dimensionUniqueName="[Transaction_Data6]" displayFolder="" count="2" memberValueDatatype="130" unbalanced="0">
      <fieldsUsage count="2">
        <fieldUsage x="-1"/>
        <fieldUsage x="2"/>
      </fieldsUsage>
    </cacheHierarchy>
    <cacheHierarchy uniqueName="[Transaction_Data6].[Location]" caption="Location" attribute="1" defaultMemberUniqueName="[Transaction_Data6].[Location].[All]" allUniqueName="[Transaction_Data6].[Location].[All]" dimensionUniqueName="[Transaction_Data6]" displayFolder="" count="2" memberValueDatatype="130" unbalanced="0"/>
    <cacheHierarchy uniqueName="[Transaction_Data6].[Product Category]" caption="Product Category" attribute="1" defaultMemberUniqueName="[Transaction_Data6].[Product Category].[All]" allUniqueName="[Transaction_Data6].[Product Category].[All]" dimensionUniqueName="[Transaction_Data6]" displayFolder="" count="2" memberValueDatatype="130" unbalanced="0">
      <fieldsUsage count="2">
        <fieldUsage x="-1"/>
        <fieldUsage x="1"/>
      </fieldsUsage>
    </cacheHierarchy>
    <cacheHierarchy uniqueName="[Transaction_Data6].[Sub-Category]" caption="Sub-Category" attribute="1" defaultMemberUniqueName="[Transaction_Data6].[Sub-Category].[All]" allUniqueName="[Transaction_Data6].[Sub-Category].[All]" dimensionUniqueName="[Transaction_Data6]" displayFolder="" count="2" memberValueDatatype="130" unbalanced="0"/>
    <cacheHierarchy uniqueName="[Transaction_Data6].[Brand]" caption="Brand" attribute="1" defaultMemberUniqueName="[Transaction_Data6].[Brand].[All]" allUniqueName="[Transaction_Data6].[Brand].[All]" dimensionUniqueName="[Transaction_Data6]" displayFolder="" count="2" memberValueDatatype="130" unbalanced="0"/>
    <cacheHierarchy uniqueName="[Transaction_Data6].[Quantity]" caption="Quantity" attribute="1" defaultMemberUniqueName="[Transaction_Data6].[Quantity].[All]" allUniqueName="[Transaction_Data6].[Quantity].[All]" dimensionUniqueName="[Transaction_Data6]" displayFolder="" count="2" memberValueDatatype="20" unbalanced="0"/>
    <cacheHierarchy uniqueName="[Transaction_Data6].[Price]" caption="Price" attribute="1" defaultMemberUniqueName="[Transaction_Data6].[Price].[All]" allUniqueName="[Transaction_Data6].[Price].[All]" dimensionUniqueName="[Transaction_Data6]" displayFolder="" count="2" memberValueDatatype="20" unbalanced="0"/>
    <cacheHierarchy uniqueName="[Transaction_Data6].[Discount]" caption="Discount" attribute="1" defaultMemberUniqueName="[Transaction_Data6].[Discount].[All]" allUniqueName="[Transaction_Data6].[Discount].[All]" dimensionUniqueName="[Transaction_Data6]" displayFolder="" count="2" memberValueDatatype="5" unbalanced="0"/>
    <cacheHierarchy uniqueName="[Transaction_Data6].[Discount Group]" caption="Discount Group" attribute="1" defaultMemberUniqueName="[Transaction_Data6].[Discount Group].[All]" allUniqueName="[Transaction_Data6].[Discount Group].[All]" dimensionUniqueName="[Transaction_Data6]" displayFolder="" count="2" memberValueDatatype="130" unbalanced="0"/>
    <cacheHierarchy uniqueName="[Transaction_Data6].[Total Amount]" caption="Total Amount" attribute="1" defaultMemberUniqueName="[Transaction_Data6].[Total Amount].[All]" allUniqueName="[Transaction_Data6].[Total Amount].[All]" dimensionUniqueName="[Transaction_Data6]" displayFolder="" count="2" memberValueDatatype="5" unbalanced="0"/>
    <cacheHierarchy uniqueName="[Transaction_Data6].[Rating 1-5]" caption="Rating 1-5" attribute="1" defaultMemberUniqueName="[Transaction_Data6].[Rating 1-5].[All]" allUniqueName="[Transaction_Data6].[Rating 1-5].[All]" dimensionUniqueName="[Transaction_Data6]" displayFolder="" count="2" memberValueDatatype="20" unbalanced="0"/>
    <cacheHierarchy uniqueName="[Transaction_Data6].[Review]" caption="Review" attribute="1" defaultMemberUniqueName="[Transaction_Data6].[Review].[All]" allUniqueName="[Transaction_Data6].[Review].[All]" dimensionUniqueName="[Transaction_Data6]" displayFolder="" count="2" memberValueDatatype="130" unbalanced="0"/>
    <cacheHierarchy uniqueName="[Measures].[__XL_Count Transaction_Data6]" caption="__XL_Count Transaction_Data6" measure="1" displayFolder="" measureGroup="Transaction_Data6" count="0" hidden="1"/>
    <cacheHierarchy uniqueName="[Measures].[__No measures defined]" caption="__No measures defined" measure="1" displayFolder="" count="0" hidden="1"/>
    <cacheHierarchy uniqueName="[Measures].[Sum of Total Amount]" caption="Sum of Total Amount" measure="1" displayFolder="" measureGroup="Transaction_Data6" count="0" oneField="1" hidden="1">
      <fieldsUsage count="1">
        <fieldUsage x="0"/>
      </fieldsUsage>
      <extLst>
        <ext xmlns:x15="http://schemas.microsoft.com/office/spreadsheetml/2010/11/main" uri="{B97F6D7D-B522-45F9-BDA1-12C45D357490}">
          <x15:cacheHierarchy aggregatedColumn="16"/>
        </ext>
      </extLst>
    </cacheHierarchy>
    <cacheHierarchy uniqueName="[Measures].[Count of Brand]" caption="Count of Brand" measure="1" displayFolder="" measureGroup="Transaction_Data6" count="0" hidden="1">
      <extLst>
        <ext xmlns:x15="http://schemas.microsoft.com/office/spreadsheetml/2010/11/main" uri="{B97F6D7D-B522-45F9-BDA1-12C45D357490}">
          <x15:cacheHierarchy aggregatedColumn="11"/>
        </ext>
      </extLst>
    </cacheHierarchy>
    <cacheHierarchy uniqueName="[Measures].[Distinct Count of Brand]" caption="Distinct Count of Brand" measure="1" displayFolder="" measureGroup="Transaction_Data6" count="0" hidden="1">
      <extLst>
        <ext xmlns:x15="http://schemas.microsoft.com/office/spreadsheetml/2010/11/main" uri="{B97F6D7D-B522-45F9-BDA1-12C45D357490}">
          <x15:cacheHierarchy aggregatedColumn="11"/>
        </ext>
      </extLst>
    </cacheHierarchy>
    <cacheHierarchy uniqueName="[Measures].[Count of Product Category]" caption="Count of Product Category" measure="1" displayFolder="" measureGroup="Transaction_Data6" count="0" hidden="1">
      <extLst>
        <ext xmlns:x15="http://schemas.microsoft.com/office/spreadsheetml/2010/11/main" uri="{B97F6D7D-B522-45F9-BDA1-12C45D357490}">
          <x15:cacheHierarchy aggregatedColumn="9"/>
        </ext>
      </extLst>
    </cacheHierarchy>
    <cacheHierarchy uniqueName="[Measures].[Distinct Count of Product Category]" caption="Distinct Count of Product Category" measure="1" displayFolder="" measureGroup="Transaction_Data6" count="0" hidden="1">
      <extLst>
        <ext xmlns:x15="http://schemas.microsoft.com/office/spreadsheetml/2010/11/main" uri="{B97F6D7D-B522-45F9-BDA1-12C45D357490}">
          <x15:cacheHierarchy aggregatedColumn="9"/>
        </ext>
      </extLst>
    </cacheHierarchy>
    <cacheHierarchy uniqueName="[Measures].[Count of Sub-Category]" caption="Count of Sub-Category" measure="1" displayFolder="" measureGroup="Transaction_Data6" count="0" hidden="1">
      <extLst>
        <ext xmlns:x15="http://schemas.microsoft.com/office/spreadsheetml/2010/11/main" uri="{B97F6D7D-B522-45F9-BDA1-12C45D357490}">
          <x15:cacheHierarchy aggregatedColumn="10"/>
        </ext>
      </extLst>
    </cacheHierarchy>
    <cacheHierarchy uniqueName="[Measures].[Distinct Count of Sub-Category]" caption="Distinct Count of Sub-Category" measure="1" displayFolder="" measureGroup="Transaction_Data6" count="0" hidden="1">
      <extLst>
        <ext xmlns:x15="http://schemas.microsoft.com/office/spreadsheetml/2010/11/main" uri="{B97F6D7D-B522-45F9-BDA1-12C45D357490}">
          <x15:cacheHierarchy aggregatedColumn="10"/>
        </ext>
      </extLst>
    </cacheHierarchy>
    <cacheHierarchy uniqueName="[Measures].[Sum of Rating 1-5]" caption="Sum of Rating 1-5" measure="1" displayFolder="" measureGroup="Transaction_Data6" count="0" hidden="1">
      <extLst>
        <ext xmlns:x15="http://schemas.microsoft.com/office/spreadsheetml/2010/11/main" uri="{B97F6D7D-B522-45F9-BDA1-12C45D357490}">
          <x15:cacheHierarchy aggregatedColumn="17"/>
        </ext>
      </extLst>
    </cacheHierarchy>
    <cacheHierarchy uniqueName="[Measures].[Average of Rating 1-5]" caption="Average of Rating 1-5" measure="1" displayFolder="" measureGroup="Transaction_Data6" count="0" hidden="1">
      <extLst>
        <ext xmlns:x15="http://schemas.microsoft.com/office/spreadsheetml/2010/11/main" uri="{B97F6D7D-B522-45F9-BDA1-12C45D357490}">
          <x15:cacheHierarchy aggregatedColumn="17"/>
        </ext>
      </extLst>
    </cacheHierarchy>
    <cacheHierarchy uniqueName="[Measures].[Count of Customer Name]" caption="Count of Customer Name" measure="1" displayFolder="" measureGroup="Transaction_Data6" count="0" hidden="1">
      <extLst>
        <ext xmlns:x15="http://schemas.microsoft.com/office/spreadsheetml/2010/11/main" uri="{B97F6D7D-B522-45F9-BDA1-12C45D357490}">
          <x15:cacheHierarchy aggregatedColumn="4"/>
        </ext>
      </extLst>
    </cacheHierarchy>
    <cacheHierarchy uniqueName="[Measures].[Distinct Count of Customer Name]" caption="Distinct Count of Customer Name" measure="1" displayFolder="" measureGroup="Transaction_Data6" count="0" hidden="1">
      <extLst>
        <ext xmlns:x15="http://schemas.microsoft.com/office/spreadsheetml/2010/11/main" uri="{B97F6D7D-B522-45F9-BDA1-12C45D357490}">
          <x15:cacheHierarchy aggregatedColumn="4"/>
        </ext>
      </extLst>
    </cacheHierarchy>
    <cacheHierarchy uniqueName="[Measures].[Sum of Age]" caption="Sum of Age" measure="1" displayFolder="" measureGroup="Transaction_Data6" count="0" hidden="1">
      <extLst>
        <ext xmlns:x15="http://schemas.microsoft.com/office/spreadsheetml/2010/11/main" uri="{B97F6D7D-B522-45F9-BDA1-12C45D357490}">
          <x15:cacheHierarchy aggregatedColumn="5"/>
        </ext>
      </extLst>
    </cacheHierarchy>
    <cacheHierarchy uniqueName="[Measures].[Count of Order ID]" caption="Count of Order ID" measure="1" displayFolder="" measureGroup="Transaction_Data6" count="0" hidden="1">
      <extLst>
        <ext xmlns:x15="http://schemas.microsoft.com/office/spreadsheetml/2010/11/main" uri="{B97F6D7D-B522-45F9-BDA1-12C45D357490}">
          <x15:cacheHierarchy aggregatedColumn="2"/>
        </ext>
      </extLst>
    </cacheHierarchy>
    <cacheHierarchy uniqueName="[Measures].[Distinct Count of Order ID]" caption="Distinct Count of Order ID" measure="1" displayFolder="" measureGroup="Transaction_Data6" count="0" hidden="1">
      <extLst>
        <ext xmlns:x15="http://schemas.microsoft.com/office/spreadsheetml/2010/11/main" uri="{B97F6D7D-B522-45F9-BDA1-12C45D357490}">
          <x15:cacheHierarchy aggregatedColumn="2"/>
        </ext>
      </extLst>
    </cacheHierarchy>
    <cacheHierarchy uniqueName="[Measures].[Count of Customer ID]" caption="Count of Customer ID" measure="1" displayFolder="" measureGroup="Transaction_Data6" count="0" hidden="1">
      <extLst>
        <ext xmlns:x15="http://schemas.microsoft.com/office/spreadsheetml/2010/11/main" uri="{B97F6D7D-B522-45F9-BDA1-12C45D357490}">
          <x15:cacheHierarchy aggregatedColumn="3"/>
        </ext>
      </extLst>
    </cacheHierarchy>
    <cacheHierarchy uniqueName="[Measures].[Distinct Count of Customer ID]" caption="Distinct Count of Customer ID" measure="1" displayFolder="" measureGroup="Transaction_Data6" count="0" hidden="1">
      <extLst>
        <ext xmlns:x15="http://schemas.microsoft.com/office/spreadsheetml/2010/11/main" uri="{B97F6D7D-B522-45F9-BDA1-12C45D357490}">
          <x15:cacheHierarchy aggregatedColumn="3"/>
        </ext>
      </extLst>
    </cacheHierarchy>
  </cacheHierarchies>
  <kpis count="0"/>
  <dimensions count="2">
    <dimension measure="1" name="Measures" uniqueName="[Measures]" caption="Measures"/>
    <dimension name="Transaction_Data6" uniqueName="[Transaction_Data6]" caption="Transaction_Data6"/>
  </dimensions>
  <measureGroups count="1">
    <measureGroup name="Transaction_Data6" caption="Transaction_Data6"/>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916.736772453703" backgroundQuery="1" createdVersion="8" refreshedVersion="8" minRefreshableVersion="3" recordCount="0" supportSubquery="1" supportAdvancedDrill="1" xr:uid="{8A27F562-97B6-4C5F-8A3F-1207ED24FA77}">
  <cacheSource type="external" connectionId="1"/>
  <cacheFields count="2">
    <cacheField name="[Measures].[Sum of Total Amount]" caption="Sum of Total Amount" numFmtId="0" hierarchy="21" level="32767"/>
    <cacheField name="[Transaction_Data6].[Gender].[Gender]" caption="Gender" numFmtId="0" hierarchy="7" level="1">
      <sharedItems containsSemiMixedTypes="0" containsNonDate="0" containsString="0"/>
    </cacheField>
  </cacheFields>
  <cacheHierarchies count="37">
    <cacheHierarchy uniqueName="[Transaction_Data6].[Order Date]" caption="Order Date" attribute="1" time="1" defaultMemberUniqueName="[Transaction_Data6].[Order Date].[All]" allUniqueName="[Transaction_Data6].[Order Date].[All]" dimensionUniqueName="[Transaction_Data6]" displayFolder="" count="0" memberValueDatatype="7" unbalanced="0"/>
    <cacheHierarchy uniqueName="[Transaction_Data6].[Year]" caption="Year" attribute="1" defaultMemberUniqueName="[Transaction_Data6].[Year].[All]" allUniqueName="[Transaction_Data6].[Year].[All]" dimensionUniqueName="[Transaction_Data6]" displayFolder="" count="2" memberValueDatatype="20" unbalanced="0"/>
    <cacheHierarchy uniqueName="[Transaction_Data6].[Order ID]" caption="Order ID" attribute="1" defaultMemberUniqueName="[Transaction_Data6].[Order ID].[All]" allUniqueName="[Transaction_Data6].[Order ID].[All]" dimensionUniqueName="[Transaction_Data6]" displayFolder="" count="0" memberValueDatatype="130" unbalanced="0"/>
    <cacheHierarchy uniqueName="[Transaction_Data6].[Customer ID]" caption="Customer ID" attribute="1" defaultMemberUniqueName="[Transaction_Data6].[Customer ID].[All]" allUniqueName="[Transaction_Data6].[Customer ID].[All]" dimensionUniqueName="[Transaction_Data6]" displayFolder="" count="0" memberValueDatatype="130" unbalanced="0"/>
    <cacheHierarchy uniqueName="[Transaction_Data6].[Customer Name]" caption="Customer Name" attribute="1" defaultMemberUniqueName="[Transaction_Data6].[Customer Name].[All]" allUniqueName="[Transaction_Data6].[Customer Name].[All]" dimensionUniqueName="[Transaction_Data6]" displayFolder="" count="0" memberValueDatatype="130" unbalanced="0"/>
    <cacheHierarchy uniqueName="[Transaction_Data6].[Age]" caption="Age" attribute="1" defaultMemberUniqueName="[Transaction_Data6].[Age].[All]" allUniqueName="[Transaction_Data6].[Age].[All]" dimensionUniqueName="[Transaction_Data6]" displayFolder="" count="0" memberValueDatatype="20" unbalanced="0"/>
    <cacheHierarchy uniqueName="[Transaction_Data6].[Age Group]" caption="Age Group" attribute="1" defaultMemberUniqueName="[Transaction_Data6].[Age Group].[All]" allUniqueName="[Transaction_Data6].[Age Group].[All]" dimensionUniqueName="[Transaction_Data6]" displayFolder="" count="0" memberValueDatatype="130" unbalanced="0"/>
    <cacheHierarchy uniqueName="[Transaction_Data6].[Gender]" caption="Gender" attribute="1" defaultMemberUniqueName="[Transaction_Data6].[Gender].[All]" allUniqueName="[Transaction_Data6].[Gender].[All]" dimensionUniqueName="[Transaction_Data6]" displayFolder="" count="2" memberValueDatatype="130" unbalanced="0">
      <fieldsUsage count="2">
        <fieldUsage x="-1"/>
        <fieldUsage x="1"/>
      </fieldsUsage>
    </cacheHierarchy>
    <cacheHierarchy uniqueName="[Transaction_Data6].[Location]" caption="Location" attribute="1" defaultMemberUniqueName="[Transaction_Data6].[Location].[All]" allUniqueName="[Transaction_Data6].[Location].[All]" dimensionUniqueName="[Transaction_Data6]" displayFolder="" count="0" memberValueDatatype="130" unbalanced="0"/>
    <cacheHierarchy uniqueName="[Transaction_Data6].[Product Category]" caption="Product Category" attribute="1" defaultMemberUniqueName="[Transaction_Data6].[Product Category].[All]" allUniqueName="[Transaction_Data6].[Product Category].[All]" dimensionUniqueName="[Transaction_Data6]" displayFolder="" count="0" memberValueDatatype="130" unbalanced="0"/>
    <cacheHierarchy uniqueName="[Transaction_Data6].[Sub-Category]" caption="Sub-Category" attribute="1" defaultMemberUniqueName="[Transaction_Data6].[Sub-Category].[All]" allUniqueName="[Transaction_Data6].[Sub-Category].[All]" dimensionUniqueName="[Transaction_Data6]" displayFolder="" count="0" memberValueDatatype="130" unbalanced="0"/>
    <cacheHierarchy uniqueName="[Transaction_Data6].[Brand]" caption="Brand" attribute="1" defaultMemberUniqueName="[Transaction_Data6].[Brand].[All]" allUniqueName="[Transaction_Data6].[Brand].[All]" dimensionUniqueName="[Transaction_Data6]" displayFolder="" count="0" memberValueDatatype="130" unbalanced="0"/>
    <cacheHierarchy uniqueName="[Transaction_Data6].[Quantity]" caption="Quantity" attribute="1" defaultMemberUniqueName="[Transaction_Data6].[Quantity].[All]" allUniqueName="[Transaction_Data6].[Quantity].[All]" dimensionUniqueName="[Transaction_Data6]" displayFolder="" count="0" memberValueDatatype="20" unbalanced="0"/>
    <cacheHierarchy uniqueName="[Transaction_Data6].[Price]" caption="Price" attribute="1" defaultMemberUniqueName="[Transaction_Data6].[Price].[All]" allUniqueName="[Transaction_Data6].[Price].[All]" dimensionUniqueName="[Transaction_Data6]" displayFolder="" count="0" memberValueDatatype="20" unbalanced="0"/>
    <cacheHierarchy uniqueName="[Transaction_Data6].[Discount]" caption="Discount" attribute="1" defaultMemberUniqueName="[Transaction_Data6].[Discount].[All]" allUniqueName="[Transaction_Data6].[Discount].[All]" dimensionUniqueName="[Transaction_Data6]" displayFolder="" count="0" memberValueDatatype="5" unbalanced="0"/>
    <cacheHierarchy uniqueName="[Transaction_Data6].[Discount Group]" caption="Discount Group" attribute="1" defaultMemberUniqueName="[Transaction_Data6].[Discount Group].[All]" allUniqueName="[Transaction_Data6].[Discount Group].[All]" dimensionUniqueName="[Transaction_Data6]" displayFolder="" count="0" memberValueDatatype="130" unbalanced="0"/>
    <cacheHierarchy uniqueName="[Transaction_Data6].[Total Amount]" caption="Total Amount" attribute="1" defaultMemberUniqueName="[Transaction_Data6].[Total Amount].[All]" allUniqueName="[Transaction_Data6].[Total Amount].[All]" dimensionUniqueName="[Transaction_Data6]" displayFolder="" count="0" memberValueDatatype="5" unbalanced="0"/>
    <cacheHierarchy uniqueName="[Transaction_Data6].[Rating 1-5]" caption="Rating 1-5" attribute="1" defaultMemberUniqueName="[Transaction_Data6].[Rating 1-5].[All]" allUniqueName="[Transaction_Data6].[Rating 1-5].[All]" dimensionUniqueName="[Transaction_Data6]" displayFolder="" count="0" memberValueDatatype="20" unbalanced="0"/>
    <cacheHierarchy uniqueName="[Transaction_Data6].[Review]" caption="Review" attribute="1" defaultMemberUniqueName="[Transaction_Data6].[Review].[All]" allUniqueName="[Transaction_Data6].[Review].[All]" dimensionUniqueName="[Transaction_Data6]" displayFolder="" count="0" memberValueDatatype="130" unbalanced="0"/>
    <cacheHierarchy uniqueName="[Measures].[__XL_Count Transaction_Data6]" caption="__XL_Count Transaction_Data6" measure="1" displayFolder="" measureGroup="Transaction_Data6" count="0" hidden="1"/>
    <cacheHierarchy uniqueName="[Measures].[__No measures defined]" caption="__No measures defined" measure="1" displayFolder="" count="0" hidden="1"/>
    <cacheHierarchy uniqueName="[Measures].[Sum of Total Amount]" caption="Sum of Total Amount" measure="1" displayFolder="" measureGroup="Transaction_Data6" count="0" oneField="1" hidden="1">
      <fieldsUsage count="1">
        <fieldUsage x="0"/>
      </fieldsUsage>
      <extLst>
        <ext xmlns:x15="http://schemas.microsoft.com/office/spreadsheetml/2010/11/main" uri="{B97F6D7D-B522-45F9-BDA1-12C45D357490}">
          <x15:cacheHierarchy aggregatedColumn="16"/>
        </ext>
      </extLst>
    </cacheHierarchy>
    <cacheHierarchy uniqueName="[Measures].[Count of Brand]" caption="Count of Brand" measure="1" displayFolder="" measureGroup="Transaction_Data6" count="0" hidden="1">
      <extLst>
        <ext xmlns:x15="http://schemas.microsoft.com/office/spreadsheetml/2010/11/main" uri="{B97F6D7D-B522-45F9-BDA1-12C45D357490}">
          <x15:cacheHierarchy aggregatedColumn="11"/>
        </ext>
      </extLst>
    </cacheHierarchy>
    <cacheHierarchy uniqueName="[Measures].[Distinct Count of Brand]" caption="Distinct Count of Brand" measure="1" displayFolder="" measureGroup="Transaction_Data6" count="0" hidden="1">
      <extLst>
        <ext xmlns:x15="http://schemas.microsoft.com/office/spreadsheetml/2010/11/main" uri="{B97F6D7D-B522-45F9-BDA1-12C45D357490}">
          <x15:cacheHierarchy aggregatedColumn="11"/>
        </ext>
      </extLst>
    </cacheHierarchy>
    <cacheHierarchy uniqueName="[Measures].[Count of Product Category]" caption="Count of Product Category" measure="1" displayFolder="" measureGroup="Transaction_Data6" count="0" hidden="1">
      <extLst>
        <ext xmlns:x15="http://schemas.microsoft.com/office/spreadsheetml/2010/11/main" uri="{B97F6D7D-B522-45F9-BDA1-12C45D357490}">
          <x15:cacheHierarchy aggregatedColumn="9"/>
        </ext>
      </extLst>
    </cacheHierarchy>
    <cacheHierarchy uniqueName="[Measures].[Distinct Count of Product Category]" caption="Distinct Count of Product Category" measure="1" displayFolder="" measureGroup="Transaction_Data6" count="0" hidden="1">
      <extLst>
        <ext xmlns:x15="http://schemas.microsoft.com/office/spreadsheetml/2010/11/main" uri="{B97F6D7D-B522-45F9-BDA1-12C45D357490}">
          <x15:cacheHierarchy aggregatedColumn="9"/>
        </ext>
      </extLst>
    </cacheHierarchy>
    <cacheHierarchy uniqueName="[Measures].[Count of Sub-Category]" caption="Count of Sub-Category" measure="1" displayFolder="" measureGroup="Transaction_Data6" count="0" hidden="1">
      <extLst>
        <ext xmlns:x15="http://schemas.microsoft.com/office/spreadsheetml/2010/11/main" uri="{B97F6D7D-B522-45F9-BDA1-12C45D357490}">
          <x15:cacheHierarchy aggregatedColumn="10"/>
        </ext>
      </extLst>
    </cacheHierarchy>
    <cacheHierarchy uniqueName="[Measures].[Distinct Count of Sub-Category]" caption="Distinct Count of Sub-Category" measure="1" displayFolder="" measureGroup="Transaction_Data6" count="0" hidden="1">
      <extLst>
        <ext xmlns:x15="http://schemas.microsoft.com/office/spreadsheetml/2010/11/main" uri="{B97F6D7D-B522-45F9-BDA1-12C45D357490}">
          <x15:cacheHierarchy aggregatedColumn="10"/>
        </ext>
      </extLst>
    </cacheHierarchy>
    <cacheHierarchy uniqueName="[Measures].[Sum of Rating 1-5]" caption="Sum of Rating 1-5" measure="1" displayFolder="" measureGroup="Transaction_Data6" count="0" hidden="1">
      <extLst>
        <ext xmlns:x15="http://schemas.microsoft.com/office/spreadsheetml/2010/11/main" uri="{B97F6D7D-B522-45F9-BDA1-12C45D357490}">
          <x15:cacheHierarchy aggregatedColumn="17"/>
        </ext>
      </extLst>
    </cacheHierarchy>
    <cacheHierarchy uniqueName="[Measures].[Average of Rating 1-5]" caption="Average of Rating 1-5" measure="1" displayFolder="" measureGroup="Transaction_Data6" count="0" hidden="1">
      <extLst>
        <ext xmlns:x15="http://schemas.microsoft.com/office/spreadsheetml/2010/11/main" uri="{B97F6D7D-B522-45F9-BDA1-12C45D357490}">
          <x15:cacheHierarchy aggregatedColumn="17"/>
        </ext>
      </extLst>
    </cacheHierarchy>
    <cacheHierarchy uniqueName="[Measures].[Count of Customer Name]" caption="Count of Customer Name" measure="1" displayFolder="" measureGroup="Transaction_Data6" count="0" hidden="1">
      <extLst>
        <ext xmlns:x15="http://schemas.microsoft.com/office/spreadsheetml/2010/11/main" uri="{B97F6D7D-B522-45F9-BDA1-12C45D357490}">
          <x15:cacheHierarchy aggregatedColumn="4"/>
        </ext>
      </extLst>
    </cacheHierarchy>
    <cacheHierarchy uniqueName="[Measures].[Distinct Count of Customer Name]" caption="Distinct Count of Customer Name" measure="1" displayFolder="" measureGroup="Transaction_Data6" count="0" hidden="1">
      <extLst>
        <ext xmlns:x15="http://schemas.microsoft.com/office/spreadsheetml/2010/11/main" uri="{B97F6D7D-B522-45F9-BDA1-12C45D357490}">
          <x15:cacheHierarchy aggregatedColumn="4"/>
        </ext>
      </extLst>
    </cacheHierarchy>
    <cacheHierarchy uniqueName="[Measures].[Sum of Age]" caption="Sum of Age" measure="1" displayFolder="" measureGroup="Transaction_Data6" count="0" hidden="1">
      <extLst>
        <ext xmlns:x15="http://schemas.microsoft.com/office/spreadsheetml/2010/11/main" uri="{B97F6D7D-B522-45F9-BDA1-12C45D357490}">
          <x15:cacheHierarchy aggregatedColumn="5"/>
        </ext>
      </extLst>
    </cacheHierarchy>
    <cacheHierarchy uniqueName="[Measures].[Count of Order ID]" caption="Count of Order ID" measure="1" displayFolder="" measureGroup="Transaction_Data6" count="0" hidden="1">
      <extLst>
        <ext xmlns:x15="http://schemas.microsoft.com/office/spreadsheetml/2010/11/main" uri="{B97F6D7D-B522-45F9-BDA1-12C45D357490}">
          <x15:cacheHierarchy aggregatedColumn="2"/>
        </ext>
      </extLst>
    </cacheHierarchy>
    <cacheHierarchy uniqueName="[Measures].[Distinct Count of Order ID]" caption="Distinct Count of Order ID" measure="1" displayFolder="" measureGroup="Transaction_Data6" count="0" hidden="1">
      <extLst>
        <ext xmlns:x15="http://schemas.microsoft.com/office/spreadsheetml/2010/11/main" uri="{B97F6D7D-B522-45F9-BDA1-12C45D357490}">
          <x15:cacheHierarchy aggregatedColumn="2"/>
        </ext>
      </extLst>
    </cacheHierarchy>
    <cacheHierarchy uniqueName="[Measures].[Count of Customer ID]" caption="Count of Customer ID" measure="1" displayFolder="" measureGroup="Transaction_Data6" count="0" hidden="1">
      <extLst>
        <ext xmlns:x15="http://schemas.microsoft.com/office/spreadsheetml/2010/11/main" uri="{B97F6D7D-B522-45F9-BDA1-12C45D357490}">
          <x15:cacheHierarchy aggregatedColumn="3"/>
        </ext>
      </extLst>
    </cacheHierarchy>
    <cacheHierarchy uniqueName="[Measures].[Distinct Count of Customer ID]" caption="Distinct Count of Customer ID" measure="1" displayFolder="" measureGroup="Transaction_Data6" count="0" hidden="1">
      <extLst>
        <ext xmlns:x15="http://schemas.microsoft.com/office/spreadsheetml/2010/11/main" uri="{B97F6D7D-B522-45F9-BDA1-12C45D357490}">
          <x15:cacheHierarchy aggregatedColumn="3"/>
        </ext>
      </extLst>
    </cacheHierarchy>
  </cacheHierarchies>
  <kpis count="0"/>
  <dimensions count="2">
    <dimension measure="1" name="Measures" uniqueName="[Measures]" caption="Measures"/>
    <dimension name="Transaction_Data6" uniqueName="[Transaction_Data6]" caption="Transaction_Data6"/>
  </dimensions>
  <measureGroups count="1">
    <measureGroup name="Transaction_Data6" caption="Transaction_Data6"/>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916.736773379627" backgroundQuery="1" createdVersion="8" refreshedVersion="8" minRefreshableVersion="3" recordCount="0" supportSubquery="1" supportAdvancedDrill="1" xr:uid="{3AA801D0-C520-4216-B5E8-87BACE69780E}">
  <cacheSource type="external" connectionId="1"/>
  <cacheFields count="3">
    <cacheField name="[Measures].[Sum of Total Amount]" caption="Sum of Total Amount" numFmtId="0" hierarchy="21" level="32767"/>
    <cacheField name="[Transaction_Data6].[Customer Name].[Customer Name]" caption="Customer Name" numFmtId="0" hierarchy="4" level="1">
      <sharedItems count="3">
        <s v="Emeka Nwankwo"/>
        <s v="Patience Aliu"/>
        <s v="Segun Alabi"/>
      </sharedItems>
    </cacheField>
    <cacheField name="[Transaction_Data6].[Gender].[Gender]" caption="Gender" numFmtId="0" hierarchy="7" level="1">
      <sharedItems containsSemiMixedTypes="0" containsNonDate="0" containsString="0"/>
    </cacheField>
  </cacheFields>
  <cacheHierarchies count="37">
    <cacheHierarchy uniqueName="[Transaction_Data6].[Order Date]" caption="Order Date" attribute="1" time="1" defaultMemberUniqueName="[Transaction_Data6].[Order Date].[All]" allUniqueName="[Transaction_Data6].[Order Date].[All]" dimensionUniqueName="[Transaction_Data6]" displayFolder="" count="0" memberValueDatatype="7" unbalanced="0"/>
    <cacheHierarchy uniqueName="[Transaction_Data6].[Year]" caption="Year" attribute="1" defaultMemberUniqueName="[Transaction_Data6].[Year].[All]" allUniqueName="[Transaction_Data6].[Year].[All]" dimensionUniqueName="[Transaction_Data6]" displayFolder="" count="2" memberValueDatatype="20" unbalanced="0"/>
    <cacheHierarchy uniqueName="[Transaction_Data6].[Order ID]" caption="Order ID" attribute="1" defaultMemberUniqueName="[Transaction_Data6].[Order ID].[All]" allUniqueName="[Transaction_Data6].[Order ID].[All]" dimensionUniqueName="[Transaction_Data6]" displayFolder="" count="0" memberValueDatatype="130" unbalanced="0"/>
    <cacheHierarchy uniqueName="[Transaction_Data6].[Customer ID]" caption="Customer ID" attribute="1" defaultMemberUniqueName="[Transaction_Data6].[Customer ID].[All]" allUniqueName="[Transaction_Data6].[Customer ID].[All]" dimensionUniqueName="[Transaction_Data6]" displayFolder="" count="0" memberValueDatatype="130" unbalanced="0"/>
    <cacheHierarchy uniqueName="[Transaction_Data6].[Customer Name]" caption="Customer Name" attribute="1" defaultMemberUniqueName="[Transaction_Data6].[Customer Name].[All]" allUniqueName="[Transaction_Data6].[Customer Name].[All]" dimensionUniqueName="[Transaction_Data6]" displayFolder="" count="2" memberValueDatatype="130" unbalanced="0">
      <fieldsUsage count="2">
        <fieldUsage x="-1"/>
        <fieldUsage x="1"/>
      </fieldsUsage>
    </cacheHierarchy>
    <cacheHierarchy uniqueName="[Transaction_Data6].[Age]" caption="Age" attribute="1" defaultMemberUniqueName="[Transaction_Data6].[Age].[All]" allUniqueName="[Transaction_Data6].[Age].[All]" dimensionUniqueName="[Transaction_Data6]" displayFolder="" count="0" memberValueDatatype="20" unbalanced="0"/>
    <cacheHierarchy uniqueName="[Transaction_Data6].[Age Group]" caption="Age Group" attribute="1" defaultMemberUniqueName="[Transaction_Data6].[Age Group].[All]" allUniqueName="[Transaction_Data6].[Age Group].[All]" dimensionUniqueName="[Transaction_Data6]" displayFolder="" count="0" memberValueDatatype="130" unbalanced="0"/>
    <cacheHierarchy uniqueName="[Transaction_Data6].[Gender]" caption="Gender" attribute="1" defaultMemberUniqueName="[Transaction_Data6].[Gender].[All]" allUniqueName="[Transaction_Data6].[Gender].[All]" dimensionUniqueName="[Transaction_Data6]" displayFolder="" count="2" memberValueDatatype="130" unbalanced="0">
      <fieldsUsage count="2">
        <fieldUsage x="-1"/>
        <fieldUsage x="2"/>
      </fieldsUsage>
    </cacheHierarchy>
    <cacheHierarchy uniqueName="[Transaction_Data6].[Location]" caption="Location" attribute="1" defaultMemberUniqueName="[Transaction_Data6].[Location].[All]" allUniqueName="[Transaction_Data6].[Location].[All]" dimensionUniqueName="[Transaction_Data6]" displayFolder="" count="0" memberValueDatatype="130" unbalanced="0"/>
    <cacheHierarchy uniqueName="[Transaction_Data6].[Product Category]" caption="Product Category" attribute="1" defaultMemberUniqueName="[Transaction_Data6].[Product Category].[All]" allUniqueName="[Transaction_Data6].[Product Category].[All]" dimensionUniqueName="[Transaction_Data6]" displayFolder="" count="0" memberValueDatatype="130" unbalanced="0"/>
    <cacheHierarchy uniqueName="[Transaction_Data6].[Sub-Category]" caption="Sub-Category" attribute="1" defaultMemberUniqueName="[Transaction_Data6].[Sub-Category].[All]" allUniqueName="[Transaction_Data6].[Sub-Category].[All]" dimensionUniqueName="[Transaction_Data6]" displayFolder="" count="0" memberValueDatatype="130" unbalanced="0"/>
    <cacheHierarchy uniqueName="[Transaction_Data6].[Brand]" caption="Brand" attribute="1" defaultMemberUniqueName="[Transaction_Data6].[Brand].[All]" allUniqueName="[Transaction_Data6].[Brand].[All]" dimensionUniqueName="[Transaction_Data6]" displayFolder="" count="0" memberValueDatatype="130" unbalanced="0"/>
    <cacheHierarchy uniqueName="[Transaction_Data6].[Quantity]" caption="Quantity" attribute="1" defaultMemberUniqueName="[Transaction_Data6].[Quantity].[All]" allUniqueName="[Transaction_Data6].[Quantity].[All]" dimensionUniqueName="[Transaction_Data6]" displayFolder="" count="0" memberValueDatatype="20" unbalanced="0"/>
    <cacheHierarchy uniqueName="[Transaction_Data6].[Price]" caption="Price" attribute="1" defaultMemberUniqueName="[Transaction_Data6].[Price].[All]" allUniqueName="[Transaction_Data6].[Price].[All]" dimensionUniqueName="[Transaction_Data6]" displayFolder="" count="0" memberValueDatatype="20" unbalanced="0"/>
    <cacheHierarchy uniqueName="[Transaction_Data6].[Discount]" caption="Discount" attribute="1" defaultMemberUniqueName="[Transaction_Data6].[Discount].[All]" allUniqueName="[Transaction_Data6].[Discount].[All]" dimensionUniqueName="[Transaction_Data6]" displayFolder="" count="0" memberValueDatatype="5" unbalanced="0"/>
    <cacheHierarchy uniqueName="[Transaction_Data6].[Discount Group]" caption="Discount Group" attribute="1" defaultMemberUniqueName="[Transaction_Data6].[Discount Group].[All]" allUniqueName="[Transaction_Data6].[Discount Group].[All]" dimensionUniqueName="[Transaction_Data6]" displayFolder="" count="0" memberValueDatatype="130" unbalanced="0"/>
    <cacheHierarchy uniqueName="[Transaction_Data6].[Total Amount]" caption="Total Amount" attribute="1" defaultMemberUniqueName="[Transaction_Data6].[Total Amount].[All]" allUniqueName="[Transaction_Data6].[Total Amount].[All]" dimensionUniqueName="[Transaction_Data6]" displayFolder="" count="0" memberValueDatatype="5" unbalanced="0"/>
    <cacheHierarchy uniqueName="[Transaction_Data6].[Rating 1-5]" caption="Rating 1-5" attribute="1" defaultMemberUniqueName="[Transaction_Data6].[Rating 1-5].[All]" allUniqueName="[Transaction_Data6].[Rating 1-5].[All]" dimensionUniqueName="[Transaction_Data6]" displayFolder="" count="0" memberValueDatatype="20" unbalanced="0"/>
    <cacheHierarchy uniqueName="[Transaction_Data6].[Review]" caption="Review" attribute="1" defaultMemberUniqueName="[Transaction_Data6].[Review].[All]" allUniqueName="[Transaction_Data6].[Review].[All]" dimensionUniqueName="[Transaction_Data6]" displayFolder="" count="0" memberValueDatatype="130" unbalanced="0"/>
    <cacheHierarchy uniqueName="[Measures].[__XL_Count Transaction_Data6]" caption="__XL_Count Transaction_Data6" measure="1" displayFolder="" measureGroup="Transaction_Data6" count="0" hidden="1"/>
    <cacheHierarchy uniqueName="[Measures].[__No measures defined]" caption="__No measures defined" measure="1" displayFolder="" count="0" hidden="1"/>
    <cacheHierarchy uniqueName="[Measures].[Sum of Total Amount]" caption="Sum of Total Amount" measure="1" displayFolder="" measureGroup="Transaction_Data6" count="0" oneField="1" hidden="1">
      <fieldsUsage count="1">
        <fieldUsage x="0"/>
      </fieldsUsage>
      <extLst>
        <ext xmlns:x15="http://schemas.microsoft.com/office/spreadsheetml/2010/11/main" uri="{B97F6D7D-B522-45F9-BDA1-12C45D357490}">
          <x15:cacheHierarchy aggregatedColumn="16"/>
        </ext>
      </extLst>
    </cacheHierarchy>
    <cacheHierarchy uniqueName="[Measures].[Count of Brand]" caption="Count of Brand" measure="1" displayFolder="" measureGroup="Transaction_Data6" count="0" hidden="1">
      <extLst>
        <ext xmlns:x15="http://schemas.microsoft.com/office/spreadsheetml/2010/11/main" uri="{B97F6D7D-B522-45F9-BDA1-12C45D357490}">
          <x15:cacheHierarchy aggregatedColumn="11"/>
        </ext>
      </extLst>
    </cacheHierarchy>
    <cacheHierarchy uniqueName="[Measures].[Distinct Count of Brand]" caption="Distinct Count of Brand" measure="1" displayFolder="" measureGroup="Transaction_Data6" count="0" hidden="1">
      <extLst>
        <ext xmlns:x15="http://schemas.microsoft.com/office/spreadsheetml/2010/11/main" uri="{B97F6D7D-B522-45F9-BDA1-12C45D357490}">
          <x15:cacheHierarchy aggregatedColumn="11"/>
        </ext>
      </extLst>
    </cacheHierarchy>
    <cacheHierarchy uniqueName="[Measures].[Count of Product Category]" caption="Count of Product Category" measure="1" displayFolder="" measureGroup="Transaction_Data6" count="0" hidden="1">
      <extLst>
        <ext xmlns:x15="http://schemas.microsoft.com/office/spreadsheetml/2010/11/main" uri="{B97F6D7D-B522-45F9-BDA1-12C45D357490}">
          <x15:cacheHierarchy aggregatedColumn="9"/>
        </ext>
      </extLst>
    </cacheHierarchy>
    <cacheHierarchy uniqueName="[Measures].[Distinct Count of Product Category]" caption="Distinct Count of Product Category" measure="1" displayFolder="" measureGroup="Transaction_Data6" count="0" hidden="1">
      <extLst>
        <ext xmlns:x15="http://schemas.microsoft.com/office/spreadsheetml/2010/11/main" uri="{B97F6D7D-B522-45F9-BDA1-12C45D357490}">
          <x15:cacheHierarchy aggregatedColumn="9"/>
        </ext>
      </extLst>
    </cacheHierarchy>
    <cacheHierarchy uniqueName="[Measures].[Count of Sub-Category]" caption="Count of Sub-Category" measure="1" displayFolder="" measureGroup="Transaction_Data6" count="0" hidden="1">
      <extLst>
        <ext xmlns:x15="http://schemas.microsoft.com/office/spreadsheetml/2010/11/main" uri="{B97F6D7D-B522-45F9-BDA1-12C45D357490}">
          <x15:cacheHierarchy aggregatedColumn="10"/>
        </ext>
      </extLst>
    </cacheHierarchy>
    <cacheHierarchy uniqueName="[Measures].[Distinct Count of Sub-Category]" caption="Distinct Count of Sub-Category" measure="1" displayFolder="" measureGroup="Transaction_Data6" count="0" hidden="1">
      <extLst>
        <ext xmlns:x15="http://schemas.microsoft.com/office/spreadsheetml/2010/11/main" uri="{B97F6D7D-B522-45F9-BDA1-12C45D357490}">
          <x15:cacheHierarchy aggregatedColumn="10"/>
        </ext>
      </extLst>
    </cacheHierarchy>
    <cacheHierarchy uniqueName="[Measures].[Sum of Rating 1-5]" caption="Sum of Rating 1-5" measure="1" displayFolder="" measureGroup="Transaction_Data6" count="0" hidden="1">
      <extLst>
        <ext xmlns:x15="http://schemas.microsoft.com/office/spreadsheetml/2010/11/main" uri="{B97F6D7D-B522-45F9-BDA1-12C45D357490}">
          <x15:cacheHierarchy aggregatedColumn="17"/>
        </ext>
      </extLst>
    </cacheHierarchy>
    <cacheHierarchy uniqueName="[Measures].[Average of Rating 1-5]" caption="Average of Rating 1-5" measure="1" displayFolder="" measureGroup="Transaction_Data6" count="0" hidden="1">
      <extLst>
        <ext xmlns:x15="http://schemas.microsoft.com/office/spreadsheetml/2010/11/main" uri="{B97F6D7D-B522-45F9-BDA1-12C45D357490}">
          <x15:cacheHierarchy aggregatedColumn="17"/>
        </ext>
      </extLst>
    </cacheHierarchy>
    <cacheHierarchy uniqueName="[Measures].[Count of Customer Name]" caption="Count of Customer Name" measure="1" displayFolder="" measureGroup="Transaction_Data6" count="0" hidden="1">
      <extLst>
        <ext xmlns:x15="http://schemas.microsoft.com/office/spreadsheetml/2010/11/main" uri="{B97F6D7D-B522-45F9-BDA1-12C45D357490}">
          <x15:cacheHierarchy aggregatedColumn="4"/>
        </ext>
      </extLst>
    </cacheHierarchy>
    <cacheHierarchy uniqueName="[Measures].[Distinct Count of Customer Name]" caption="Distinct Count of Customer Name" measure="1" displayFolder="" measureGroup="Transaction_Data6" count="0" hidden="1">
      <extLst>
        <ext xmlns:x15="http://schemas.microsoft.com/office/spreadsheetml/2010/11/main" uri="{B97F6D7D-B522-45F9-BDA1-12C45D357490}">
          <x15:cacheHierarchy aggregatedColumn="4"/>
        </ext>
      </extLst>
    </cacheHierarchy>
    <cacheHierarchy uniqueName="[Measures].[Sum of Age]" caption="Sum of Age" measure="1" displayFolder="" measureGroup="Transaction_Data6" count="0" hidden="1">
      <extLst>
        <ext xmlns:x15="http://schemas.microsoft.com/office/spreadsheetml/2010/11/main" uri="{B97F6D7D-B522-45F9-BDA1-12C45D357490}">
          <x15:cacheHierarchy aggregatedColumn="5"/>
        </ext>
      </extLst>
    </cacheHierarchy>
    <cacheHierarchy uniqueName="[Measures].[Count of Order ID]" caption="Count of Order ID" measure="1" displayFolder="" measureGroup="Transaction_Data6" count="0" hidden="1">
      <extLst>
        <ext xmlns:x15="http://schemas.microsoft.com/office/spreadsheetml/2010/11/main" uri="{B97F6D7D-B522-45F9-BDA1-12C45D357490}">
          <x15:cacheHierarchy aggregatedColumn="2"/>
        </ext>
      </extLst>
    </cacheHierarchy>
    <cacheHierarchy uniqueName="[Measures].[Distinct Count of Order ID]" caption="Distinct Count of Order ID" measure="1" displayFolder="" measureGroup="Transaction_Data6" count="0" hidden="1">
      <extLst>
        <ext xmlns:x15="http://schemas.microsoft.com/office/spreadsheetml/2010/11/main" uri="{B97F6D7D-B522-45F9-BDA1-12C45D357490}">
          <x15:cacheHierarchy aggregatedColumn="2"/>
        </ext>
      </extLst>
    </cacheHierarchy>
    <cacheHierarchy uniqueName="[Measures].[Count of Customer ID]" caption="Count of Customer ID" measure="1" displayFolder="" measureGroup="Transaction_Data6" count="0" hidden="1">
      <extLst>
        <ext xmlns:x15="http://schemas.microsoft.com/office/spreadsheetml/2010/11/main" uri="{B97F6D7D-B522-45F9-BDA1-12C45D357490}">
          <x15:cacheHierarchy aggregatedColumn="3"/>
        </ext>
      </extLst>
    </cacheHierarchy>
    <cacheHierarchy uniqueName="[Measures].[Distinct Count of Customer ID]" caption="Distinct Count of Customer ID" measure="1" displayFolder="" measureGroup="Transaction_Data6" count="0" hidden="1">
      <extLst>
        <ext xmlns:x15="http://schemas.microsoft.com/office/spreadsheetml/2010/11/main" uri="{B97F6D7D-B522-45F9-BDA1-12C45D357490}">
          <x15:cacheHierarchy aggregatedColumn="3"/>
        </ext>
      </extLst>
    </cacheHierarchy>
  </cacheHierarchies>
  <kpis count="0"/>
  <dimensions count="2">
    <dimension measure="1" name="Measures" uniqueName="[Measures]" caption="Measures"/>
    <dimension name="Transaction_Data6" uniqueName="[Transaction_Data6]" caption="Transaction_Data6"/>
  </dimensions>
  <measureGroups count="1">
    <measureGroup name="Transaction_Data6" caption="Transaction_Data6"/>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916.736774074074" backgroundQuery="1" createdVersion="8" refreshedVersion="8" minRefreshableVersion="3" recordCount="0" supportSubquery="1" supportAdvancedDrill="1" xr:uid="{7459F4F6-4D09-460E-A8DE-0675932CFDDF}">
  <cacheSource type="external" connectionId="1"/>
  <cacheFields count="3">
    <cacheField name="[Measures].[Sum of Total Amount]" caption="Sum of Total Amount" numFmtId="0" hierarchy="21" level="32767"/>
    <cacheField name="[Transaction_Data6].[Age Group].[Age Group]" caption="Age Group" numFmtId="0" hierarchy="6" level="1">
      <sharedItems count="4">
        <s v="18-24"/>
        <s v="25-34"/>
        <s v="35-44"/>
        <s v="45+"/>
      </sharedItems>
    </cacheField>
    <cacheField name="[Transaction_Data6].[Gender].[Gender]" caption="Gender" numFmtId="0" hierarchy="7" level="1">
      <sharedItems containsSemiMixedTypes="0" containsNonDate="0" containsString="0"/>
    </cacheField>
  </cacheFields>
  <cacheHierarchies count="37">
    <cacheHierarchy uniqueName="[Transaction_Data6].[Order Date]" caption="Order Date" attribute="1" time="1" defaultMemberUniqueName="[Transaction_Data6].[Order Date].[All]" allUniqueName="[Transaction_Data6].[Order Date].[All]" dimensionUniqueName="[Transaction_Data6]" displayFolder="" count="0" memberValueDatatype="7" unbalanced="0"/>
    <cacheHierarchy uniqueName="[Transaction_Data6].[Year]" caption="Year" attribute="1" defaultMemberUniqueName="[Transaction_Data6].[Year].[All]" allUniqueName="[Transaction_Data6].[Year].[All]" dimensionUniqueName="[Transaction_Data6]" displayFolder="" count="2" memberValueDatatype="20" unbalanced="0"/>
    <cacheHierarchy uniqueName="[Transaction_Data6].[Order ID]" caption="Order ID" attribute="1" defaultMemberUniqueName="[Transaction_Data6].[Order ID].[All]" allUniqueName="[Transaction_Data6].[Order ID].[All]" dimensionUniqueName="[Transaction_Data6]" displayFolder="" count="0" memberValueDatatype="130" unbalanced="0"/>
    <cacheHierarchy uniqueName="[Transaction_Data6].[Customer ID]" caption="Customer ID" attribute="1" defaultMemberUniqueName="[Transaction_Data6].[Customer ID].[All]" allUniqueName="[Transaction_Data6].[Customer ID].[All]" dimensionUniqueName="[Transaction_Data6]" displayFolder="" count="0" memberValueDatatype="130" unbalanced="0"/>
    <cacheHierarchy uniqueName="[Transaction_Data6].[Customer Name]" caption="Customer Name" attribute="1" defaultMemberUniqueName="[Transaction_Data6].[Customer Name].[All]" allUniqueName="[Transaction_Data6].[Customer Name].[All]" dimensionUniqueName="[Transaction_Data6]" displayFolder="" count="0" memberValueDatatype="130" unbalanced="0"/>
    <cacheHierarchy uniqueName="[Transaction_Data6].[Age]" caption="Age" attribute="1" defaultMemberUniqueName="[Transaction_Data6].[Age].[All]" allUniqueName="[Transaction_Data6].[Age].[All]" dimensionUniqueName="[Transaction_Data6]" displayFolder="" count="0" memberValueDatatype="20" unbalanced="0"/>
    <cacheHierarchy uniqueName="[Transaction_Data6].[Age Group]" caption="Age Group" attribute="1" defaultMemberUniqueName="[Transaction_Data6].[Age Group].[All]" allUniqueName="[Transaction_Data6].[Age Group].[All]" dimensionUniqueName="[Transaction_Data6]" displayFolder="" count="2" memberValueDatatype="130" unbalanced="0">
      <fieldsUsage count="2">
        <fieldUsage x="-1"/>
        <fieldUsage x="1"/>
      </fieldsUsage>
    </cacheHierarchy>
    <cacheHierarchy uniqueName="[Transaction_Data6].[Gender]" caption="Gender" attribute="1" defaultMemberUniqueName="[Transaction_Data6].[Gender].[All]" allUniqueName="[Transaction_Data6].[Gender].[All]" dimensionUniqueName="[Transaction_Data6]" displayFolder="" count="2" memberValueDatatype="130" unbalanced="0">
      <fieldsUsage count="2">
        <fieldUsage x="-1"/>
        <fieldUsage x="2"/>
      </fieldsUsage>
    </cacheHierarchy>
    <cacheHierarchy uniqueName="[Transaction_Data6].[Location]" caption="Location" attribute="1" defaultMemberUniqueName="[Transaction_Data6].[Location].[All]" allUniqueName="[Transaction_Data6].[Location].[All]" dimensionUniqueName="[Transaction_Data6]" displayFolder="" count="0" memberValueDatatype="130" unbalanced="0"/>
    <cacheHierarchy uniqueName="[Transaction_Data6].[Product Category]" caption="Product Category" attribute="1" defaultMemberUniqueName="[Transaction_Data6].[Product Category].[All]" allUniqueName="[Transaction_Data6].[Product Category].[All]" dimensionUniqueName="[Transaction_Data6]" displayFolder="" count="0" memberValueDatatype="130" unbalanced="0"/>
    <cacheHierarchy uniqueName="[Transaction_Data6].[Sub-Category]" caption="Sub-Category" attribute="1" defaultMemberUniqueName="[Transaction_Data6].[Sub-Category].[All]" allUniqueName="[Transaction_Data6].[Sub-Category].[All]" dimensionUniqueName="[Transaction_Data6]" displayFolder="" count="0" memberValueDatatype="130" unbalanced="0"/>
    <cacheHierarchy uniqueName="[Transaction_Data6].[Brand]" caption="Brand" attribute="1" defaultMemberUniqueName="[Transaction_Data6].[Brand].[All]" allUniqueName="[Transaction_Data6].[Brand].[All]" dimensionUniqueName="[Transaction_Data6]" displayFolder="" count="0" memberValueDatatype="130" unbalanced="0"/>
    <cacheHierarchy uniqueName="[Transaction_Data6].[Quantity]" caption="Quantity" attribute="1" defaultMemberUniqueName="[Transaction_Data6].[Quantity].[All]" allUniqueName="[Transaction_Data6].[Quantity].[All]" dimensionUniqueName="[Transaction_Data6]" displayFolder="" count="0" memberValueDatatype="20" unbalanced="0"/>
    <cacheHierarchy uniqueName="[Transaction_Data6].[Price]" caption="Price" attribute="1" defaultMemberUniqueName="[Transaction_Data6].[Price].[All]" allUniqueName="[Transaction_Data6].[Price].[All]" dimensionUniqueName="[Transaction_Data6]" displayFolder="" count="0" memberValueDatatype="20" unbalanced="0"/>
    <cacheHierarchy uniqueName="[Transaction_Data6].[Discount]" caption="Discount" attribute="1" defaultMemberUniqueName="[Transaction_Data6].[Discount].[All]" allUniqueName="[Transaction_Data6].[Discount].[All]" dimensionUniqueName="[Transaction_Data6]" displayFolder="" count="0" memberValueDatatype="5" unbalanced="0"/>
    <cacheHierarchy uniqueName="[Transaction_Data6].[Discount Group]" caption="Discount Group" attribute="1" defaultMemberUniqueName="[Transaction_Data6].[Discount Group].[All]" allUniqueName="[Transaction_Data6].[Discount Group].[All]" dimensionUniqueName="[Transaction_Data6]" displayFolder="" count="0" memberValueDatatype="130" unbalanced="0"/>
    <cacheHierarchy uniqueName="[Transaction_Data6].[Total Amount]" caption="Total Amount" attribute="1" defaultMemberUniqueName="[Transaction_Data6].[Total Amount].[All]" allUniqueName="[Transaction_Data6].[Total Amount].[All]" dimensionUniqueName="[Transaction_Data6]" displayFolder="" count="0" memberValueDatatype="5" unbalanced="0"/>
    <cacheHierarchy uniqueName="[Transaction_Data6].[Rating 1-5]" caption="Rating 1-5" attribute="1" defaultMemberUniqueName="[Transaction_Data6].[Rating 1-5].[All]" allUniqueName="[Transaction_Data6].[Rating 1-5].[All]" dimensionUniqueName="[Transaction_Data6]" displayFolder="" count="0" memberValueDatatype="20" unbalanced="0"/>
    <cacheHierarchy uniqueName="[Transaction_Data6].[Review]" caption="Review" attribute="1" defaultMemberUniqueName="[Transaction_Data6].[Review].[All]" allUniqueName="[Transaction_Data6].[Review].[All]" dimensionUniqueName="[Transaction_Data6]" displayFolder="" count="0" memberValueDatatype="130" unbalanced="0"/>
    <cacheHierarchy uniqueName="[Measures].[__XL_Count Transaction_Data6]" caption="__XL_Count Transaction_Data6" measure="1" displayFolder="" measureGroup="Transaction_Data6" count="0" hidden="1"/>
    <cacheHierarchy uniqueName="[Measures].[__No measures defined]" caption="__No measures defined" measure="1" displayFolder="" count="0" hidden="1"/>
    <cacheHierarchy uniqueName="[Measures].[Sum of Total Amount]" caption="Sum of Total Amount" measure="1" displayFolder="" measureGroup="Transaction_Data6" count="0" oneField="1" hidden="1">
      <fieldsUsage count="1">
        <fieldUsage x="0"/>
      </fieldsUsage>
      <extLst>
        <ext xmlns:x15="http://schemas.microsoft.com/office/spreadsheetml/2010/11/main" uri="{B97F6D7D-B522-45F9-BDA1-12C45D357490}">
          <x15:cacheHierarchy aggregatedColumn="16"/>
        </ext>
      </extLst>
    </cacheHierarchy>
    <cacheHierarchy uniqueName="[Measures].[Count of Brand]" caption="Count of Brand" measure="1" displayFolder="" measureGroup="Transaction_Data6" count="0" hidden="1">
      <extLst>
        <ext xmlns:x15="http://schemas.microsoft.com/office/spreadsheetml/2010/11/main" uri="{B97F6D7D-B522-45F9-BDA1-12C45D357490}">
          <x15:cacheHierarchy aggregatedColumn="11"/>
        </ext>
      </extLst>
    </cacheHierarchy>
    <cacheHierarchy uniqueName="[Measures].[Distinct Count of Brand]" caption="Distinct Count of Brand" measure="1" displayFolder="" measureGroup="Transaction_Data6" count="0" hidden="1">
      <extLst>
        <ext xmlns:x15="http://schemas.microsoft.com/office/spreadsheetml/2010/11/main" uri="{B97F6D7D-B522-45F9-BDA1-12C45D357490}">
          <x15:cacheHierarchy aggregatedColumn="11"/>
        </ext>
      </extLst>
    </cacheHierarchy>
    <cacheHierarchy uniqueName="[Measures].[Count of Product Category]" caption="Count of Product Category" measure="1" displayFolder="" measureGroup="Transaction_Data6" count="0" hidden="1">
      <extLst>
        <ext xmlns:x15="http://schemas.microsoft.com/office/spreadsheetml/2010/11/main" uri="{B97F6D7D-B522-45F9-BDA1-12C45D357490}">
          <x15:cacheHierarchy aggregatedColumn="9"/>
        </ext>
      </extLst>
    </cacheHierarchy>
    <cacheHierarchy uniqueName="[Measures].[Distinct Count of Product Category]" caption="Distinct Count of Product Category" measure="1" displayFolder="" measureGroup="Transaction_Data6" count="0" hidden="1">
      <extLst>
        <ext xmlns:x15="http://schemas.microsoft.com/office/spreadsheetml/2010/11/main" uri="{B97F6D7D-B522-45F9-BDA1-12C45D357490}">
          <x15:cacheHierarchy aggregatedColumn="9"/>
        </ext>
      </extLst>
    </cacheHierarchy>
    <cacheHierarchy uniqueName="[Measures].[Count of Sub-Category]" caption="Count of Sub-Category" measure="1" displayFolder="" measureGroup="Transaction_Data6" count="0" hidden="1">
      <extLst>
        <ext xmlns:x15="http://schemas.microsoft.com/office/spreadsheetml/2010/11/main" uri="{B97F6D7D-B522-45F9-BDA1-12C45D357490}">
          <x15:cacheHierarchy aggregatedColumn="10"/>
        </ext>
      </extLst>
    </cacheHierarchy>
    <cacheHierarchy uniqueName="[Measures].[Distinct Count of Sub-Category]" caption="Distinct Count of Sub-Category" measure="1" displayFolder="" measureGroup="Transaction_Data6" count="0" hidden="1">
      <extLst>
        <ext xmlns:x15="http://schemas.microsoft.com/office/spreadsheetml/2010/11/main" uri="{B97F6D7D-B522-45F9-BDA1-12C45D357490}">
          <x15:cacheHierarchy aggregatedColumn="10"/>
        </ext>
      </extLst>
    </cacheHierarchy>
    <cacheHierarchy uniqueName="[Measures].[Sum of Rating 1-5]" caption="Sum of Rating 1-5" measure="1" displayFolder="" measureGroup="Transaction_Data6" count="0" hidden="1">
      <extLst>
        <ext xmlns:x15="http://schemas.microsoft.com/office/spreadsheetml/2010/11/main" uri="{B97F6D7D-B522-45F9-BDA1-12C45D357490}">
          <x15:cacheHierarchy aggregatedColumn="17"/>
        </ext>
      </extLst>
    </cacheHierarchy>
    <cacheHierarchy uniqueName="[Measures].[Average of Rating 1-5]" caption="Average of Rating 1-5" measure="1" displayFolder="" measureGroup="Transaction_Data6" count="0" hidden="1">
      <extLst>
        <ext xmlns:x15="http://schemas.microsoft.com/office/spreadsheetml/2010/11/main" uri="{B97F6D7D-B522-45F9-BDA1-12C45D357490}">
          <x15:cacheHierarchy aggregatedColumn="17"/>
        </ext>
      </extLst>
    </cacheHierarchy>
    <cacheHierarchy uniqueName="[Measures].[Count of Customer Name]" caption="Count of Customer Name" measure="1" displayFolder="" measureGroup="Transaction_Data6" count="0" hidden="1">
      <extLst>
        <ext xmlns:x15="http://schemas.microsoft.com/office/spreadsheetml/2010/11/main" uri="{B97F6D7D-B522-45F9-BDA1-12C45D357490}">
          <x15:cacheHierarchy aggregatedColumn="4"/>
        </ext>
      </extLst>
    </cacheHierarchy>
    <cacheHierarchy uniqueName="[Measures].[Distinct Count of Customer Name]" caption="Distinct Count of Customer Name" measure="1" displayFolder="" measureGroup="Transaction_Data6" count="0" hidden="1">
      <extLst>
        <ext xmlns:x15="http://schemas.microsoft.com/office/spreadsheetml/2010/11/main" uri="{B97F6D7D-B522-45F9-BDA1-12C45D357490}">
          <x15:cacheHierarchy aggregatedColumn="4"/>
        </ext>
      </extLst>
    </cacheHierarchy>
    <cacheHierarchy uniqueName="[Measures].[Sum of Age]" caption="Sum of Age" measure="1" displayFolder="" measureGroup="Transaction_Data6" count="0" hidden="1">
      <extLst>
        <ext xmlns:x15="http://schemas.microsoft.com/office/spreadsheetml/2010/11/main" uri="{B97F6D7D-B522-45F9-BDA1-12C45D357490}">
          <x15:cacheHierarchy aggregatedColumn="5"/>
        </ext>
      </extLst>
    </cacheHierarchy>
    <cacheHierarchy uniqueName="[Measures].[Count of Order ID]" caption="Count of Order ID" measure="1" displayFolder="" measureGroup="Transaction_Data6" count="0" hidden="1">
      <extLst>
        <ext xmlns:x15="http://schemas.microsoft.com/office/spreadsheetml/2010/11/main" uri="{B97F6D7D-B522-45F9-BDA1-12C45D357490}">
          <x15:cacheHierarchy aggregatedColumn="2"/>
        </ext>
      </extLst>
    </cacheHierarchy>
    <cacheHierarchy uniqueName="[Measures].[Distinct Count of Order ID]" caption="Distinct Count of Order ID" measure="1" displayFolder="" measureGroup="Transaction_Data6" count="0" hidden="1">
      <extLst>
        <ext xmlns:x15="http://schemas.microsoft.com/office/spreadsheetml/2010/11/main" uri="{B97F6D7D-B522-45F9-BDA1-12C45D357490}">
          <x15:cacheHierarchy aggregatedColumn="2"/>
        </ext>
      </extLst>
    </cacheHierarchy>
    <cacheHierarchy uniqueName="[Measures].[Count of Customer ID]" caption="Count of Customer ID" measure="1" displayFolder="" measureGroup="Transaction_Data6" count="0" hidden="1">
      <extLst>
        <ext xmlns:x15="http://schemas.microsoft.com/office/spreadsheetml/2010/11/main" uri="{B97F6D7D-B522-45F9-BDA1-12C45D357490}">
          <x15:cacheHierarchy aggregatedColumn="3"/>
        </ext>
      </extLst>
    </cacheHierarchy>
    <cacheHierarchy uniqueName="[Measures].[Distinct Count of Customer ID]" caption="Distinct Count of Customer ID" measure="1" displayFolder="" measureGroup="Transaction_Data6" count="0" hidden="1">
      <extLst>
        <ext xmlns:x15="http://schemas.microsoft.com/office/spreadsheetml/2010/11/main" uri="{B97F6D7D-B522-45F9-BDA1-12C45D357490}">
          <x15:cacheHierarchy aggregatedColumn="3"/>
        </ext>
      </extLst>
    </cacheHierarchy>
  </cacheHierarchies>
  <kpis count="0"/>
  <dimensions count="2">
    <dimension measure="1" name="Measures" uniqueName="[Measures]" caption="Measures"/>
    <dimension name="Transaction_Data6" uniqueName="[Transaction_Data6]" caption="Transaction_Data6"/>
  </dimensions>
  <measureGroups count="1">
    <measureGroup name="Transaction_Data6" caption="Transaction_Data6"/>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916.736775115744" backgroundQuery="1" createdVersion="8" refreshedVersion="8" minRefreshableVersion="3" recordCount="0" supportSubquery="1" supportAdvancedDrill="1" xr:uid="{69951A04-D06F-4D31-8029-F50C79204054}">
  <cacheSource type="external" connectionId="1"/>
  <cacheFields count="3">
    <cacheField name="[Measures].[Average of Rating 1-5]" caption="Average of Rating 1-5" numFmtId="0" hierarchy="29" level="32767"/>
    <cacheField name="[Transaction_Data6].[Product Category].[Product Category]" caption="Product Category" numFmtId="0" hierarchy="9" level="1">
      <sharedItems count="6">
        <s v="Beauty &amp; Personal Care"/>
        <s v="Electronics"/>
        <s v="Fashion"/>
        <s v="Groceries"/>
        <s v="Home &amp; Kitchen"/>
        <s v="Sports &amp; Outdoors"/>
      </sharedItems>
    </cacheField>
    <cacheField name="[Transaction_Data6].[Gender].[Gender]" caption="Gender" numFmtId="0" hierarchy="7" level="1">
      <sharedItems containsSemiMixedTypes="0" containsNonDate="0" containsString="0"/>
    </cacheField>
  </cacheFields>
  <cacheHierarchies count="37">
    <cacheHierarchy uniqueName="[Transaction_Data6].[Order Date]" caption="Order Date" attribute="1" time="1" defaultMemberUniqueName="[Transaction_Data6].[Order Date].[All]" allUniqueName="[Transaction_Data6].[Order Date].[All]" dimensionUniqueName="[Transaction_Data6]" displayFolder="" count="0" memberValueDatatype="7" unbalanced="0"/>
    <cacheHierarchy uniqueName="[Transaction_Data6].[Year]" caption="Year" attribute="1" defaultMemberUniqueName="[Transaction_Data6].[Year].[All]" allUniqueName="[Transaction_Data6].[Year].[All]" dimensionUniqueName="[Transaction_Data6]" displayFolder="" count="2" memberValueDatatype="20" unbalanced="0"/>
    <cacheHierarchy uniqueName="[Transaction_Data6].[Order ID]" caption="Order ID" attribute="1" defaultMemberUniqueName="[Transaction_Data6].[Order ID].[All]" allUniqueName="[Transaction_Data6].[Order ID].[All]" dimensionUniqueName="[Transaction_Data6]" displayFolder="" count="0" memberValueDatatype="130" unbalanced="0"/>
    <cacheHierarchy uniqueName="[Transaction_Data6].[Customer ID]" caption="Customer ID" attribute="1" defaultMemberUniqueName="[Transaction_Data6].[Customer ID].[All]" allUniqueName="[Transaction_Data6].[Customer ID].[All]" dimensionUniqueName="[Transaction_Data6]" displayFolder="" count="0" memberValueDatatype="130" unbalanced="0"/>
    <cacheHierarchy uniqueName="[Transaction_Data6].[Customer Name]" caption="Customer Name" attribute="1" defaultMemberUniqueName="[Transaction_Data6].[Customer Name].[All]" allUniqueName="[Transaction_Data6].[Customer Name].[All]" dimensionUniqueName="[Transaction_Data6]" displayFolder="" count="0" memberValueDatatype="130" unbalanced="0"/>
    <cacheHierarchy uniqueName="[Transaction_Data6].[Age]" caption="Age" attribute="1" defaultMemberUniqueName="[Transaction_Data6].[Age].[All]" allUniqueName="[Transaction_Data6].[Age].[All]" dimensionUniqueName="[Transaction_Data6]" displayFolder="" count="0" memberValueDatatype="20" unbalanced="0"/>
    <cacheHierarchy uniqueName="[Transaction_Data6].[Age Group]" caption="Age Group" attribute="1" defaultMemberUniqueName="[Transaction_Data6].[Age Group].[All]" allUniqueName="[Transaction_Data6].[Age Group].[All]" dimensionUniqueName="[Transaction_Data6]" displayFolder="" count="0" memberValueDatatype="130" unbalanced="0"/>
    <cacheHierarchy uniqueName="[Transaction_Data6].[Gender]" caption="Gender" attribute="1" defaultMemberUniqueName="[Transaction_Data6].[Gender].[All]" allUniqueName="[Transaction_Data6].[Gender].[All]" dimensionUniqueName="[Transaction_Data6]" displayFolder="" count="2" memberValueDatatype="130" unbalanced="0">
      <fieldsUsage count="2">
        <fieldUsage x="-1"/>
        <fieldUsage x="2"/>
      </fieldsUsage>
    </cacheHierarchy>
    <cacheHierarchy uniqueName="[Transaction_Data6].[Location]" caption="Location" attribute="1" defaultMemberUniqueName="[Transaction_Data6].[Location].[All]" allUniqueName="[Transaction_Data6].[Location].[All]" dimensionUniqueName="[Transaction_Data6]" displayFolder="" count="0" memberValueDatatype="130" unbalanced="0"/>
    <cacheHierarchy uniqueName="[Transaction_Data6].[Product Category]" caption="Product Category" attribute="1" defaultMemberUniqueName="[Transaction_Data6].[Product Category].[All]" allUniqueName="[Transaction_Data6].[Product Category].[All]" dimensionUniqueName="[Transaction_Data6]" displayFolder="" count="2" memberValueDatatype="130" unbalanced="0">
      <fieldsUsage count="2">
        <fieldUsage x="-1"/>
        <fieldUsage x="1"/>
      </fieldsUsage>
    </cacheHierarchy>
    <cacheHierarchy uniqueName="[Transaction_Data6].[Sub-Category]" caption="Sub-Category" attribute="1" defaultMemberUniqueName="[Transaction_Data6].[Sub-Category].[All]" allUniqueName="[Transaction_Data6].[Sub-Category].[All]" dimensionUniqueName="[Transaction_Data6]" displayFolder="" count="0" memberValueDatatype="130" unbalanced="0"/>
    <cacheHierarchy uniqueName="[Transaction_Data6].[Brand]" caption="Brand" attribute="1" defaultMemberUniqueName="[Transaction_Data6].[Brand].[All]" allUniqueName="[Transaction_Data6].[Brand].[All]" dimensionUniqueName="[Transaction_Data6]" displayFolder="" count="0" memberValueDatatype="130" unbalanced="0"/>
    <cacheHierarchy uniqueName="[Transaction_Data6].[Quantity]" caption="Quantity" attribute="1" defaultMemberUniqueName="[Transaction_Data6].[Quantity].[All]" allUniqueName="[Transaction_Data6].[Quantity].[All]" dimensionUniqueName="[Transaction_Data6]" displayFolder="" count="0" memberValueDatatype="20" unbalanced="0"/>
    <cacheHierarchy uniqueName="[Transaction_Data6].[Price]" caption="Price" attribute="1" defaultMemberUniqueName="[Transaction_Data6].[Price].[All]" allUniqueName="[Transaction_Data6].[Price].[All]" dimensionUniqueName="[Transaction_Data6]" displayFolder="" count="0" memberValueDatatype="20" unbalanced="0"/>
    <cacheHierarchy uniqueName="[Transaction_Data6].[Discount]" caption="Discount" attribute="1" defaultMemberUniqueName="[Transaction_Data6].[Discount].[All]" allUniqueName="[Transaction_Data6].[Discount].[All]" dimensionUniqueName="[Transaction_Data6]" displayFolder="" count="0" memberValueDatatype="5" unbalanced="0"/>
    <cacheHierarchy uniqueName="[Transaction_Data6].[Discount Group]" caption="Discount Group" attribute="1" defaultMemberUniqueName="[Transaction_Data6].[Discount Group].[All]" allUniqueName="[Transaction_Data6].[Discount Group].[All]" dimensionUniqueName="[Transaction_Data6]" displayFolder="" count="0" memberValueDatatype="130" unbalanced="0"/>
    <cacheHierarchy uniqueName="[Transaction_Data6].[Total Amount]" caption="Total Amount" attribute="1" defaultMemberUniqueName="[Transaction_Data6].[Total Amount].[All]" allUniqueName="[Transaction_Data6].[Total Amount].[All]" dimensionUniqueName="[Transaction_Data6]" displayFolder="" count="0" memberValueDatatype="5" unbalanced="0"/>
    <cacheHierarchy uniqueName="[Transaction_Data6].[Rating 1-5]" caption="Rating 1-5" attribute="1" defaultMemberUniqueName="[Transaction_Data6].[Rating 1-5].[All]" allUniqueName="[Transaction_Data6].[Rating 1-5].[All]" dimensionUniqueName="[Transaction_Data6]" displayFolder="" count="0" memberValueDatatype="20" unbalanced="0"/>
    <cacheHierarchy uniqueName="[Transaction_Data6].[Review]" caption="Review" attribute="1" defaultMemberUniqueName="[Transaction_Data6].[Review].[All]" allUniqueName="[Transaction_Data6].[Review].[All]" dimensionUniqueName="[Transaction_Data6]" displayFolder="" count="0" memberValueDatatype="130" unbalanced="0"/>
    <cacheHierarchy uniqueName="[Measures].[__XL_Count Transaction_Data6]" caption="__XL_Count Transaction_Data6" measure="1" displayFolder="" measureGroup="Transaction_Data6" count="0" hidden="1"/>
    <cacheHierarchy uniqueName="[Measures].[__No measures defined]" caption="__No measures defined" measure="1" displayFolder="" count="0" hidden="1"/>
    <cacheHierarchy uniqueName="[Measures].[Sum of Total Amount]" caption="Sum of Total Amount" measure="1" displayFolder="" measureGroup="Transaction_Data6" count="0" hidden="1">
      <extLst>
        <ext xmlns:x15="http://schemas.microsoft.com/office/spreadsheetml/2010/11/main" uri="{B97F6D7D-B522-45F9-BDA1-12C45D357490}">
          <x15:cacheHierarchy aggregatedColumn="16"/>
        </ext>
      </extLst>
    </cacheHierarchy>
    <cacheHierarchy uniqueName="[Measures].[Count of Brand]" caption="Count of Brand" measure="1" displayFolder="" measureGroup="Transaction_Data6" count="0" hidden="1">
      <extLst>
        <ext xmlns:x15="http://schemas.microsoft.com/office/spreadsheetml/2010/11/main" uri="{B97F6D7D-B522-45F9-BDA1-12C45D357490}">
          <x15:cacheHierarchy aggregatedColumn="11"/>
        </ext>
      </extLst>
    </cacheHierarchy>
    <cacheHierarchy uniqueName="[Measures].[Distinct Count of Brand]" caption="Distinct Count of Brand" measure="1" displayFolder="" measureGroup="Transaction_Data6" count="0" hidden="1">
      <extLst>
        <ext xmlns:x15="http://schemas.microsoft.com/office/spreadsheetml/2010/11/main" uri="{B97F6D7D-B522-45F9-BDA1-12C45D357490}">
          <x15:cacheHierarchy aggregatedColumn="11"/>
        </ext>
      </extLst>
    </cacheHierarchy>
    <cacheHierarchy uniqueName="[Measures].[Count of Product Category]" caption="Count of Product Category" measure="1" displayFolder="" measureGroup="Transaction_Data6" count="0" hidden="1">
      <extLst>
        <ext xmlns:x15="http://schemas.microsoft.com/office/spreadsheetml/2010/11/main" uri="{B97F6D7D-B522-45F9-BDA1-12C45D357490}">
          <x15:cacheHierarchy aggregatedColumn="9"/>
        </ext>
      </extLst>
    </cacheHierarchy>
    <cacheHierarchy uniqueName="[Measures].[Distinct Count of Product Category]" caption="Distinct Count of Product Category" measure="1" displayFolder="" measureGroup="Transaction_Data6" count="0" hidden="1">
      <extLst>
        <ext xmlns:x15="http://schemas.microsoft.com/office/spreadsheetml/2010/11/main" uri="{B97F6D7D-B522-45F9-BDA1-12C45D357490}">
          <x15:cacheHierarchy aggregatedColumn="9"/>
        </ext>
      </extLst>
    </cacheHierarchy>
    <cacheHierarchy uniqueName="[Measures].[Count of Sub-Category]" caption="Count of Sub-Category" measure="1" displayFolder="" measureGroup="Transaction_Data6" count="0" hidden="1">
      <extLst>
        <ext xmlns:x15="http://schemas.microsoft.com/office/spreadsheetml/2010/11/main" uri="{B97F6D7D-B522-45F9-BDA1-12C45D357490}">
          <x15:cacheHierarchy aggregatedColumn="10"/>
        </ext>
      </extLst>
    </cacheHierarchy>
    <cacheHierarchy uniqueName="[Measures].[Distinct Count of Sub-Category]" caption="Distinct Count of Sub-Category" measure="1" displayFolder="" measureGroup="Transaction_Data6" count="0" hidden="1">
      <extLst>
        <ext xmlns:x15="http://schemas.microsoft.com/office/spreadsheetml/2010/11/main" uri="{B97F6D7D-B522-45F9-BDA1-12C45D357490}">
          <x15:cacheHierarchy aggregatedColumn="10"/>
        </ext>
      </extLst>
    </cacheHierarchy>
    <cacheHierarchy uniqueName="[Measures].[Sum of Rating 1-5]" caption="Sum of Rating 1-5" measure="1" displayFolder="" measureGroup="Transaction_Data6" count="0" hidden="1">
      <extLst>
        <ext xmlns:x15="http://schemas.microsoft.com/office/spreadsheetml/2010/11/main" uri="{B97F6D7D-B522-45F9-BDA1-12C45D357490}">
          <x15:cacheHierarchy aggregatedColumn="17"/>
        </ext>
      </extLst>
    </cacheHierarchy>
    <cacheHierarchy uniqueName="[Measures].[Average of Rating 1-5]" caption="Average of Rating 1-5" measure="1" displayFolder="" measureGroup="Transaction_Data6" count="0" oneField="1" hidden="1">
      <fieldsUsage count="1">
        <fieldUsage x="0"/>
      </fieldsUsage>
      <extLst>
        <ext xmlns:x15="http://schemas.microsoft.com/office/spreadsheetml/2010/11/main" uri="{B97F6D7D-B522-45F9-BDA1-12C45D357490}">
          <x15:cacheHierarchy aggregatedColumn="17"/>
        </ext>
      </extLst>
    </cacheHierarchy>
    <cacheHierarchy uniqueName="[Measures].[Count of Customer Name]" caption="Count of Customer Name" measure="1" displayFolder="" measureGroup="Transaction_Data6" count="0" hidden="1">
      <extLst>
        <ext xmlns:x15="http://schemas.microsoft.com/office/spreadsheetml/2010/11/main" uri="{B97F6D7D-B522-45F9-BDA1-12C45D357490}">
          <x15:cacheHierarchy aggregatedColumn="4"/>
        </ext>
      </extLst>
    </cacheHierarchy>
    <cacheHierarchy uniqueName="[Measures].[Distinct Count of Customer Name]" caption="Distinct Count of Customer Name" measure="1" displayFolder="" measureGroup="Transaction_Data6" count="0" hidden="1">
      <extLst>
        <ext xmlns:x15="http://schemas.microsoft.com/office/spreadsheetml/2010/11/main" uri="{B97F6D7D-B522-45F9-BDA1-12C45D357490}">
          <x15:cacheHierarchy aggregatedColumn="4"/>
        </ext>
      </extLst>
    </cacheHierarchy>
    <cacheHierarchy uniqueName="[Measures].[Sum of Age]" caption="Sum of Age" measure="1" displayFolder="" measureGroup="Transaction_Data6" count="0" hidden="1">
      <extLst>
        <ext xmlns:x15="http://schemas.microsoft.com/office/spreadsheetml/2010/11/main" uri="{B97F6D7D-B522-45F9-BDA1-12C45D357490}">
          <x15:cacheHierarchy aggregatedColumn="5"/>
        </ext>
      </extLst>
    </cacheHierarchy>
    <cacheHierarchy uniqueName="[Measures].[Count of Order ID]" caption="Count of Order ID" measure="1" displayFolder="" measureGroup="Transaction_Data6" count="0" hidden="1">
      <extLst>
        <ext xmlns:x15="http://schemas.microsoft.com/office/spreadsheetml/2010/11/main" uri="{B97F6D7D-B522-45F9-BDA1-12C45D357490}">
          <x15:cacheHierarchy aggregatedColumn="2"/>
        </ext>
      </extLst>
    </cacheHierarchy>
    <cacheHierarchy uniqueName="[Measures].[Distinct Count of Order ID]" caption="Distinct Count of Order ID" measure="1" displayFolder="" measureGroup="Transaction_Data6" count="0" hidden="1">
      <extLst>
        <ext xmlns:x15="http://schemas.microsoft.com/office/spreadsheetml/2010/11/main" uri="{B97F6D7D-B522-45F9-BDA1-12C45D357490}">
          <x15:cacheHierarchy aggregatedColumn="2"/>
        </ext>
      </extLst>
    </cacheHierarchy>
    <cacheHierarchy uniqueName="[Measures].[Count of Customer ID]" caption="Count of Customer ID" measure="1" displayFolder="" measureGroup="Transaction_Data6" count="0" hidden="1">
      <extLst>
        <ext xmlns:x15="http://schemas.microsoft.com/office/spreadsheetml/2010/11/main" uri="{B97F6D7D-B522-45F9-BDA1-12C45D357490}">
          <x15:cacheHierarchy aggregatedColumn="3"/>
        </ext>
      </extLst>
    </cacheHierarchy>
    <cacheHierarchy uniqueName="[Measures].[Distinct Count of Customer ID]" caption="Distinct Count of Customer ID" measure="1" displayFolder="" measureGroup="Transaction_Data6" count="0" hidden="1">
      <extLst>
        <ext xmlns:x15="http://schemas.microsoft.com/office/spreadsheetml/2010/11/main" uri="{B97F6D7D-B522-45F9-BDA1-12C45D357490}">
          <x15:cacheHierarchy aggregatedColumn="3"/>
        </ext>
      </extLst>
    </cacheHierarchy>
  </cacheHierarchies>
  <kpis count="0"/>
  <dimensions count="2">
    <dimension measure="1" name="Measures" uniqueName="[Measures]" caption="Measures"/>
    <dimension name="Transaction_Data6" uniqueName="[Transaction_Data6]" caption="Transaction_Data6"/>
  </dimensions>
  <measureGroups count="1">
    <measureGroup name="Transaction_Data6" caption="Transaction_Data6"/>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916.7367787037" backgroundQuery="1" createdVersion="8" refreshedVersion="8" minRefreshableVersion="3" recordCount="0" supportSubquery="1" supportAdvancedDrill="1" xr:uid="{A37A769A-8199-455F-B923-9D58048BE92E}">
  <cacheSource type="external" connectionId="1"/>
  <cacheFields count="3">
    <cacheField name="[Measures].[Sum of Total Amount]" caption="Sum of Total Amount" numFmtId="0" hierarchy="21" level="32767"/>
    <cacheField name="[Transaction_Data6].[Location].[Location]" caption="Location" numFmtId="0" hierarchy="8" level="1">
      <sharedItems count="19">
        <s v="Abuja"/>
        <s v="Anambra"/>
        <s v="Borno"/>
        <s v="Enugu"/>
        <s v="Kano"/>
        <s v="Lagos"/>
        <s v="Ondo"/>
        <s v="Oyo"/>
        <s v="Plateau"/>
        <s v="Rivers"/>
        <s v="Benue" u="1"/>
        <s v="Katsina" u="1"/>
        <s v="Sokoto" u="1"/>
        <s v="Akwa Ibom" u="1"/>
        <s v="Bayelsa" u="1"/>
        <s v="Cross River" u="1"/>
        <s v="Gombe" u="1"/>
        <s v="Ogun" u="1"/>
        <s v="Kogi" u="1"/>
      </sharedItems>
    </cacheField>
    <cacheField name="[Transaction_Data6].[Gender].[Gender]" caption="Gender" numFmtId="0" hierarchy="7" level="1">
      <sharedItems containsSemiMixedTypes="0" containsNonDate="0" containsString="0"/>
    </cacheField>
  </cacheFields>
  <cacheHierarchies count="37">
    <cacheHierarchy uniqueName="[Transaction_Data6].[Order Date]" caption="Order Date" attribute="1" time="1" defaultMemberUniqueName="[Transaction_Data6].[Order Date].[All]" allUniqueName="[Transaction_Data6].[Order Date].[All]" dimensionUniqueName="[Transaction_Data6]" displayFolder="" count="0" memberValueDatatype="7" unbalanced="0"/>
    <cacheHierarchy uniqueName="[Transaction_Data6].[Year]" caption="Year" attribute="1" defaultMemberUniqueName="[Transaction_Data6].[Year].[All]" allUniqueName="[Transaction_Data6].[Year].[All]" dimensionUniqueName="[Transaction_Data6]" displayFolder="" count="2" memberValueDatatype="20" unbalanced="0"/>
    <cacheHierarchy uniqueName="[Transaction_Data6].[Order ID]" caption="Order ID" attribute="1" defaultMemberUniqueName="[Transaction_Data6].[Order ID].[All]" allUniqueName="[Transaction_Data6].[Order ID].[All]" dimensionUniqueName="[Transaction_Data6]" displayFolder="" count="0" memberValueDatatype="130" unbalanced="0"/>
    <cacheHierarchy uniqueName="[Transaction_Data6].[Customer ID]" caption="Customer ID" attribute="1" defaultMemberUniqueName="[Transaction_Data6].[Customer ID].[All]" allUniqueName="[Transaction_Data6].[Customer ID].[All]" dimensionUniqueName="[Transaction_Data6]" displayFolder="" count="0" memberValueDatatype="130" unbalanced="0"/>
    <cacheHierarchy uniqueName="[Transaction_Data6].[Customer Name]" caption="Customer Name" attribute="1" defaultMemberUniqueName="[Transaction_Data6].[Customer Name].[All]" allUniqueName="[Transaction_Data6].[Customer Name].[All]" dimensionUniqueName="[Transaction_Data6]" displayFolder="" count="0" memberValueDatatype="130" unbalanced="0"/>
    <cacheHierarchy uniqueName="[Transaction_Data6].[Age]" caption="Age" attribute="1" defaultMemberUniqueName="[Transaction_Data6].[Age].[All]" allUniqueName="[Transaction_Data6].[Age].[All]" dimensionUniqueName="[Transaction_Data6]" displayFolder="" count="0" memberValueDatatype="20" unbalanced="0"/>
    <cacheHierarchy uniqueName="[Transaction_Data6].[Age Group]" caption="Age Group" attribute="1" defaultMemberUniqueName="[Transaction_Data6].[Age Group].[All]" allUniqueName="[Transaction_Data6].[Age Group].[All]" dimensionUniqueName="[Transaction_Data6]" displayFolder="" count="0" memberValueDatatype="130" unbalanced="0"/>
    <cacheHierarchy uniqueName="[Transaction_Data6].[Gender]" caption="Gender" attribute="1" defaultMemberUniqueName="[Transaction_Data6].[Gender].[All]" allUniqueName="[Transaction_Data6].[Gender].[All]" dimensionUniqueName="[Transaction_Data6]" displayFolder="" count="2" memberValueDatatype="130" unbalanced="0">
      <fieldsUsage count="2">
        <fieldUsage x="-1"/>
        <fieldUsage x="2"/>
      </fieldsUsage>
    </cacheHierarchy>
    <cacheHierarchy uniqueName="[Transaction_Data6].[Location]" caption="Location" attribute="1" defaultMemberUniqueName="[Transaction_Data6].[Location].[All]" allUniqueName="[Transaction_Data6].[Location].[All]" dimensionUniqueName="[Transaction_Data6]" displayFolder="" count="2" memberValueDatatype="130" unbalanced="0">
      <fieldsUsage count="2">
        <fieldUsage x="-1"/>
        <fieldUsage x="1"/>
      </fieldsUsage>
    </cacheHierarchy>
    <cacheHierarchy uniqueName="[Transaction_Data6].[Product Category]" caption="Product Category" attribute="1" defaultMemberUniqueName="[Transaction_Data6].[Product Category].[All]" allUniqueName="[Transaction_Data6].[Product Category].[All]" dimensionUniqueName="[Transaction_Data6]" displayFolder="" count="0" memberValueDatatype="130" unbalanced="0"/>
    <cacheHierarchy uniqueName="[Transaction_Data6].[Sub-Category]" caption="Sub-Category" attribute="1" defaultMemberUniqueName="[Transaction_Data6].[Sub-Category].[All]" allUniqueName="[Transaction_Data6].[Sub-Category].[All]" dimensionUniqueName="[Transaction_Data6]" displayFolder="" count="0" memberValueDatatype="130" unbalanced="0"/>
    <cacheHierarchy uniqueName="[Transaction_Data6].[Brand]" caption="Brand" attribute="1" defaultMemberUniqueName="[Transaction_Data6].[Brand].[All]" allUniqueName="[Transaction_Data6].[Brand].[All]" dimensionUniqueName="[Transaction_Data6]" displayFolder="" count="0" memberValueDatatype="130" unbalanced="0"/>
    <cacheHierarchy uniqueName="[Transaction_Data6].[Quantity]" caption="Quantity" attribute="1" defaultMemberUniqueName="[Transaction_Data6].[Quantity].[All]" allUniqueName="[Transaction_Data6].[Quantity].[All]" dimensionUniqueName="[Transaction_Data6]" displayFolder="" count="0" memberValueDatatype="20" unbalanced="0"/>
    <cacheHierarchy uniqueName="[Transaction_Data6].[Price]" caption="Price" attribute="1" defaultMemberUniqueName="[Transaction_Data6].[Price].[All]" allUniqueName="[Transaction_Data6].[Price].[All]" dimensionUniqueName="[Transaction_Data6]" displayFolder="" count="0" memberValueDatatype="20" unbalanced="0"/>
    <cacheHierarchy uniqueName="[Transaction_Data6].[Discount]" caption="Discount" attribute="1" defaultMemberUniqueName="[Transaction_Data6].[Discount].[All]" allUniqueName="[Transaction_Data6].[Discount].[All]" dimensionUniqueName="[Transaction_Data6]" displayFolder="" count="0" memberValueDatatype="5" unbalanced="0"/>
    <cacheHierarchy uniqueName="[Transaction_Data6].[Discount Group]" caption="Discount Group" attribute="1" defaultMemberUniqueName="[Transaction_Data6].[Discount Group].[All]" allUniqueName="[Transaction_Data6].[Discount Group].[All]" dimensionUniqueName="[Transaction_Data6]" displayFolder="" count="0" memberValueDatatype="130" unbalanced="0"/>
    <cacheHierarchy uniqueName="[Transaction_Data6].[Total Amount]" caption="Total Amount" attribute="1" defaultMemberUniqueName="[Transaction_Data6].[Total Amount].[All]" allUniqueName="[Transaction_Data6].[Total Amount].[All]" dimensionUniqueName="[Transaction_Data6]" displayFolder="" count="0" memberValueDatatype="5" unbalanced="0"/>
    <cacheHierarchy uniqueName="[Transaction_Data6].[Rating 1-5]" caption="Rating 1-5" attribute="1" defaultMemberUniqueName="[Transaction_Data6].[Rating 1-5].[All]" allUniqueName="[Transaction_Data6].[Rating 1-5].[All]" dimensionUniqueName="[Transaction_Data6]" displayFolder="" count="0" memberValueDatatype="20" unbalanced="0"/>
    <cacheHierarchy uniqueName="[Transaction_Data6].[Review]" caption="Review" attribute="1" defaultMemberUniqueName="[Transaction_Data6].[Review].[All]" allUniqueName="[Transaction_Data6].[Review].[All]" dimensionUniqueName="[Transaction_Data6]" displayFolder="" count="0" memberValueDatatype="130" unbalanced="0"/>
    <cacheHierarchy uniqueName="[Measures].[__XL_Count Transaction_Data6]" caption="__XL_Count Transaction_Data6" measure="1" displayFolder="" measureGroup="Transaction_Data6" count="0" hidden="1"/>
    <cacheHierarchy uniqueName="[Measures].[__No measures defined]" caption="__No measures defined" measure="1" displayFolder="" count="0" hidden="1"/>
    <cacheHierarchy uniqueName="[Measures].[Sum of Total Amount]" caption="Sum of Total Amount" measure="1" displayFolder="" measureGroup="Transaction_Data6" count="0" oneField="1" hidden="1">
      <fieldsUsage count="1">
        <fieldUsage x="0"/>
      </fieldsUsage>
      <extLst>
        <ext xmlns:x15="http://schemas.microsoft.com/office/spreadsheetml/2010/11/main" uri="{B97F6D7D-B522-45F9-BDA1-12C45D357490}">
          <x15:cacheHierarchy aggregatedColumn="16"/>
        </ext>
      </extLst>
    </cacheHierarchy>
    <cacheHierarchy uniqueName="[Measures].[Count of Brand]" caption="Count of Brand" measure="1" displayFolder="" measureGroup="Transaction_Data6" count="0" hidden="1">
      <extLst>
        <ext xmlns:x15="http://schemas.microsoft.com/office/spreadsheetml/2010/11/main" uri="{B97F6D7D-B522-45F9-BDA1-12C45D357490}">
          <x15:cacheHierarchy aggregatedColumn="11"/>
        </ext>
      </extLst>
    </cacheHierarchy>
    <cacheHierarchy uniqueName="[Measures].[Distinct Count of Brand]" caption="Distinct Count of Brand" measure="1" displayFolder="" measureGroup="Transaction_Data6" count="0" hidden="1">
      <extLst>
        <ext xmlns:x15="http://schemas.microsoft.com/office/spreadsheetml/2010/11/main" uri="{B97F6D7D-B522-45F9-BDA1-12C45D357490}">
          <x15:cacheHierarchy aggregatedColumn="11"/>
        </ext>
      </extLst>
    </cacheHierarchy>
    <cacheHierarchy uniqueName="[Measures].[Count of Product Category]" caption="Count of Product Category" measure="1" displayFolder="" measureGroup="Transaction_Data6" count="0" hidden="1">
      <extLst>
        <ext xmlns:x15="http://schemas.microsoft.com/office/spreadsheetml/2010/11/main" uri="{B97F6D7D-B522-45F9-BDA1-12C45D357490}">
          <x15:cacheHierarchy aggregatedColumn="9"/>
        </ext>
      </extLst>
    </cacheHierarchy>
    <cacheHierarchy uniqueName="[Measures].[Distinct Count of Product Category]" caption="Distinct Count of Product Category" measure="1" displayFolder="" measureGroup="Transaction_Data6" count="0" hidden="1">
      <extLst>
        <ext xmlns:x15="http://schemas.microsoft.com/office/spreadsheetml/2010/11/main" uri="{B97F6D7D-B522-45F9-BDA1-12C45D357490}">
          <x15:cacheHierarchy aggregatedColumn="9"/>
        </ext>
      </extLst>
    </cacheHierarchy>
    <cacheHierarchy uniqueName="[Measures].[Count of Sub-Category]" caption="Count of Sub-Category" measure="1" displayFolder="" measureGroup="Transaction_Data6" count="0" hidden="1">
      <extLst>
        <ext xmlns:x15="http://schemas.microsoft.com/office/spreadsheetml/2010/11/main" uri="{B97F6D7D-B522-45F9-BDA1-12C45D357490}">
          <x15:cacheHierarchy aggregatedColumn="10"/>
        </ext>
      </extLst>
    </cacheHierarchy>
    <cacheHierarchy uniqueName="[Measures].[Distinct Count of Sub-Category]" caption="Distinct Count of Sub-Category" measure="1" displayFolder="" measureGroup="Transaction_Data6" count="0" hidden="1">
      <extLst>
        <ext xmlns:x15="http://schemas.microsoft.com/office/spreadsheetml/2010/11/main" uri="{B97F6D7D-B522-45F9-BDA1-12C45D357490}">
          <x15:cacheHierarchy aggregatedColumn="10"/>
        </ext>
      </extLst>
    </cacheHierarchy>
    <cacheHierarchy uniqueName="[Measures].[Sum of Rating 1-5]" caption="Sum of Rating 1-5" measure="1" displayFolder="" measureGroup="Transaction_Data6" count="0" hidden="1">
      <extLst>
        <ext xmlns:x15="http://schemas.microsoft.com/office/spreadsheetml/2010/11/main" uri="{B97F6D7D-B522-45F9-BDA1-12C45D357490}">
          <x15:cacheHierarchy aggregatedColumn="17"/>
        </ext>
      </extLst>
    </cacheHierarchy>
    <cacheHierarchy uniqueName="[Measures].[Average of Rating 1-5]" caption="Average of Rating 1-5" measure="1" displayFolder="" measureGroup="Transaction_Data6" count="0" hidden="1">
      <extLst>
        <ext xmlns:x15="http://schemas.microsoft.com/office/spreadsheetml/2010/11/main" uri="{B97F6D7D-B522-45F9-BDA1-12C45D357490}">
          <x15:cacheHierarchy aggregatedColumn="17"/>
        </ext>
      </extLst>
    </cacheHierarchy>
    <cacheHierarchy uniqueName="[Measures].[Count of Customer Name]" caption="Count of Customer Name" measure="1" displayFolder="" measureGroup="Transaction_Data6" count="0" hidden="1">
      <extLst>
        <ext xmlns:x15="http://schemas.microsoft.com/office/spreadsheetml/2010/11/main" uri="{B97F6D7D-B522-45F9-BDA1-12C45D357490}">
          <x15:cacheHierarchy aggregatedColumn="4"/>
        </ext>
      </extLst>
    </cacheHierarchy>
    <cacheHierarchy uniqueName="[Measures].[Distinct Count of Customer Name]" caption="Distinct Count of Customer Name" measure="1" displayFolder="" measureGroup="Transaction_Data6" count="0" hidden="1">
      <extLst>
        <ext xmlns:x15="http://schemas.microsoft.com/office/spreadsheetml/2010/11/main" uri="{B97F6D7D-B522-45F9-BDA1-12C45D357490}">
          <x15:cacheHierarchy aggregatedColumn="4"/>
        </ext>
      </extLst>
    </cacheHierarchy>
    <cacheHierarchy uniqueName="[Measures].[Sum of Age]" caption="Sum of Age" measure="1" displayFolder="" measureGroup="Transaction_Data6" count="0" hidden="1">
      <extLst>
        <ext xmlns:x15="http://schemas.microsoft.com/office/spreadsheetml/2010/11/main" uri="{B97F6D7D-B522-45F9-BDA1-12C45D357490}">
          <x15:cacheHierarchy aggregatedColumn="5"/>
        </ext>
      </extLst>
    </cacheHierarchy>
    <cacheHierarchy uniqueName="[Measures].[Count of Order ID]" caption="Count of Order ID" measure="1" displayFolder="" measureGroup="Transaction_Data6" count="0" hidden="1">
      <extLst>
        <ext xmlns:x15="http://schemas.microsoft.com/office/spreadsheetml/2010/11/main" uri="{B97F6D7D-B522-45F9-BDA1-12C45D357490}">
          <x15:cacheHierarchy aggregatedColumn="2"/>
        </ext>
      </extLst>
    </cacheHierarchy>
    <cacheHierarchy uniqueName="[Measures].[Distinct Count of Order ID]" caption="Distinct Count of Order ID" measure="1" displayFolder="" measureGroup="Transaction_Data6" count="0" hidden="1">
      <extLst>
        <ext xmlns:x15="http://schemas.microsoft.com/office/spreadsheetml/2010/11/main" uri="{B97F6D7D-B522-45F9-BDA1-12C45D357490}">
          <x15:cacheHierarchy aggregatedColumn="2"/>
        </ext>
      </extLst>
    </cacheHierarchy>
    <cacheHierarchy uniqueName="[Measures].[Count of Customer ID]" caption="Count of Customer ID" measure="1" displayFolder="" measureGroup="Transaction_Data6" count="0" hidden="1">
      <extLst>
        <ext xmlns:x15="http://schemas.microsoft.com/office/spreadsheetml/2010/11/main" uri="{B97F6D7D-B522-45F9-BDA1-12C45D357490}">
          <x15:cacheHierarchy aggregatedColumn="3"/>
        </ext>
      </extLst>
    </cacheHierarchy>
    <cacheHierarchy uniqueName="[Measures].[Distinct Count of Customer ID]" caption="Distinct Count of Customer ID" measure="1" displayFolder="" measureGroup="Transaction_Data6" count="0" hidden="1">
      <extLst>
        <ext xmlns:x15="http://schemas.microsoft.com/office/spreadsheetml/2010/11/main" uri="{B97F6D7D-B522-45F9-BDA1-12C45D357490}">
          <x15:cacheHierarchy aggregatedColumn="3"/>
        </ext>
      </extLst>
    </cacheHierarchy>
  </cacheHierarchies>
  <kpis count="0"/>
  <dimensions count="2">
    <dimension measure="1" name="Measures" uniqueName="[Measures]" caption="Measures"/>
    <dimension name="Transaction_Data6" uniqueName="[Transaction_Data6]" caption="Transaction_Data6"/>
  </dimensions>
  <measureGroups count="1">
    <measureGroup name="Transaction_Data6" caption="Transaction_Data6"/>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916.736781481479" backgroundQuery="1" createdVersion="8" refreshedVersion="8" minRefreshableVersion="3" recordCount="0" supportSubquery="1" supportAdvancedDrill="1" xr:uid="{1DF49BDF-2B21-4A03-A28B-D93BBDB89081}">
  <cacheSource type="external" connectionId="1"/>
  <cacheFields count="3">
    <cacheField name="[Measures].[Sum of Total Amount]" caption="Sum of Total Amount" numFmtId="0" hierarchy="21" level="32767"/>
    <cacheField name="[Transaction_Data6].[Discount Group].[Discount Group]" caption="Discount Group" numFmtId="0" hierarchy="15" level="1">
      <sharedItems count="3">
        <s v="0-10%"/>
        <s v="10-20%"/>
        <s v="20%+"/>
      </sharedItems>
    </cacheField>
    <cacheField name="[Transaction_Data6].[Gender].[Gender]" caption="Gender" numFmtId="0" hierarchy="7" level="1">
      <sharedItems containsSemiMixedTypes="0" containsNonDate="0" containsString="0"/>
    </cacheField>
  </cacheFields>
  <cacheHierarchies count="37">
    <cacheHierarchy uniqueName="[Transaction_Data6].[Order Date]" caption="Order Date" attribute="1" time="1" defaultMemberUniqueName="[Transaction_Data6].[Order Date].[All]" allUniqueName="[Transaction_Data6].[Order Date].[All]" dimensionUniqueName="[Transaction_Data6]" displayFolder="" count="0" memberValueDatatype="7" unbalanced="0"/>
    <cacheHierarchy uniqueName="[Transaction_Data6].[Year]" caption="Year" attribute="1" defaultMemberUniqueName="[Transaction_Data6].[Year].[All]" allUniqueName="[Transaction_Data6].[Year].[All]" dimensionUniqueName="[Transaction_Data6]" displayFolder="" count="2" memberValueDatatype="20" unbalanced="0"/>
    <cacheHierarchy uniqueName="[Transaction_Data6].[Order ID]" caption="Order ID" attribute="1" defaultMemberUniqueName="[Transaction_Data6].[Order ID].[All]" allUniqueName="[Transaction_Data6].[Order ID].[All]" dimensionUniqueName="[Transaction_Data6]" displayFolder="" count="0" memberValueDatatype="130" unbalanced="0"/>
    <cacheHierarchy uniqueName="[Transaction_Data6].[Customer ID]" caption="Customer ID" attribute="1" defaultMemberUniqueName="[Transaction_Data6].[Customer ID].[All]" allUniqueName="[Transaction_Data6].[Customer ID].[All]" dimensionUniqueName="[Transaction_Data6]" displayFolder="" count="0" memberValueDatatype="130" unbalanced="0"/>
    <cacheHierarchy uniqueName="[Transaction_Data6].[Customer Name]" caption="Customer Name" attribute="1" defaultMemberUniqueName="[Transaction_Data6].[Customer Name].[All]" allUniqueName="[Transaction_Data6].[Customer Name].[All]" dimensionUniqueName="[Transaction_Data6]" displayFolder="" count="0" memberValueDatatype="130" unbalanced="0"/>
    <cacheHierarchy uniqueName="[Transaction_Data6].[Age]" caption="Age" attribute="1" defaultMemberUniqueName="[Transaction_Data6].[Age].[All]" allUniqueName="[Transaction_Data6].[Age].[All]" dimensionUniqueName="[Transaction_Data6]" displayFolder="" count="0" memberValueDatatype="20" unbalanced="0"/>
    <cacheHierarchy uniqueName="[Transaction_Data6].[Age Group]" caption="Age Group" attribute="1" defaultMemberUniqueName="[Transaction_Data6].[Age Group].[All]" allUniqueName="[Transaction_Data6].[Age Group].[All]" dimensionUniqueName="[Transaction_Data6]" displayFolder="" count="0" memberValueDatatype="130" unbalanced="0"/>
    <cacheHierarchy uniqueName="[Transaction_Data6].[Gender]" caption="Gender" attribute="1" defaultMemberUniqueName="[Transaction_Data6].[Gender].[All]" allUniqueName="[Transaction_Data6].[Gender].[All]" dimensionUniqueName="[Transaction_Data6]" displayFolder="" count="2" memberValueDatatype="130" unbalanced="0">
      <fieldsUsage count="2">
        <fieldUsage x="-1"/>
        <fieldUsage x="2"/>
      </fieldsUsage>
    </cacheHierarchy>
    <cacheHierarchy uniqueName="[Transaction_Data6].[Location]" caption="Location" attribute="1" defaultMemberUniqueName="[Transaction_Data6].[Location].[All]" allUniqueName="[Transaction_Data6].[Location].[All]" dimensionUniqueName="[Transaction_Data6]" displayFolder="" count="0" memberValueDatatype="130" unbalanced="0"/>
    <cacheHierarchy uniqueName="[Transaction_Data6].[Product Category]" caption="Product Category" attribute="1" defaultMemberUniqueName="[Transaction_Data6].[Product Category].[All]" allUniqueName="[Transaction_Data6].[Product Category].[All]" dimensionUniqueName="[Transaction_Data6]" displayFolder="" count="0" memberValueDatatype="130" unbalanced="0"/>
    <cacheHierarchy uniqueName="[Transaction_Data6].[Sub-Category]" caption="Sub-Category" attribute="1" defaultMemberUniqueName="[Transaction_Data6].[Sub-Category].[All]" allUniqueName="[Transaction_Data6].[Sub-Category].[All]" dimensionUniqueName="[Transaction_Data6]" displayFolder="" count="0" memberValueDatatype="130" unbalanced="0"/>
    <cacheHierarchy uniqueName="[Transaction_Data6].[Brand]" caption="Brand" attribute="1" defaultMemberUniqueName="[Transaction_Data6].[Brand].[All]" allUniqueName="[Transaction_Data6].[Brand].[All]" dimensionUniqueName="[Transaction_Data6]" displayFolder="" count="0" memberValueDatatype="130" unbalanced="0"/>
    <cacheHierarchy uniqueName="[Transaction_Data6].[Quantity]" caption="Quantity" attribute="1" defaultMemberUniqueName="[Transaction_Data6].[Quantity].[All]" allUniqueName="[Transaction_Data6].[Quantity].[All]" dimensionUniqueName="[Transaction_Data6]" displayFolder="" count="0" memberValueDatatype="20" unbalanced="0"/>
    <cacheHierarchy uniqueName="[Transaction_Data6].[Price]" caption="Price" attribute="1" defaultMemberUniqueName="[Transaction_Data6].[Price].[All]" allUniqueName="[Transaction_Data6].[Price].[All]" dimensionUniqueName="[Transaction_Data6]" displayFolder="" count="0" memberValueDatatype="20" unbalanced="0"/>
    <cacheHierarchy uniqueName="[Transaction_Data6].[Discount]" caption="Discount" attribute="1" defaultMemberUniqueName="[Transaction_Data6].[Discount].[All]" allUniqueName="[Transaction_Data6].[Discount].[All]" dimensionUniqueName="[Transaction_Data6]" displayFolder="" count="0" memberValueDatatype="5" unbalanced="0"/>
    <cacheHierarchy uniqueName="[Transaction_Data6].[Discount Group]" caption="Discount Group" attribute="1" defaultMemberUniqueName="[Transaction_Data6].[Discount Group].[All]" allUniqueName="[Transaction_Data6].[Discount Group].[All]" dimensionUniqueName="[Transaction_Data6]" displayFolder="" count="2" memberValueDatatype="130" unbalanced="0">
      <fieldsUsage count="2">
        <fieldUsage x="-1"/>
        <fieldUsage x="1"/>
      </fieldsUsage>
    </cacheHierarchy>
    <cacheHierarchy uniqueName="[Transaction_Data6].[Total Amount]" caption="Total Amount" attribute="1" defaultMemberUniqueName="[Transaction_Data6].[Total Amount].[All]" allUniqueName="[Transaction_Data6].[Total Amount].[All]" dimensionUniqueName="[Transaction_Data6]" displayFolder="" count="0" memberValueDatatype="5" unbalanced="0"/>
    <cacheHierarchy uniqueName="[Transaction_Data6].[Rating 1-5]" caption="Rating 1-5" attribute="1" defaultMemberUniqueName="[Transaction_Data6].[Rating 1-5].[All]" allUniqueName="[Transaction_Data6].[Rating 1-5].[All]" dimensionUniqueName="[Transaction_Data6]" displayFolder="" count="0" memberValueDatatype="20" unbalanced="0"/>
    <cacheHierarchy uniqueName="[Transaction_Data6].[Review]" caption="Review" attribute="1" defaultMemberUniqueName="[Transaction_Data6].[Review].[All]" allUniqueName="[Transaction_Data6].[Review].[All]" dimensionUniqueName="[Transaction_Data6]" displayFolder="" count="0" memberValueDatatype="130" unbalanced="0"/>
    <cacheHierarchy uniqueName="[Measures].[__XL_Count Transaction_Data6]" caption="__XL_Count Transaction_Data6" measure="1" displayFolder="" measureGroup="Transaction_Data6" count="0" hidden="1"/>
    <cacheHierarchy uniqueName="[Measures].[__No measures defined]" caption="__No measures defined" measure="1" displayFolder="" count="0" hidden="1"/>
    <cacheHierarchy uniqueName="[Measures].[Sum of Total Amount]" caption="Sum of Total Amount" measure="1" displayFolder="" measureGroup="Transaction_Data6" count="0" oneField="1" hidden="1">
      <fieldsUsage count="1">
        <fieldUsage x="0"/>
      </fieldsUsage>
      <extLst>
        <ext xmlns:x15="http://schemas.microsoft.com/office/spreadsheetml/2010/11/main" uri="{B97F6D7D-B522-45F9-BDA1-12C45D357490}">
          <x15:cacheHierarchy aggregatedColumn="16"/>
        </ext>
      </extLst>
    </cacheHierarchy>
    <cacheHierarchy uniqueName="[Measures].[Count of Brand]" caption="Count of Brand" measure="1" displayFolder="" measureGroup="Transaction_Data6" count="0" hidden="1">
      <extLst>
        <ext xmlns:x15="http://schemas.microsoft.com/office/spreadsheetml/2010/11/main" uri="{B97F6D7D-B522-45F9-BDA1-12C45D357490}">
          <x15:cacheHierarchy aggregatedColumn="11"/>
        </ext>
      </extLst>
    </cacheHierarchy>
    <cacheHierarchy uniqueName="[Measures].[Distinct Count of Brand]" caption="Distinct Count of Brand" measure="1" displayFolder="" measureGroup="Transaction_Data6" count="0" hidden="1">
      <extLst>
        <ext xmlns:x15="http://schemas.microsoft.com/office/spreadsheetml/2010/11/main" uri="{B97F6D7D-B522-45F9-BDA1-12C45D357490}">
          <x15:cacheHierarchy aggregatedColumn="11"/>
        </ext>
      </extLst>
    </cacheHierarchy>
    <cacheHierarchy uniqueName="[Measures].[Count of Product Category]" caption="Count of Product Category" measure="1" displayFolder="" measureGroup="Transaction_Data6" count="0" hidden="1">
      <extLst>
        <ext xmlns:x15="http://schemas.microsoft.com/office/spreadsheetml/2010/11/main" uri="{B97F6D7D-B522-45F9-BDA1-12C45D357490}">
          <x15:cacheHierarchy aggregatedColumn="9"/>
        </ext>
      </extLst>
    </cacheHierarchy>
    <cacheHierarchy uniqueName="[Measures].[Distinct Count of Product Category]" caption="Distinct Count of Product Category" measure="1" displayFolder="" measureGroup="Transaction_Data6" count="0" hidden="1">
      <extLst>
        <ext xmlns:x15="http://schemas.microsoft.com/office/spreadsheetml/2010/11/main" uri="{B97F6D7D-B522-45F9-BDA1-12C45D357490}">
          <x15:cacheHierarchy aggregatedColumn="9"/>
        </ext>
      </extLst>
    </cacheHierarchy>
    <cacheHierarchy uniqueName="[Measures].[Count of Sub-Category]" caption="Count of Sub-Category" measure="1" displayFolder="" measureGroup="Transaction_Data6" count="0" hidden="1">
      <extLst>
        <ext xmlns:x15="http://schemas.microsoft.com/office/spreadsheetml/2010/11/main" uri="{B97F6D7D-B522-45F9-BDA1-12C45D357490}">
          <x15:cacheHierarchy aggregatedColumn="10"/>
        </ext>
      </extLst>
    </cacheHierarchy>
    <cacheHierarchy uniqueName="[Measures].[Distinct Count of Sub-Category]" caption="Distinct Count of Sub-Category" measure="1" displayFolder="" measureGroup="Transaction_Data6" count="0" hidden="1">
      <extLst>
        <ext xmlns:x15="http://schemas.microsoft.com/office/spreadsheetml/2010/11/main" uri="{B97F6D7D-B522-45F9-BDA1-12C45D357490}">
          <x15:cacheHierarchy aggregatedColumn="10"/>
        </ext>
      </extLst>
    </cacheHierarchy>
    <cacheHierarchy uniqueName="[Measures].[Sum of Rating 1-5]" caption="Sum of Rating 1-5" measure="1" displayFolder="" measureGroup="Transaction_Data6" count="0" hidden="1">
      <extLst>
        <ext xmlns:x15="http://schemas.microsoft.com/office/spreadsheetml/2010/11/main" uri="{B97F6D7D-B522-45F9-BDA1-12C45D357490}">
          <x15:cacheHierarchy aggregatedColumn="17"/>
        </ext>
      </extLst>
    </cacheHierarchy>
    <cacheHierarchy uniqueName="[Measures].[Average of Rating 1-5]" caption="Average of Rating 1-5" measure="1" displayFolder="" measureGroup="Transaction_Data6" count="0" hidden="1">
      <extLst>
        <ext xmlns:x15="http://schemas.microsoft.com/office/spreadsheetml/2010/11/main" uri="{B97F6D7D-B522-45F9-BDA1-12C45D357490}">
          <x15:cacheHierarchy aggregatedColumn="17"/>
        </ext>
      </extLst>
    </cacheHierarchy>
    <cacheHierarchy uniqueName="[Measures].[Count of Customer Name]" caption="Count of Customer Name" measure="1" displayFolder="" measureGroup="Transaction_Data6" count="0" hidden="1">
      <extLst>
        <ext xmlns:x15="http://schemas.microsoft.com/office/spreadsheetml/2010/11/main" uri="{B97F6D7D-B522-45F9-BDA1-12C45D357490}">
          <x15:cacheHierarchy aggregatedColumn="4"/>
        </ext>
      </extLst>
    </cacheHierarchy>
    <cacheHierarchy uniqueName="[Measures].[Distinct Count of Customer Name]" caption="Distinct Count of Customer Name" measure="1" displayFolder="" measureGroup="Transaction_Data6" count="0" hidden="1">
      <extLst>
        <ext xmlns:x15="http://schemas.microsoft.com/office/spreadsheetml/2010/11/main" uri="{B97F6D7D-B522-45F9-BDA1-12C45D357490}">
          <x15:cacheHierarchy aggregatedColumn="4"/>
        </ext>
      </extLst>
    </cacheHierarchy>
    <cacheHierarchy uniqueName="[Measures].[Sum of Age]" caption="Sum of Age" measure="1" displayFolder="" measureGroup="Transaction_Data6" count="0" hidden="1">
      <extLst>
        <ext xmlns:x15="http://schemas.microsoft.com/office/spreadsheetml/2010/11/main" uri="{B97F6D7D-B522-45F9-BDA1-12C45D357490}">
          <x15:cacheHierarchy aggregatedColumn="5"/>
        </ext>
      </extLst>
    </cacheHierarchy>
    <cacheHierarchy uniqueName="[Measures].[Count of Order ID]" caption="Count of Order ID" measure="1" displayFolder="" measureGroup="Transaction_Data6" count="0" hidden="1">
      <extLst>
        <ext xmlns:x15="http://schemas.microsoft.com/office/spreadsheetml/2010/11/main" uri="{B97F6D7D-B522-45F9-BDA1-12C45D357490}">
          <x15:cacheHierarchy aggregatedColumn="2"/>
        </ext>
      </extLst>
    </cacheHierarchy>
    <cacheHierarchy uniqueName="[Measures].[Distinct Count of Order ID]" caption="Distinct Count of Order ID" measure="1" displayFolder="" measureGroup="Transaction_Data6" count="0" hidden="1">
      <extLst>
        <ext xmlns:x15="http://schemas.microsoft.com/office/spreadsheetml/2010/11/main" uri="{B97F6D7D-B522-45F9-BDA1-12C45D357490}">
          <x15:cacheHierarchy aggregatedColumn="2"/>
        </ext>
      </extLst>
    </cacheHierarchy>
    <cacheHierarchy uniqueName="[Measures].[Count of Customer ID]" caption="Count of Customer ID" measure="1" displayFolder="" measureGroup="Transaction_Data6" count="0" hidden="1">
      <extLst>
        <ext xmlns:x15="http://schemas.microsoft.com/office/spreadsheetml/2010/11/main" uri="{B97F6D7D-B522-45F9-BDA1-12C45D357490}">
          <x15:cacheHierarchy aggregatedColumn="3"/>
        </ext>
      </extLst>
    </cacheHierarchy>
    <cacheHierarchy uniqueName="[Measures].[Distinct Count of Customer ID]" caption="Distinct Count of Customer ID" measure="1" displayFolder="" measureGroup="Transaction_Data6" count="0" hidden="1">
      <extLst>
        <ext xmlns:x15="http://schemas.microsoft.com/office/spreadsheetml/2010/11/main" uri="{B97F6D7D-B522-45F9-BDA1-12C45D357490}">
          <x15:cacheHierarchy aggregatedColumn="3"/>
        </ext>
      </extLst>
    </cacheHierarchy>
  </cacheHierarchies>
  <kpis count="0"/>
  <dimensions count="2">
    <dimension measure="1" name="Measures" uniqueName="[Measures]" caption="Measures"/>
    <dimension name="Transaction_Data6" uniqueName="[Transaction_Data6]" caption="Transaction_Data6"/>
  </dimensions>
  <measureGroups count="1">
    <measureGroup name="Transaction_Data6" caption="Transaction_Data6"/>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916.736783449072" backgroundQuery="1" createdVersion="8" refreshedVersion="8" minRefreshableVersion="3" recordCount="0" supportSubquery="1" supportAdvancedDrill="1" xr:uid="{B9019B4D-2FBE-4B05-B9A5-014F16954DA6}">
  <cacheSource type="external" connectionId="1"/>
  <cacheFields count="3">
    <cacheField name="[Measures].[Average of Rating 1-5]" caption="Average of Rating 1-5" numFmtId="0" hierarchy="29" level="32767"/>
    <cacheField name="[Transaction_Data6].[Product Category].[Product Category]" caption="Product Category" numFmtId="0" hierarchy="9" level="1">
      <sharedItems count="6">
        <s v="Beauty &amp; Personal Care"/>
        <s v="Electronics"/>
        <s v="Fashion"/>
        <s v="Groceries"/>
        <s v="Home &amp; Kitchen"/>
        <s v="Sports &amp; Outdoors"/>
      </sharedItems>
    </cacheField>
    <cacheField name="[Transaction_Data6].[Gender].[Gender]" caption="Gender" numFmtId="0" hierarchy="7" level="1">
      <sharedItems containsSemiMixedTypes="0" containsNonDate="0" containsString="0"/>
    </cacheField>
  </cacheFields>
  <cacheHierarchies count="37">
    <cacheHierarchy uniqueName="[Transaction_Data6].[Order Date]" caption="Order Date" attribute="1" time="1" defaultMemberUniqueName="[Transaction_Data6].[Order Date].[All]" allUniqueName="[Transaction_Data6].[Order Date].[All]" dimensionUniqueName="[Transaction_Data6]" displayFolder="" count="0" memberValueDatatype="7" unbalanced="0"/>
    <cacheHierarchy uniqueName="[Transaction_Data6].[Year]" caption="Year" attribute="1" defaultMemberUniqueName="[Transaction_Data6].[Year].[All]" allUniqueName="[Transaction_Data6].[Year].[All]" dimensionUniqueName="[Transaction_Data6]" displayFolder="" count="2" memberValueDatatype="20" unbalanced="0"/>
    <cacheHierarchy uniqueName="[Transaction_Data6].[Order ID]" caption="Order ID" attribute="1" defaultMemberUniqueName="[Transaction_Data6].[Order ID].[All]" allUniqueName="[Transaction_Data6].[Order ID].[All]" dimensionUniqueName="[Transaction_Data6]" displayFolder="" count="0" memberValueDatatype="130" unbalanced="0"/>
    <cacheHierarchy uniqueName="[Transaction_Data6].[Customer ID]" caption="Customer ID" attribute="1" defaultMemberUniqueName="[Transaction_Data6].[Customer ID].[All]" allUniqueName="[Transaction_Data6].[Customer ID].[All]" dimensionUniqueName="[Transaction_Data6]" displayFolder="" count="0" memberValueDatatype="130" unbalanced="0"/>
    <cacheHierarchy uniqueName="[Transaction_Data6].[Customer Name]" caption="Customer Name" attribute="1" defaultMemberUniqueName="[Transaction_Data6].[Customer Name].[All]" allUniqueName="[Transaction_Data6].[Customer Name].[All]" dimensionUniqueName="[Transaction_Data6]" displayFolder="" count="0" memberValueDatatype="130" unbalanced="0"/>
    <cacheHierarchy uniqueName="[Transaction_Data6].[Age]" caption="Age" attribute="1" defaultMemberUniqueName="[Transaction_Data6].[Age].[All]" allUniqueName="[Transaction_Data6].[Age].[All]" dimensionUniqueName="[Transaction_Data6]" displayFolder="" count="0" memberValueDatatype="20" unbalanced="0"/>
    <cacheHierarchy uniqueName="[Transaction_Data6].[Age Group]" caption="Age Group" attribute="1" defaultMemberUniqueName="[Transaction_Data6].[Age Group].[All]" allUniqueName="[Transaction_Data6].[Age Group].[All]" dimensionUniqueName="[Transaction_Data6]" displayFolder="" count="0" memberValueDatatype="130" unbalanced="0"/>
    <cacheHierarchy uniqueName="[Transaction_Data6].[Gender]" caption="Gender" attribute="1" defaultMemberUniqueName="[Transaction_Data6].[Gender].[All]" allUniqueName="[Transaction_Data6].[Gender].[All]" dimensionUniqueName="[Transaction_Data6]" displayFolder="" count="2" memberValueDatatype="130" unbalanced="0">
      <fieldsUsage count="2">
        <fieldUsage x="-1"/>
        <fieldUsage x="2"/>
      </fieldsUsage>
    </cacheHierarchy>
    <cacheHierarchy uniqueName="[Transaction_Data6].[Location]" caption="Location" attribute="1" defaultMemberUniqueName="[Transaction_Data6].[Location].[All]" allUniqueName="[Transaction_Data6].[Location].[All]" dimensionUniqueName="[Transaction_Data6]" displayFolder="" count="0" memberValueDatatype="130" unbalanced="0"/>
    <cacheHierarchy uniqueName="[Transaction_Data6].[Product Category]" caption="Product Category" attribute="1" defaultMemberUniqueName="[Transaction_Data6].[Product Category].[All]" allUniqueName="[Transaction_Data6].[Product Category].[All]" dimensionUniqueName="[Transaction_Data6]" displayFolder="" count="2" memberValueDatatype="130" unbalanced="0">
      <fieldsUsage count="2">
        <fieldUsage x="-1"/>
        <fieldUsage x="1"/>
      </fieldsUsage>
    </cacheHierarchy>
    <cacheHierarchy uniqueName="[Transaction_Data6].[Sub-Category]" caption="Sub-Category" attribute="1" defaultMemberUniqueName="[Transaction_Data6].[Sub-Category].[All]" allUniqueName="[Transaction_Data6].[Sub-Category].[All]" dimensionUniqueName="[Transaction_Data6]" displayFolder="" count="0" memberValueDatatype="130" unbalanced="0"/>
    <cacheHierarchy uniqueName="[Transaction_Data6].[Brand]" caption="Brand" attribute="1" defaultMemberUniqueName="[Transaction_Data6].[Brand].[All]" allUniqueName="[Transaction_Data6].[Brand].[All]" dimensionUniqueName="[Transaction_Data6]" displayFolder="" count="0" memberValueDatatype="130" unbalanced="0"/>
    <cacheHierarchy uniqueName="[Transaction_Data6].[Quantity]" caption="Quantity" attribute="1" defaultMemberUniqueName="[Transaction_Data6].[Quantity].[All]" allUniqueName="[Transaction_Data6].[Quantity].[All]" dimensionUniqueName="[Transaction_Data6]" displayFolder="" count="0" memberValueDatatype="20" unbalanced="0"/>
    <cacheHierarchy uniqueName="[Transaction_Data6].[Price]" caption="Price" attribute="1" defaultMemberUniqueName="[Transaction_Data6].[Price].[All]" allUniqueName="[Transaction_Data6].[Price].[All]" dimensionUniqueName="[Transaction_Data6]" displayFolder="" count="0" memberValueDatatype="20" unbalanced="0"/>
    <cacheHierarchy uniqueName="[Transaction_Data6].[Discount]" caption="Discount" attribute="1" defaultMemberUniqueName="[Transaction_Data6].[Discount].[All]" allUniqueName="[Transaction_Data6].[Discount].[All]" dimensionUniqueName="[Transaction_Data6]" displayFolder="" count="0" memberValueDatatype="5" unbalanced="0"/>
    <cacheHierarchy uniqueName="[Transaction_Data6].[Discount Group]" caption="Discount Group" attribute="1" defaultMemberUniqueName="[Transaction_Data6].[Discount Group].[All]" allUniqueName="[Transaction_Data6].[Discount Group].[All]" dimensionUniqueName="[Transaction_Data6]" displayFolder="" count="0" memberValueDatatype="130" unbalanced="0"/>
    <cacheHierarchy uniqueName="[Transaction_Data6].[Total Amount]" caption="Total Amount" attribute="1" defaultMemberUniqueName="[Transaction_Data6].[Total Amount].[All]" allUniqueName="[Transaction_Data6].[Total Amount].[All]" dimensionUniqueName="[Transaction_Data6]" displayFolder="" count="0" memberValueDatatype="5" unbalanced="0"/>
    <cacheHierarchy uniqueName="[Transaction_Data6].[Rating 1-5]" caption="Rating 1-5" attribute="1" defaultMemberUniqueName="[Transaction_Data6].[Rating 1-5].[All]" allUniqueName="[Transaction_Data6].[Rating 1-5].[All]" dimensionUniqueName="[Transaction_Data6]" displayFolder="" count="0" memberValueDatatype="20" unbalanced="0"/>
    <cacheHierarchy uniqueName="[Transaction_Data6].[Review]" caption="Review" attribute="1" defaultMemberUniqueName="[Transaction_Data6].[Review].[All]" allUniqueName="[Transaction_Data6].[Review].[All]" dimensionUniqueName="[Transaction_Data6]" displayFolder="" count="0" memberValueDatatype="130" unbalanced="0"/>
    <cacheHierarchy uniqueName="[Measures].[__XL_Count Transaction_Data6]" caption="__XL_Count Transaction_Data6" measure="1" displayFolder="" measureGroup="Transaction_Data6" count="0" hidden="1"/>
    <cacheHierarchy uniqueName="[Measures].[__No measures defined]" caption="__No measures defined" measure="1" displayFolder="" count="0" hidden="1"/>
    <cacheHierarchy uniqueName="[Measures].[Sum of Total Amount]" caption="Sum of Total Amount" measure="1" displayFolder="" measureGroup="Transaction_Data6" count="0" hidden="1">
      <extLst>
        <ext xmlns:x15="http://schemas.microsoft.com/office/spreadsheetml/2010/11/main" uri="{B97F6D7D-B522-45F9-BDA1-12C45D357490}">
          <x15:cacheHierarchy aggregatedColumn="16"/>
        </ext>
      </extLst>
    </cacheHierarchy>
    <cacheHierarchy uniqueName="[Measures].[Count of Brand]" caption="Count of Brand" measure="1" displayFolder="" measureGroup="Transaction_Data6" count="0" hidden="1">
      <extLst>
        <ext xmlns:x15="http://schemas.microsoft.com/office/spreadsheetml/2010/11/main" uri="{B97F6D7D-B522-45F9-BDA1-12C45D357490}">
          <x15:cacheHierarchy aggregatedColumn="11"/>
        </ext>
      </extLst>
    </cacheHierarchy>
    <cacheHierarchy uniqueName="[Measures].[Distinct Count of Brand]" caption="Distinct Count of Brand" measure="1" displayFolder="" measureGroup="Transaction_Data6" count="0" hidden="1">
      <extLst>
        <ext xmlns:x15="http://schemas.microsoft.com/office/spreadsheetml/2010/11/main" uri="{B97F6D7D-B522-45F9-BDA1-12C45D357490}">
          <x15:cacheHierarchy aggregatedColumn="11"/>
        </ext>
      </extLst>
    </cacheHierarchy>
    <cacheHierarchy uniqueName="[Measures].[Count of Product Category]" caption="Count of Product Category" measure="1" displayFolder="" measureGroup="Transaction_Data6" count="0" hidden="1">
      <extLst>
        <ext xmlns:x15="http://schemas.microsoft.com/office/spreadsheetml/2010/11/main" uri="{B97F6D7D-B522-45F9-BDA1-12C45D357490}">
          <x15:cacheHierarchy aggregatedColumn="9"/>
        </ext>
      </extLst>
    </cacheHierarchy>
    <cacheHierarchy uniqueName="[Measures].[Distinct Count of Product Category]" caption="Distinct Count of Product Category" measure="1" displayFolder="" measureGroup="Transaction_Data6" count="0" hidden="1">
      <extLst>
        <ext xmlns:x15="http://schemas.microsoft.com/office/spreadsheetml/2010/11/main" uri="{B97F6D7D-B522-45F9-BDA1-12C45D357490}">
          <x15:cacheHierarchy aggregatedColumn="9"/>
        </ext>
      </extLst>
    </cacheHierarchy>
    <cacheHierarchy uniqueName="[Measures].[Count of Sub-Category]" caption="Count of Sub-Category" measure="1" displayFolder="" measureGroup="Transaction_Data6" count="0" hidden="1">
      <extLst>
        <ext xmlns:x15="http://schemas.microsoft.com/office/spreadsheetml/2010/11/main" uri="{B97F6D7D-B522-45F9-BDA1-12C45D357490}">
          <x15:cacheHierarchy aggregatedColumn="10"/>
        </ext>
      </extLst>
    </cacheHierarchy>
    <cacheHierarchy uniqueName="[Measures].[Distinct Count of Sub-Category]" caption="Distinct Count of Sub-Category" measure="1" displayFolder="" measureGroup="Transaction_Data6" count="0" hidden="1">
      <extLst>
        <ext xmlns:x15="http://schemas.microsoft.com/office/spreadsheetml/2010/11/main" uri="{B97F6D7D-B522-45F9-BDA1-12C45D357490}">
          <x15:cacheHierarchy aggregatedColumn="10"/>
        </ext>
      </extLst>
    </cacheHierarchy>
    <cacheHierarchy uniqueName="[Measures].[Sum of Rating 1-5]" caption="Sum of Rating 1-5" measure="1" displayFolder="" measureGroup="Transaction_Data6" count="0" hidden="1">
      <extLst>
        <ext xmlns:x15="http://schemas.microsoft.com/office/spreadsheetml/2010/11/main" uri="{B97F6D7D-B522-45F9-BDA1-12C45D357490}">
          <x15:cacheHierarchy aggregatedColumn="17"/>
        </ext>
      </extLst>
    </cacheHierarchy>
    <cacheHierarchy uniqueName="[Measures].[Average of Rating 1-5]" caption="Average of Rating 1-5" measure="1" displayFolder="" measureGroup="Transaction_Data6" count="0" oneField="1" hidden="1">
      <fieldsUsage count="1">
        <fieldUsage x="0"/>
      </fieldsUsage>
      <extLst>
        <ext xmlns:x15="http://schemas.microsoft.com/office/spreadsheetml/2010/11/main" uri="{B97F6D7D-B522-45F9-BDA1-12C45D357490}">
          <x15:cacheHierarchy aggregatedColumn="17"/>
        </ext>
      </extLst>
    </cacheHierarchy>
    <cacheHierarchy uniqueName="[Measures].[Count of Customer Name]" caption="Count of Customer Name" measure="1" displayFolder="" measureGroup="Transaction_Data6" count="0" hidden="1">
      <extLst>
        <ext xmlns:x15="http://schemas.microsoft.com/office/spreadsheetml/2010/11/main" uri="{B97F6D7D-B522-45F9-BDA1-12C45D357490}">
          <x15:cacheHierarchy aggregatedColumn="4"/>
        </ext>
      </extLst>
    </cacheHierarchy>
    <cacheHierarchy uniqueName="[Measures].[Distinct Count of Customer Name]" caption="Distinct Count of Customer Name" measure="1" displayFolder="" measureGroup="Transaction_Data6" count="0" hidden="1">
      <extLst>
        <ext xmlns:x15="http://schemas.microsoft.com/office/spreadsheetml/2010/11/main" uri="{B97F6D7D-B522-45F9-BDA1-12C45D357490}">
          <x15:cacheHierarchy aggregatedColumn="4"/>
        </ext>
      </extLst>
    </cacheHierarchy>
    <cacheHierarchy uniqueName="[Measures].[Sum of Age]" caption="Sum of Age" measure="1" displayFolder="" measureGroup="Transaction_Data6" count="0" hidden="1">
      <extLst>
        <ext xmlns:x15="http://schemas.microsoft.com/office/spreadsheetml/2010/11/main" uri="{B97F6D7D-B522-45F9-BDA1-12C45D357490}">
          <x15:cacheHierarchy aggregatedColumn="5"/>
        </ext>
      </extLst>
    </cacheHierarchy>
    <cacheHierarchy uniqueName="[Measures].[Count of Order ID]" caption="Count of Order ID" measure="1" displayFolder="" measureGroup="Transaction_Data6" count="0" hidden="1">
      <extLst>
        <ext xmlns:x15="http://schemas.microsoft.com/office/spreadsheetml/2010/11/main" uri="{B97F6D7D-B522-45F9-BDA1-12C45D357490}">
          <x15:cacheHierarchy aggregatedColumn="2"/>
        </ext>
      </extLst>
    </cacheHierarchy>
    <cacheHierarchy uniqueName="[Measures].[Distinct Count of Order ID]" caption="Distinct Count of Order ID" measure="1" displayFolder="" measureGroup="Transaction_Data6" count="0" hidden="1">
      <extLst>
        <ext xmlns:x15="http://schemas.microsoft.com/office/spreadsheetml/2010/11/main" uri="{B97F6D7D-B522-45F9-BDA1-12C45D357490}">
          <x15:cacheHierarchy aggregatedColumn="2"/>
        </ext>
      </extLst>
    </cacheHierarchy>
    <cacheHierarchy uniqueName="[Measures].[Count of Customer ID]" caption="Count of Customer ID" measure="1" displayFolder="" measureGroup="Transaction_Data6" count="0" hidden="1">
      <extLst>
        <ext xmlns:x15="http://schemas.microsoft.com/office/spreadsheetml/2010/11/main" uri="{B97F6D7D-B522-45F9-BDA1-12C45D357490}">
          <x15:cacheHierarchy aggregatedColumn="3"/>
        </ext>
      </extLst>
    </cacheHierarchy>
    <cacheHierarchy uniqueName="[Measures].[Distinct Count of Customer ID]" caption="Distinct Count of Customer ID" measure="1" displayFolder="" measureGroup="Transaction_Data6" count="0" hidden="1">
      <extLst>
        <ext xmlns:x15="http://schemas.microsoft.com/office/spreadsheetml/2010/11/main" uri="{B97F6D7D-B522-45F9-BDA1-12C45D357490}">
          <x15:cacheHierarchy aggregatedColumn="3"/>
        </ext>
      </extLst>
    </cacheHierarchy>
  </cacheHierarchies>
  <kpis count="0"/>
  <dimensions count="2">
    <dimension measure="1" name="Measures" uniqueName="[Measures]" caption="Measures"/>
    <dimension name="Transaction_Data6" uniqueName="[Transaction_Data6]" caption="Transaction_Data6"/>
  </dimensions>
  <measureGroups count="1">
    <measureGroup name="Transaction_Data6" caption="Transaction_Data6"/>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916.736784722219" backgroundQuery="1" createdVersion="8" refreshedVersion="8" minRefreshableVersion="3" recordCount="0" supportSubquery="1" supportAdvancedDrill="1" xr:uid="{1BECE794-9902-4FBF-9C30-5D19B2411905}">
  <cacheSource type="external" connectionId="1"/>
  <cacheFields count="2">
    <cacheField name="[Measures].[Distinct Count of Brand]" caption="Distinct Count of Brand" numFmtId="0" hierarchy="23" level="32767"/>
    <cacheField name="[Transaction_Data6].[Gender].[Gender]" caption="Gender" numFmtId="0" hierarchy="7" level="1">
      <sharedItems containsSemiMixedTypes="0" containsNonDate="0" containsString="0"/>
    </cacheField>
  </cacheFields>
  <cacheHierarchies count="37">
    <cacheHierarchy uniqueName="[Transaction_Data6].[Order Date]" caption="Order Date" attribute="1" time="1" defaultMemberUniqueName="[Transaction_Data6].[Order Date].[All]" allUniqueName="[Transaction_Data6].[Order Date].[All]" dimensionUniqueName="[Transaction_Data6]" displayFolder="" count="0" memberValueDatatype="7" unbalanced="0"/>
    <cacheHierarchy uniqueName="[Transaction_Data6].[Year]" caption="Year" attribute="1" defaultMemberUniqueName="[Transaction_Data6].[Year].[All]" allUniqueName="[Transaction_Data6].[Year].[All]" dimensionUniqueName="[Transaction_Data6]" displayFolder="" count="2" memberValueDatatype="20" unbalanced="0"/>
    <cacheHierarchy uniqueName="[Transaction_Data6].[Order ID]" caption="Order ID" attribute="1" defaultMemberUniqueName="[Transaction_Data6].[Order ID].[All]" allUniqueName="[Transaction_Data6].[Order ID].[All]" dimensionUniqueName="[Transaction_Data6]" displayFolder="" count="0" memberValueDatatype="130" unbalanced="0"/>
    <cacheHierarchy uniqueName="[Transaction_Data6].[Customer ID]" caption="Customer ID" attribute="1" defaultMemberUniqueName="[Transaction_Data6].[Customer ID].[All]" allUniqueName="[Transaction_Data6].[Customer ID].[All]" dimensionUniqueName="[Transaction_Data6]" displayFolder="" count="0" memberValueDatatype="130" unbalanced="0"/>
    <cacheHierarchy uniqueName="[Transaction_Data6].[Customer Name]" caption="Customer Name" attribute="1" defaultMemberUniqueName="[Transaction_Data6].[Customer Name].[All]" allUniqueName="[Transaction_Data6].[Customer Name].[All]" dimensionUniqueName="[Transaction_Data6]" displayFolder="" count="0" memberValueDatatype="130" unbalanced="0"/>
    <cacheHierarchy uniqueName="[Transaction_Data6].[Age]" caption="Age" attribute="1" defaultMemberUniqueName="[Transaction_Data6].[Age].[All]" allUniqueName="[Transaction_Data6].[Age].[All]" dimensionUniqueName="[Transaction_Data6]" displayFolder="" count="0" memberValueDatatype="20" unbalanced="0"/>
    <cacheHierarchy uniqueName="[Transaction_Data6].[Age Group]" caption="Age Group" attribute="1" defaultMemberUniqueName="[Transaction_Data6].[Age Group].[All]" allUniqueName="[Transaction_Data6].[Age Group].[All]" dimensionUniqueName="[Transaction_Data6]" displayFolder="" count="0" memberValueDatatype="130" unbalanced="0"/>
    <cacheHierarchy uniqueName="[Transaction_Data6].[Gender]" caption="Gender" attribute="1" defaultMemberUniqueName="[Transaction_Data6].[Gender].[All]" allUniqueName="[Transaction_Data6].[Gender].[All]" dimensionUniqueName="[Transaction_Data6]" displayFolder="" count="2" memberValueDatatype="130" unbalanced="0">
      <fieldsUsage count="2">
        <fieldUsage x="-1"/>
        <fieldUsage x="1"/>
      </fieldsUsage>
    </cacheHierarchy>
    <cacheHierarchy uniqueName="[Transaction_Data6].[Location]" caption="Location" attribute="1" defaultMemberUniqueName="[Transaction_Data6].[Location].[All]" allUniqueName="[Transaction_Data6].[Location].[All]" dimensionUniqueName="[Transaction_Data6]" displayFolder="" count="0" memberValueDatatype="130" unbalanced="0"/>
    <cacheHierarchy uniqueName="[Transaction_Data6].[Product Category]" caption="Product Category" attribute="1" defaultMemberUniqueName="[Transaction_Data6].[Product Category].[All]" allUniqueName="[Transaction_Data6].[Product Category].[All]" dimensionUniqueName="[Transaction_Data6]" displayFolder="" count="0" memberValueDatatype="130" unbalanced="0"/>
    <cacheHierarchy uniqueName="[Transaction_Data6].[Sub-Category]" caption="Sub-Category" attribute="1" defaultMemberUniqueName="[Transaction_Data6].[Sub-Category].[All]" allUniqueName="[Transaction_Data6].[Sub-Category].[All]" dimensionUniqueName="[Transaction_Data6]" displayFolder="" count="0" memberValueDatatype="130" unbalanced="0"/>
    <cacheHierarchy uniqueName="[Transaction_Data6].[Brand]" caption="Brand" attribute="1" defaultMemberUniqueName="[Transaction_Data6].[Brand].[All]" allUniqueName="[Transaction_Data6].[Brand].[All]" dimensionUniqueName="[Transaction_Data6]" displayFolder="" count="0" memberValueDatatype="130" unbalanced="0"/>
    <cacheHierarchy uniqueName="[Transaction_Data6].[Quantity]" caption="Quantity" attribute="1" defaultMemberUniqueName="[Transaction_Data6].[Quantity].[All]" allUniqueName="[Transaction_Data6].[Quantity].[All]" dimensionUniqueName="[Transaction_Data6]" displayFolder="" count="0" memberValueDatatype="20" unbalanced="0"/>
    <cacheHierarchy uniqueName="[Transaction_Data6].[Price]" caption="Price" attribute="1" defaultMemberUniqueName="[Transaction_Data6].[Price].[All]" allUniqueName="[Transaction_Data6].[Price].[All]" dimensionUniqueName="[Transaction_Data6]" displayFolder="" count="0" memberValueDatatype="20" unbalanced="0"/>
    <cacheHierarchy uniqueName="[Transaction_Data6].[Discount]" caption="Discount" attribute="1" defaultMemberUniqueName="[Transaction_Data6].[Discount].[All]" allUniqueName="[Transaction_Data6].[Discount].[All]" dimensionUniqueName="[Transaction_Data6]" displayFolder="" count="0" memberValueDatatype="5" unbalanced="0"/>
    <cacheHierarchy uniqueName="[Transaction_Data6].[Discount Group]" caption="Discount Group" attribute="1" defaultMemberUniqueName="[Transaction_Data6].[Discount Group].[All]" allUniqueName="[Transaction_Data6].[Discount Group].[All]" dimensionUniqueName="[Transaction_Data6]" displayFolder="" count="0" memberValueDatatype="130" unbalanced="0"/>
    <cacheHierarchy uniqueName="[Transaction_Data6].[Total Amount]" caption="Total Amount" attribute="1" defaultMemberUniqueName="[Transaction_Data6].[Total Amount].[All]" allUniqueName="[Transaction_Data6].[Total Amount].[All]" dimensionUniqueName="[Transaction_Data6]" displayFolder="" count="0" memberValueDatatype="5" unbalanced="0"/>
    <cacheHierarchy uniqueName="[Transaction_Data6].[Rating 1-5]" caption="Rating 1-5" attribute="1" defaultMemberUniqueName="[Transaction_Data6].[Rating 1-5].[All]" allUniqueName="[Transaction_Data6].[Rating 1-5].[All]" dimensionUniqueName="[Transaction_Data6]" displayFolder="" count="0" memberValueDatatype="20" unbalanced="0"/>
    <cacheHierarchy uniqueName="[Transaction_Data6].[Review]" caption="Review" attribute="1" defaultMemberUniqueName="[Transaction_Data6].[Review].[All]" allUniqueName="[Transaction_Data6].[Review].[All]" dimensionUniqueName="[Transaction_Data6]" displayFolder="" count="0" memberValueDatatype="130" unbalanced="0"/>
    <cacheHierarchy uniqueName="[Measures].[__XL_Count Transaction_Data6]" caption="__XL_Count Transaction_Data6" measure="1" displayFolder="" measureGroup="Transaction_Data6" count="0" hidden="1"/>
    <cacheHierarchy uniqueName="[Measures].[__No measures defined]" caption="__No measures defined" measure="1" displayFolder="" count="0" hidden="1"/>
    <cacheHierarchy uniqueName="[Measures].[Sum of Total Amount]" caption="Sum of Total Amount" measure="1" displayFolder="" measureGroup="Transaction_Data6" count="0" hidden="1">
      <extLst>
        <ext xmlns:x15="http://schemas.microsoft.com/office/spreadsheetml/2010/11/main" uri="{B97F6D7D-B522-45F9-BDA1-12C45D357490}">
          <x15:cacheHierarchy aggregatedColumn="16"/>
        </ext>
      </extLst>
    </cacheHierarchy>
    <cacheHierarchy uniqueName="[Measures].[Count of Brand]" caption="Count of Brand" measure="1" displayFolder="" measureGroup="Transaction_Data6" count="0" hidden="1">
      <extLst>
        <ext xmlns:x15="http://schemas.microsoft.com/office/spreadsheetml/2010/11/main" uri="{B97F6D7D-B522-45F9-BDA1-12C45D357490}">
          <x15:cacheHierarchy aggregatedColumn="11"/>
        </ext>
      </extLst>
    </cacheHierarchy>
    <cacheHierarchy uniqueName="[Measures].[Distinct Count of Brand]" caption="Distinct Count of Brand" measure="1" displayFolder="" measureGroup="Transaction_Data6" count="0" oneField="1" hidden="1">
      <fieldsUsage count="1">
        <fieldUsage x="0"/>
      </fieldsUsage>
      <extLst>
        <ext xmlns:x15="http://schemas.microsoft.com/office/spreadsheetml/2010/11/main" uri="{B97F6D7D-B522-45F9-BDA1-12C45D357490}">
          <x15:cacheHierarchy aggregatedColumn="11"/>
        </ext>
      </extLst>
    </cacheHierarchy>
    <cacheHierarchy uniqueName="[Measures].[Count of Product Category]" caption="Count of Product Category" measure="1" displayFolder="" measureGroup="Transaction_Data6" count="0" hidden="1">
      <extLst>
        <ext xmlns:x15="http://schemas.microsoft.com/office/spreadsheetml/2010/11/main" uri="{B97F6D7D-B522-45F9-BDA1-12C45D357490}">
          <x15:cacheHierarchy aggregatedColumn="9"/>
        </ext>
      </extLst>
    </cacheHierarchy>
    <cacheHierarchy uniqueName="[Measures].[Distinct Count of Product Category]" caption="Distinct Count of Product Category" measure="1" displayFolder="" measureGroup="Transaction_Data6" count="0" hidden="1">
      <extLst>
        <ext xmlns:x15="http://schemas.microsoft.com/office/spreadsheetml/2010/11/main" uri="{B97F6D7D-B522-45F9-BDA1-12C45D357490}">
          <x15:cacheHierarchy aggregatedColumn="9"/>
        </ext>
      </extLst>
    </cacheHierarchy>
    <cacheHierarchy uniqueName="[Measures].[Count of Sub-Category]" caption="Count of Sub-Category" measure="1" displayFolder="" measureGroup="Transaction_Data6" count="0" hidden="1">
      <extLst>
        <ext xmlns:x15="http://schemas.microsoft.com/office/spreadsheetml/2010/11/main" uri="{B97F6D7D-B522-45F9-BDA1-12C45D357490}">
          <x15:cacheHierarchy aggregatedColumn="10"/>
        </ext>
      </extLst>
    </cacheHierarchy>
    <cacheHierarchy uniqueName="[Measures].[Distinct Count of Sub-Category]" caption="Distinct Count of Sub-Category" measure="1" displayFolder="" measureGroup="Transaction_Data6" count="0" hidden="1">
      <extLst>
        <ext xmlns:x15="http://schemas.microsoft.com/office/spreadsheetml/2010/11/main" uri="{B97F6D7D-B522-45F9-BDA1-12C45D357490}">
          <x15:cacheHierarchy aggregatedColumn="10"/>
        </ext>
      </extLst>
    </cacheHierarchy>
    <cacheHierarchy uniqueName="[Measures].[Sum of Rating 1-5]" caption="Sum of Rating 1-5" measure="1" displayFolder="" measureGroup="Transaction_Data6" count="0" hidden="1">
      <extLst>
        <ext xmlns:x15="http://schemas.microsoft.com/office/spreadsheetml/2010/11/main" uri="{B97F6D7D-B522-45F9-BDA1-12C45D357490}">
          <x15:cacheHierarchy aggregatedColumn="17"/>
        </ext>
      </extLst>
    </cacheHierarchy>
    <cacheHierarchy uniqueName="[Measures].[Average of Rating 1-5]" caption="Average of Rating 1-5" measure="1" displayFolder="" measureGroup="Transaction_Data6" count="0" hidden="1">
      <extLst>
        <ext xmlns:x15="http://schemas.microsoft.com/office/spreadsheetml/2010/11/main" uri="{B97F6D7D-B522-45F9-BDA1-12C45D357490}">
          <x15:cacheHierarchy aggregatedColumn="17"/>
        </ext>
      </extLst>
    </cacheHierarchy>
    <cacheHierarchy uniqueName="[Measures].[Count of Customer Name]" caption="Count of Customer Name" measure="1" displayFolder="" measureGroup="Transaction_Data6" count="0" hidden="1">
      <extLst>
        <ext xmlns:x15="http://schemas.microsoft.com/office/spreadsheetml/2010/11/main" uri="{B97F6D7D-B522-45F9-BDA1-12C45D357490}">
          <x15:cacheHierarchy aggregatedColumn="4"/>
        </ext>
      </extLst>
    </cacheHierarchy>
    <cacheHierarchy uniqueName="[Measures].[Distinct Count of Customer Name]" caption="Distinct Count of Customer Name" measure="1" displayFolder="" measureGroup="Transaction_Data6" count="0" hidden="1">
      <extLst>
        <ext xmlns:x15="http://schemas.microsoft.com/office/spreadsheetml/2010/11/main" uri="{B97F6D7D-B522-45F9-BDA1-12C45D357490}">
          <x15:cacheHierarchy aggregatedColumn="4"/>
        </ext>
      </extLst>
    </cacheHierarchy>
    <cacheHierarchy uniqueName="[Measures].[Sum of Age]" caption="Sum of Age" measure="1" displayFolder="" measureGroup="Transaction_Data6" count="0" hidden="1">
      <extLst>
        <ext xmlns:x15="http://schemas.microsoft.com/office/spreadsheetml/2010/11/main" uri="{B97F6D7D-B522-45F9-BDA1-12C45D357490}">
          <x15:cacheHierarchy aggregatedColumn="5"/>
        </ext>
      </extLst>
    </cacheHierarchy>
    <cacheHierarchy uniqueName="[Measures].[Count of Order ID]" caption="Count of Order ID" measure="1" displayFolder="" measureGroup="Transaction_Data6" count="0" hidden="1">
      <extLst>
        <ext xmlns:x15="http://schemas.microsoft.com/office/spreadsheetml/2010/11/main" uri="{B97F6D7D-B522-45F9-BDA1-12C45D357490}">
          <x15:cacheHierarchy aggregatedColumn="2"/>
        </ext>
      </extLst>
    </cacheHierarchy>
    <cacheHierarchy uniqueName="[Measures].[Distinct Count of Order ID]" caption="Distinct Count of Order ID" measure="1" displayFolder="" measureGroup="Transaction_Data6" count="0" hidden="1">
      <extLst>
        <ext xmlns:x15="http://schemas.microsoft.com/office/spreadsheetml/2010/11/main" uri="{B97F6D7D-B522-45F9-BDA1-12C45D357490}">
          <x15:cacheHierarchy aggregatedColumn="2"/>
        </ext>
      </extLst>
    </cacheHierarchy>
    <cacheHierarchy uniqueName="[Measures].[Count of Customer ID]" caption="Count of Customer ID" measure="1" displayFolder="" measureGroup="Transaction_Data6" count="0" hidden="1">
      <extLst>
        <ext xmlns:x15="http://schemas.microsoft.com/office/spreadsheetml/2010/11/main" uri="{B97F6D7D-B522-45F9-BDA1-12C45D357490}">
          <x15:cacheHierarchy aggregatedColumn="3"/>
        </ext>
      </extLst>
    </cacheHierarchy>
    <cacheHierarchy uniqueName="[Measures].[Distinct Count of Customer ID]" caption="Distinct Count of Customer ID" measure="1" displayFolder="" measureGroup="Transaction_Data6" count="0" hidden="1">
      <extLst>
        <ext xmlns:x15="http://schemas.microsoft.com/office/spreadsheetml/2010/11/main" uri="{B97F6D7D-B522-45F9-BDA1-12C45D357490}">
          <x15:cacheHierarchy aggregatedColumn="3"/>
        </ext>
      </extLst>
    </cacheHierarchy>
  </cacheHierarchies>
  <kpis count="0"/>
  <dimensions count="2">
    <dimension measure="1" name="Measures" uniqueName="[Measures]" caption="Measures"/>
    <dimension name="Transaction_Data6" uniqueName="[Transaction_Data6]" caption="Transaction_Data6"/>
  </dimensions>
  <measureGroups count="1">
    <measureGroup name="Transaction_Data6" caption="Transaction_Data6"/>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916.736788078706" backgroundQuery="1" createdVersion="8" refreshedVersion="8" minRefreshableVersion="3" recordCount="0" supportSubquery="1" supportAdvancedDrill="1" xr:uid="{A4D90571-922C-476E-9E6F-6673D65C50A6}">
  <cacheSource type="external" connectionId="1"/>
  <cacheFields count="2">
    <cacheField name="[Measures].[Distinct Count of Order ID]" caption="Distinct Count of Order ID" numFmtId="0" hierarchy="34" level="32767"/>
    <cacheField name="[Transaction_Data6].[Gender].[Gender]" caption="Gender" numFmtId="0" hierarchy="7" level="1">
      <sharedItems containsSemiMixedTypes="0" containsNonDate="0" containsString="0"/>
    </cacheField>
  </cacheFields>
  <cacheHierarchies count="37">
    <cacheHierarchy uniqueName="[Transaction_Data6].[Order Date]" caption="Order Date" attribute="1" time="1" defaultMemberUniqueName="[Transaction_Data6].[Order Date].[All]" allUniqueName="[Transaction_Data6].[Order Date].[All]" dimensionUniqueName="[Transaction_Data6]" displayFolder="" count="0" memberValueDatatype="7" unbalanced="0"/>
    <cacheHierarchy uniqueName="[Transaction_Data6].[Year]" caption="Year" attribute="1" defaultMemberUniqueName="[Transaction_Data6].[Year].[All]" allUniqueName="[Transaction_Data6].[Year].[All]" dimensionUniqueName="[Transaction_Data6]" displayFolder="" count="2" memberValueDatatype="20" unbalanced="0"/>
    <cacheHierarchy uniqueName="[Transaction_Data6].[Order ID]" caption="Order ID" attribute="1" defaultMemberUniqueName="[Transaction_Data6].[Order ID].[All]" allUniqueName="[Transaction_Data6].[Order ID].[All]" dimensionUniqueName="[Transaction_Data6]" displayFolder="" count="0" memberValueDatatype="130" unbalanced="0"/>
    <cacheHierarchy uniqueName="[Transaction_Data6].[Customer ID]" caption="Customer ID" attribute="1" defaultMemberUniqueName="[Transaction_Data6].[Customer ID].[All]" allUniqueName="[Transaction_Data6].[Customer ID].[All]" dimensionUniqueName="[Transaction_Data6]" displayFolder="" count="0" memberValueDatatype="130" unbalanced="0"/>
    <cacheHierarchy uniqueName="[Transaction_Data6].[Customer Name]" caption="Customer Name" attribute="1" defaultMemberUniqueName="[Transaction_Data6].[Customer Name].[All]" allUniqueName="[Transaction_Data6].[Customer Name].[All]" dimensionUniqueName="[Transaction_Data6]" displayFolder="" count="0" memberValueDatatype="130" unbalanced="0"/>
    <cacheHierarchy uniqueName="[Transaction_Data6].[Age]" caption="Age" attribute="1" defaultMemberUniqueName="[Transaction_Data6].[Age].[All]" allUniqueName="[Transaction_Data6].[Age].[All]" dimensionUniqueName="[Transaction_Data6]" displayFolder="" count="0" memberValueDatatype="20" unbalanced="0"/>
    <cacheHierarchy uniqueName="[Transaction_Data6].[Age Group]" caption="Age Group" attribute="1" defaultMemberUniqueName="[Transaction_Data6].[Age Group].[All]" allUniqueName="[Transaction_Data6].[Age Group].[All]" dimensionUniqueName="[Transaction_Data6]" displayFolder="" count="0" memberValueDatatype="130" unbalanced="0"/>
    <cacheHierarchy uniqueName="[Transaction_Data6].[Gender]" caption="Gender" attribute="1" defaultMemberUniqueName="[Transaction_Data6].[Gender].[All]" allUniqueName="[Transaction_Data6].[Gender].[All]" dimensionUniqueName="[Transaction_Data6]" displayFolder="" count="2" memberValueDatatype="130" unbalanced="0">
      <fieldsUsage count="2">
        <fieldUsage x="-1"/>
        <fieldUsage x="1"/>
      </fieldsUsage>
    </cacheHierarchy>
    <cacheHierarchy uniqueName="[Transaction_Data6].[Location]" caption="Location" attribute="1" defaultMemberUniqueName="[Transaction_Data6].[Location].[All]" allUniqueName="[Transaction_Data6].[Location].[All]" dimensionUniqueName="[Transaction_Data6]" displayFolder="" count="0" memberValueDatatype="130" unbalanced="0"/>
    <cacheHierarchy uniqueName="[Transaction_Data6].[Product Category]" caption="Product Category" attribute="1" defaultMemberUniqueName="[Transaction_Data6].[Product Category].[All]" allUniqueName="[Transaction_Data6].[Product Category].[All]" dimensionUniqueName="[Transaction_Data6]" displayFolder="" count="0" memberValueDatatype="130" unbalanced="0"/>
    <cacheHierarchy uniqueName="[Transaction_Data6].[Sub-Category]" caption="Sub-Category" attribute="1" defaultMemberUniqueName="[Transaction_Data6].[Sub-Category].[All]" allUniqueName="[Transaction_Data6].[Sub-Category].[All]" dimensionUniqueName="[Transaction_Data6]" displayFolder="" count="0" memberValueDatatype="130" unbalanced="0"/>
    <cacheHierarchy uniqueName="[Transaction_Data6].[Brand]" caption="Brand" attribute="1" defaultMemberUniqueName="[Transaction_Data6].[Brand].[All]" allUniqueName="[Transaction_Data6].[Brand].[All]" dimensionUniqueName="[Transaction_Data6]" displayFolder="" count="0" memberValueDatatype="130" unbalanced="0"/>
    <cacheHierarchy uniqueName="[Transaction_Data6].[Quantity]" caption="Quantity" attribute="1" defaultMemberUniqueName="[Transaction_Data6].[Quantity].[All]" allUniqueName="[Transaction_Data6].[Quantity].[All]" dimensionUniqueName="[Transaction_Data6]" displayFolder="" count="0" memberValueDatatype="20" unbalanced="0"/>
    <cacheHierarchy uniqueName="[Transaction_Data6].[Price]" caption="Price" attribute="1" defaultMemberUniqueName="[Transaction_Data6].[Price].[All]" allUniqueName="[Transaction_Data6].[Price].[All]" dimensionUniqueName="[Transaction_Data6]" displayFolder="" count="0" memberValueDatatype="20" unbalanced="0"/>
    <cacheHierarchy uniqueName="[Transaction_Data6].[Discount]" caption="Discount" attribute="1" defaultMemberUniqueName="[Transaction_Data6].[Discount].[All]" allUniqueName="[Transaction_Data6].[Discount].[All]" dimensionUniqueName="[Transaction_Data6]" displayFolder="" count="0" memberValueDatatype="5" unbalanced="0"/>
    <cacheHierarchy uniqueName="[Transaction_Data6].[Discount Group]" caption="Discount Group" attribute="1" defaultMemberUniqueName="[Transaction_Data6].[Discount Group].[All]" allUniqueName="[Transaction_Data6].[Discount Group].[All]" dimensionUniqueName="[Transaction_Data6]" displayFolder="" count="0" memberValueDatatype="130" unbalanced="0"/>
    <cacheHierarchy uniqueName="[Transaction_Data6].[Total Amount]" caption="Total Amount" attribute="1" defaultMemberUniqueName="[Transaction_Data6].[Total Amount].[All]" allUniqueName="[Transaction_Data6].[Total Amount].[All]" dimensionUniqueName="[Transaction_Data6]" displayFolder="" count="0" memberValueDatatype="5" unbalanced="0"/>
    <cacheHierarchy uniqueName="[Transaction_Data6].[Rating 1-5]" caption="Rating 1-5" attribute="1" defaultMemberUniqueName="[Transaction_Data6].[Rating 1-5].[All]" allUniqueName="[Transaction_Data6].[Rating 1-5].[All]" dimensionUniqueName="[Transaction_Data6]" displayFolder="" count="0" memberValueDatatype="20" unbalanced="0"/>
    <cacheHierarchy uniqueName="[Transaction_Data6].[Review]" caption="Review" attribute="1" defaultMemberUniqueName="[Transaction_Data6].[Review].[All]" allUniqueName="[Transaction_Data6].[Review].[All]" dimensionUniqueName="[Transaction_Data6]" displayFolder="" count="0" memberValueDatatype="130" unbalanced="0"/>
    <cacheHierarchy uniqueName="[Measures].[__XL_Count Transaction_Data6]" caption="__XL_Count Transaction_Data6" measure="1" displayFolder="" measureGroup="Transaction_Data6" count="0" hidden="1"/>
    <cacheHierarchy uniqueName="[Measures].[__No measures defined]" caption="__No measures defined" measure="1" displayFolder="" count="0" hidden="1"/>
    <cacheHierarchy uniqueName="[Measures].[Sum of Total Amount]" caption="Sum of Total Amount" measure="1" displayFolder="" measureGroup="Transaction_Data6" count="0" hidden="1">
      <extLst>
        <ext xmlns:x15="http://schemas.microsoft.com/office/spreadsheetml/2010/11/main" uri="{B97F6D7D-B522-45F9-BDA1-12C45D357490}">
          <x15:cacheHierarchy aggregatedColumn="16"/>
        </ext>
      </extLst>
    </cacheHierarchy>
    <cacheHierarchy uniqueName="[Measures].[Count of Brand]" caption="Count of Brand" measure="1" displayFolder="" measureGroup="Transaction_Data6" count="0" hidden="1">
      <extLst>
        <ext xmlns:x15="http://schemas.microsoft.com/office/spreadsheetml/2010/11/main" uri="{B97F6D7D-B522-45F9-BDA1-12C45D357490}">
          <x15:cacheHierarchy aggregatedColumn="11"/>
        </ext>
      </extLst>
    </cacheHierarchy>
    <cacheHierarchy uniqueName="[Measures].[Distinct Count of Brand]" caption="Distinct Count of Brand" measure="1" displayFolder="" measureGroup="Transaction_Data6" count="0" hidden="1">
      <extLst>
        <ext xmlns:x15="http://schemas.microsoft.com/office/spreadsheetml/2010/11/main" uri="{B97F6D7D-B522-45F9-BDA1-12C45D357490}">
          <x15:cacheHierarchy aggregatedColumn="11"/>
        </ext>
      </extLst>
    </cacheHierarchy>
    <cacheHierarchy uniqueName="[Measures].[Count of Product Category]" caption="Count of Product Category" measure="1" displayFolder="" measureGroup="Transaction_Data6" count="0" hidden="1">
      <extLst>
        <ext xmlns:x15="http://schemas.microsoft.com/office/spreadsheetml/2010/11/main" uri="{B97F6D7D-B522-45F9-BDA1-12C45D357490}">
          <x15:cacheHierarchy aggregatedColumn="9"/>
        </ext>
      </extLst>
    </cacheHierarchy>
    <cacheHierarchy uniqueName="[Measures].[Distinct Count of Product Category]" caption="Distinct Count of Product Category" measure="1" displayFolder="" measureGroup="Transaction_Data6" count="0" hidden="1">
      <extLst>
        <ext xmlns:x15="http://schemas.microsoft.com/office/spreadsheetml/2010/11/main" uri="{B97F6D7D-B522-45F9-BDA1-12C45D357490}">
          <x15:cacheHierarchy aggregatedColumn="9"/>
        </ext>
      </extLst>
    </cacheHierarchy>
    <cacheHierarchy uniqueName="[Measures].[Count of Sub-Category]" caption="Count of Sub-Category" measure="1" displayFolder="" measureGroup="Transaction_Data6" count="0" hidden="1">
      <extLst>
        <ext xmlns:x15="http://schemas.microsoft.com/office/spreadsheetml/2010/11/main" uri="{B97F6D7D-B522-45F9-BDA1-12C45D357490}">
          <x15:cacheHierarchy aggregatedColumn="10"/>
        </ext>
      </extLst>
    </cacheHierarchy>
    <cacheHierarchy uniqueName="[Measures].[Distinct Count of Sub-Category]" caption="Distinct Count of Sub-Category" measure="1" displayFolder="" measureGroup="Transaction_Data6" count="0" hidden="1">
      <extLst>
        <ext xmlns:x15="http://schemas.microsoft.com/office/spreadsheetml/2010/11/main" uri="{B97F6D7D-B522-45F9-BDA1-12C45D357490}">
          <x15:cacheHierarchy aggregatedColumn="10"/>
        </ext>
      </extLst>
    </cacheHierarchy>
    <cacheHierarchy uniqueName="[Measures].[Sum of Rating 1-5]" caption="Sum of Rating 1-5" measure="1" displayFolder="" measureGroup="Transaction_Data6" count="0" hidden="1">
      <extLst>
        <ext xmlns:x15="http://schemas.microsoft.com/office/spreadsheetml/2010/11/main" uri="{B97F6D7D-B522-45F9-BDA1-12C45D357490}">
          <x15:cacheHierarchy aggregatedColumn="17"/>
        </ext>
      </extLst>
    </cacheHierarchy>
    <cacheHierarchy uniqueName="[Measures].[Average of Rating 1-5]" caption="Average of Rating 1-5" measure="1" displayFolder="" measureGroup="Transaction_Data6" count="0" hidden="1">
      <extLst>
        <ext xmlns:x15="http://schemas.microsoft.com/office/spreadsheetml/2010/11/main" uri="{B97F6D7D-B522-45F9-BDA1-12C45D357490}">
          <x15:cacheHierarchy aggregatedColumn="17"/>
        </ext>
      </extLst>
    </cacheHierarchy>
    <cacheHierarchy uniqueName="[Measures].[Count of Customer Name]" caption="Count of Customer Name" measure="1" displayFolder="" measureGroup="Transaction_Data6" count="0" hidden="1">
      <extLst>
        <ext xmlns:x15="http://schemas.microsoft.com/office/spreadsheetml/2010/11/main" uri="{B97F6D7D-B522-45F9-BDA1-12C45D357490}">
          <x15:cacheHierarchy aggregatedColumn="4"/>
        </ext>
      </extLst>
    </cacheHierarchy>
    <cacheHierarchy uniqueName="[Measures].[Distinct Count of Customer Name]" caption="Distinct Count of Customer Name" measure="1" displayFolder="" measureGroup="Transaction_Data6" count="0" hidden="1">
      <extLst>
        <ext xmlns:x15="http://schemas.microsoft.com/office/spreadsheetml/2010/11/main" uri="{B97F6D7D-B522-45F9-BDA1-12C45D357490}">
          <x15:cacheHierarchy aggregatedColumn="4"/>
        </ext>
      </extLst>
    </cacheHierarchy>
    <cacheHierarchy uniqueName="[Measures].[Sum of Age]" caption="Sum of Age" measure="1" displayFolder="" measureGroup="Transaction_Data6" count="0" hidden="1">
      <extLst>
        <ext xmlns:x15="http://schemas.microsoft.com/office/spreadsheetml/2010/11/main" uri="{B97F6D7D-B522-45F9-BDA1-12C45D357490}">
          <x15:cacheHierarchy aggregatedColumn="5"/>
        </ext>
      </extLst>
    </cacheHierarchy>
    <cacheHierarchy uniqueName="[Measures].[Count of Order ID]" caption="Count of Order ID" measure="1" displayFolder="" measureGroup="Transaction_Data6" count="0" hidden="1">
      <extLst>
        <ext xmlns:x15="http://schemas.microsoft.com/office/spreadsheetml/2010/11/main" uri="{B97F6D7D-B522-45F9-BDA1-12C45D357490}">
          <x15:cacheHierarchy aggregatedColumn="2"/>
        </ext>
      </extLst>
    </cacheHierarchy>
    <cacheHierarchy uniqueName="[Measures].[Distinct Count of Order ID]" caption="Distinct Count of Order ID" measure="1" displayFolder="" measureGroup="Transaction_Data6" count="0" oneField="1" hidden="1">
      <fieldsUsage count="1">
        <fieldUsage x="0"/>
      </fieldsUsage>
      <extLst>
        <ext xmlns:x15="http://schemas.microsoft.com/office/spreadsheetml/2010/11/main" uri="{B97F6D7D-B522-45F9-BDA1-12C45D357490}">
          <x15:cacheHierarchy aggregatedColumn="2"/>
        </ext>
      </extLst>
    </cacheHierarchy>
    <cacheHierarchy uniqueName="[Measures].[Count of Customer ID]" caption="Count of Customer ID" measure="1" displayFolder="" measureGroup="Transaction_Data6" count="0" hidden="1">
      <extLst>
        <ext xmlns:x15="http://schemas.microsoft.com/office/spreadsheetml/2010/11/main" uri="{B97F6D7D-B522-45F9-BDA1-12C45D357490}">
          <x15:cacheHierarchy aggregatedColumn="3"/>
        </ext>
      </extLst>
    </cacheHierarchy>
    <cacheHierarchy uniqueName="[Measures].[Distinct Count of Customer ID]" caption="Distinct Count of Customer ID" measure="1" displayFolder="" measureGroup="Transaction_Data6" count="0" hidden="1">
      <extLst>
        <ext xmlns:x15="http://schemas.microsoft.com/office/spreadsheetml/2010/11/main" uri="{B97F6D7D-B522-45F9-BDA1-12C45D357490}">
          <x15:cacheHierarchy aggregatedColumn="3"/>
        </ext>
      </extLst>
    </cacheHierarchy>
  </cacheHierarchies>
  <kpis count="0"/>
  <dimensions count="2">
    <dimension measure="1" name="Measures" uniqueName="[Measures]" caption="Measures"/>
    <dimension name="Transaction_Data6" uniqueName="[Transaction_Data6]" caption="Transaction_Data6"/>
  </dimensions>
  <measureGroups count="1">
    <measureGroup name="Transaction_Data6" caption="Transaction_Data6"/>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916.736791782409" backgroundQuery="1" createdVersion="8" refreshedVersion="8" minRefreshableVersion="3" recordCount="0" supportSubquery="1" supportAdvancedDrill="1" xr:uid="{FD9BF529-0768-4443-BEF8-47E26789272B}">
  <cacheSource type="external" connectionId="1"/>
  <cacheFields count="2">
    <cacheField name="[Measures].[Distinct Count of Product Category]" caption="Distinct Count of Product Category" numFmtId="0" hierarchy="25" level="32767"/>
    <cacheField name="[Transaction_Data6].[Gender].[Gender]" caption="Gender" numFmtId="0" hierarchy="7" level="1">
      <sharedItems containsSemiMixedTypes="0" containsNonDate="0" containsString="0"/>
    </cacheField>
  </cacheFields>
  <cacheHierarchies count="37">
    <cacheHierarchy uniqueName="[Transaction_Data6].[Order Date]" caption="Order Date" attribute="1" time="1" defaultMemberUniqueName="[Transaction_Data6].[Order Date].[All]" allUniqueName="[Transaction_Data6].[Order Date].[All]" dimensionUniqueName="[Transaction_Data6]" displayFolder="" count="0" memberValueDatatype="7" unbalanced="0"/>
    <cacheHierarchy uniqueName="[Transaction_Data6].[Year]" caption="Year" attribute="1" defaultMemberUniqueName="[Transaction_Data6].[Year].[All]" allUniqueName="[Transaction_Data6].[Year].[All]" dimensionUniqueName="[Transaction_Data6]" displayFolder="" count="2" memberValueDatatype="20" unbalanced="0"/>
    <cacheHierarchy uniqueName="[Transaction_Data6].[Order ID]" caption="Order ID" attribute="1" defaultMemberUniqueName="[Transaction_Data6].[Order ID].[All]" allUniqueName="[Transaction_Data6].[Order ID].[All]" dimensionUniqueName="[Transaction_Data6]" displayFolder="" count="0" memberValueDatatype="130" unbalanced="0"/>
    <cacheHierarchy uniqueName="[Transaction_Data6].[Customer ID]" caption="Customer ID" attribute="1" defaultMemberUniqueName="[Transaction_Data6].[Customer ID].[All]" allUniqueName="[Transaction_Data6].[Customer ID].[All]" dimensionUniqueName="[Transaction_Data6]" displayFolder="" count="0" memberValueDatatype="130" unbalanced="0"/>
    <cacheHierarchy uniqueName="[Transaction_Data6].[Customer Name]" caption="Customer Name" attribute="1" defaultMemberUniqueName="[Transaction_Data6].[Customer Name].[All]" allUniqueName="[Transaction_Data6].[Customer Name].[All]" dimensionUniqueName="[Transaction_Data6]" displayFolder="" count="0" memberValueDatatype="130" unbalanced="0"/>
    <cacheHierarchy uniqueName="[Transaction_Data6].[Age]" caption="Age" attribute="1" defaultMemberUniqueName="[Transaction_Data6].[Age].[All]" allUniqueName="[Transaction_Data6].[Age].[All]" dimensionUniqueName="[Transaction_Data6]" displayFolder="" count="0" memberValueDatatype="20" unbalanced="0"/>
    <cacheHierarchy uniqueName="[Transaction_Data6].[Age Group]" caption="Age Group" attribute="1" defaultMemberUniqueName="[Transaction_Data6].[Age Group].[All]" allUniqueName="[Transaction_Data6].[Age Group].[All]" dimensionUniqueName="[Transaction_Data6]" displayFolder="" count="0" memberValueDatatype="130" unbalanced="0"/>
    <cacheHierarchy uniqueName="[Transaction_Data6].[Gender]" caption="Gender" attribute="1" defaultMemberUniqueName="[Transaction_Data6].[Gender].[All]" allUniqueName="[Transaction_Data6].[Gender].[All]" dimensionUniqueName="[Transaction_Data6]" displayFolder="" count="2" memberValueDatatype="130" unbalanced="0">
      <fieldsUsage count="2">
        <fieldUsage x="-1"/>
        <fieldUsage x="1"/>
      </fieldsUsage>
    </cacheHierarchy>
    <cacheHierarchy uniqueName="[Transaction_Data6].[Location]" caption="Location" attribute="1" defaultMemberUniqueName="[Transaction_Data6].[Location].[All]" allUniqueName="[Transaction_Data6].[Location].[All]" dimensionUniqueName="[Transaction_Data6]" displayFolder="" count="0" memberValueDatatype="130" unbalanced="0"/>
    <cacheHierarchy uniqueName="[Transaction_Data6].[Product Category]" caption="Product Category" attribute="1" defaultMemberUniqueName="[Transaction_Data6].[Product Category].[All]" allUniqueName="[Transaction_Data6].[Product Category].[All]" dimensionUniqueName="[Transaction_Data6]" displayFolder="" count="0" memberValueDatatype="130" unbalanced="0"/>
    <cacheHierarchy uniqueName="[Transaction_Data6].[Sub-Category]" caption="Sub-Category" attribute="1" defaultMemberUniqueName="[Transaction_Data6].[Sub-Category].[All]" allUniqueName="[Transaction_Data6].[Sub-Category].[All]" dimensionUniqueName="[Transaction_Data6]" displayFolder="" count="0" memberValueDatatype="130" unbalanced="0"/>
    <cacheHierarchy uniqueName="[Transaction_Data6].[Brand]" caption="Brand" attribute="1" defaultMemberUniqueName="[Transaction_Data6].[Brand].[All]" allUniqueName="[Transaction_Data6].[Brand].[All]" dimensionUniqueName="[Transaction_Data6]" displayFolder="" count="0" memberValueDatatype="130" unbalanced="0"/>
    <cacheHierarchy uniqueName="[Transaction_Data6].[Quantity]" caption="Quantity" attribute="1" defaultMemberUniqueName="[Transaction_Data6].[Quantity].[All]" allUniqueName="[Transaction_Data6].[Quantity].[All]" dimensionUniqueName="[Transaction_Data6]" displayFolder="" count="0" memberValueDatatype="20" unbalanced="0"/>
    <cacheHierarchy uniqueName="[Transaction_Data6].[Price]" caption="Price" attribute="1" defaultMemberUniqueName="[Transaction_Data6].[Price].[All]" allUniqueName="[Transaction_Data6].[Price].[All]" dimensionUniqueName="[Transaction_Data6]" displayFolder="" count="0" memberValueDatatype="20" unbalanced="0"/>
    <cacheHierarchy uniqueName="[Transaction_Data6].[Discount]" caption="Discount" attribute="1" defaultMemberUniqueName="[Transaction_Data6].[Discount].[All]" allUniqueName="[Transaction_Data6].[Discount].[All]" dimensionUniqueName="[Transaction_Data6]" displayFolder="" count="0" memberValueDatatype="5" unbalanced="0"/>
    <cacheHierarchy uniqueName="[Transaction_Data6].[Discount Group]" caption="Discount Group" attribute="1" defaultMemberUniqueName="[Transaction_Data6].[Discount Group].[All]" allUniqueName="[Transaction_Data6].[Discount Group].[All]" dimensionUniqueName="[Transaction_Data6]" displayFolder="" count="0" memberValueDatatype="130" unbalanced="0"/>
    <cacheHierarchy uniqueName="[Transaction_Data6].[Total Amount]" caption="Total Amount" attribute="1" defaultMemberUniqueName="[Transaction_Data6].[Total Amount].[All]" allUniqueName="[Transaction_Data6].[Total Amount].[All]" dimensionUniqueName="[Transaction_Data6]" displayFolder="" count="0" memberValueDatatype="5" unbalanced="0"/>
    <cacheHierarchy uniqueName="[Transaction_Data6].[Rating 1-5]" caption="Rating 1-5" attribute="1" defaultMemberUniqueName="[Transaction_Data6].[Rating 1-5].[All]" allUniqueName="[Transaction_Data6].[Rating 1-5].[All]" dimensionUniqueName="[Transaction_Data6]" displayFolder="" count="0" memberValueDatatype="20" unbalanced="0"/>
    <cacheHierarchy uniqueName="[Transaction_Data6].[Review]" caption="Review" attribute="1" defaultMemberUniqueName="[Transaction_Data6].[Review].[All]" allUniqueName="[Transaction_Data6].[Review].[All]" dimensionUniqueName="[Transaction_Data6]" displayFolder="" count="0" memberValueDatatype="130" unbalanced="0"/>
    <cacheHierarchy uniqueName="[Measures].[__XL_Count Transaction_Data6]" caption="__XL_Count Transaction_Data6" measure="1" displayFolder="" measureGroup="Transaction_Data6" count="0" hidden="1"/>
    <cacheHierarchy uniqueName="[Measures].[__No measures defined]" caption="__No measures defined" measure="1" displayFolder="" count="0" hidden="1"/>
    <cacheHierarchy uniqueName="[Measures].[Sum of Total Amount]" caption="Sum of Total Amount" measure="1" displayFolder="" measureGroup="Transaction_Data6" count="0" hidden="1">
      <extLst>
        <ext xmlns:x15="http://schemas.microsoft.com/office/spreadsheetml/2010/11/main" uri="{B97F6D7D-B522-45F9-BDA1-12C45D357490}">
          <x15:cacheHierarchy aggregatedColumn="16"/>
        </ext>
      </extLst>
    </cacheHierarchy>
    <cacheHierarchy uniqueName="[Measures].[Count of Brand]" caption="Count of Brand" measure="1" displayFolder="" measureGroup="Transaction_Data6" count="0" hidden="1">
      <extLst>
        <ext xmlns:x15="http://schemas.microsoft.com/office/spreadsheetml/2010/11/main" uri="{B97F6D7D-B522-45F9-BDA1-12C45D357490}">
          <x15:cacheHierarchy aggregatedColumn="11"/>
        </ext>
      </extLst>
    </cacheHierarchy>
    <cacheHierarchy uniqueName="[Measures].[Distinct Count of Brand]" caption="Distinct Count of Brand" measure="1" displayFolder="" measureGroup="Transaction_Data6" count="0" hidden="1">
      <extLst>
        <ext xmlns:x15="http://schemas.microsoft.com/office/spreadsheetml/2010/11/main" uri="{B97F6D7D-B522-45F9-BDA1-12C45D357490}">
          <x15:cacheHierarchy aggregatedColumn="11"/>
        </ext>
      </extLst>
    </cacheHierarchy>
    <cacheHierarchy uniqueName="[Measures].[Count of Product Category]" caption="Count of Product Category" measure="1" displayFolder="" measureGroup="Transaction_Data6" count="0" hidden="1">
      <extLst>
        <ext xmlns:x15="http://schemas.microsoft.com/office/spreadsheetml/2010/11/main" uri="{B97F6D7D-B522-45F9-BDA1-12C45D357490}">
          <x15:cacheHierarchy aggregatedColumn="9"/>
        </ext>
      </extLst>
    </cacheHierarchy>
    <cacheHierarchy uniqueName="[Measures].[Distinct Count of Product Category]" caption="Distinct Count of Product Category" measure="1" displayFolder="" measureGroup="Transaction_Data6" count="0" oneField="1" hidden="1">
      <fieldsUsage count="1">
        <fieldUsage x="0"/>
      </fieldsUsage>
      <extLst>
        <ext xmlns:x15="http://schemas.microsoft.com/office/spreadsheetml/2010/11/main" uri="{B97F6D7D-B522-45F9-BDA1-12C45D357490}">
          <x15:cacheHierarchy aggregatedColumn="9"/>
        </ext>
      </extLst>
    </cacheHierarchy>
    <cacheHierarchy uniqueName="[Measures].[Count of Sub-Category]" caption="Count of Sub-Category" measure="1" displayFolder="" measureGroup="Transaction_Data6" count="0" hidden="1">
      <extLst>
        <ext xmlns:x15="http://schemas.microsoft.com/office/spreadsheetml/2010/11/main" uri="{B97F6D7D-B522-45F9-BDA1-12C45D357490}">
          <x15:cacheHierarchy aggregatedColumn="10"/>
        </ext>
      </extLst>
    </cacheHierarchy>
    <cacheHierarchy uniqueName="[Measures].[Distinct Count of Sub-Category]" caption="Distinct Count of Sub-Category" measure="1" displayFolder="" measureGroup="Transaction_Data6" count="0" hidden="1">
      <extLst>
        <ext xmlns:x15="http://schemas.microsoft.com/office/spreadsheetml/2010/11/main" uri="{B97F6D7D-B522-45F9-BDA1-12C45D357490}">
          <x15:cacheHierarchy aggregatedColumn="10"/>
        </ext>
      </extLst>
    </cacheHierarchy>
    <cacheHierarchy uniqueName="[Measures].[Sum of Rating 1-5]" caption="Sum of Rating 1-5" measure="1" displayFolder="" measureGroup="Transaction_Data6" count="0" hidden="1">
      <extLst>
        <ext xmlns:x15="http://schemas.microsoft.com/office/spreadsheetml/2010/11/main" uri="{B97F6D7D-B522-45F9-BDA1-12C45D357490}">
          <x15:cacheHierarchy aggregatedColumn="17"/>
        </ext>
      </extLst>
    </cacheHierarchy>
    <cacheHierarchy uniqueName="[Measures].[Average of Rating 1-5]" caption="Average of Rating 1-5" measure="1" displayFolder="" measureGroup="Transaction_Data6" count="0" hidden="1">
      <extLst>
        <ext xmlns:x15="http://schemas.microsoft.com/office/spreadsheetml/2010/11/main" uri="{B97F6D7D-B522-45F9-BDA1-12C45D357490}">
          <x15:cacheHierarchy aggregatedColumn="17"/>
        </ext>
      </extLst>
    </cacheHierarchy>
    <cacheHierarchy uniqueName="[Measures].[Count of Customer Name]" caption="Count of Customer Name" measure="1" displayFolder="" measureGroup="Transaction_Data6" count="0" hidden="1">
      <extLst>
        <ext xmlns:x15="http://schemas.microsoft.com/office/spreadsheetml/2010/11/main" uri="{B97F6D7D-B522-45F9-BDA1-12C45D357490}">
          <x15:cacheHierarchy aggregatedColumn="4"/>
        </ext>
      </extLst>
    </cacheHierarchy>
    <cacheHierarchy uniqueName="[Measures].[Distinct Count of Customer Name]" caption="Distinct Count of Customer Name" measure="1" displayFolder="" measureGroup="Transaction_Data6" count="0" hidden="1">
      <extLst>
        <ext xmlns:x15="http://schemas.microsoft.com/office/spreadsheetml/2010/11/main" uri="{B97F6D7D-B522-45F9-BDA1-12C45D357490}">
          <x15:cacheHierarchy aggregatedColumn="4"/>
        </ext>
      </extLst>
    </cacheHierarchy>
    <cacheHierarchy uniqueName="[Measures].[Sum of Age]" caption="Sum of Age" measure="1" displayFolder="" measureGroup="Transaction_Data6" count="0" hidden="1">
      <extLst>
        <ext xmlns:x15="http://schemas.microsoft.com/office/spreadsheetml/2010/11/main" uri="{B97F6D7D-B522-45F9-BDA1-12C45D357490}">
          <x15:cacheHierarchy aggregatedColumn="5"/>
        </ext>
      </extLst>
    </cacheHierarchy>
    <cacheHierarchy uniqueName="[Measures].[Count of Order ID]" caption="Count of Order ID" measure="1" displayFolder="" measureGroup="Transaction_Data6" count="0" hidden="1">
      <extLst>
        <ext xmlns:x15="http://schemas.microsoft.com/office/spreadsheetml/2010/11/main" uri="{B97F6D7D-B522-45F9-BDA1-12C45D357490}">
          <x15:cacheHierarchy aggregatedColumn="2"/>
        </ext>
      </extLst>
    </cacheHierarchy>
    <cacheHierarchy uniqueName="[Measures].[Distinct Count of Order ID]" caption="Distinct Count of Order ID" measure="1" displayFolder="" measureGroup="Transaction_Data6" count="0" hidden="1">
      <extLst>
        <ext xmlns:x15="http://schemas.microsoft.com/office/spreadsheetml/2010/11/main" uri="{B97F6D7D-B522-45F9-BDA1-12C45D357490}">
          <x15:cacheHierarchy aggregatedColumn="2"/>
        </ext>
      </extLst>
    </cacheHierarchy>
    <cacheHierarchy uniqueName="[Measures].[Count of Customer ID]" caption="Count of Customer ID" measure="1" displayFolder="" measureGroup="Transaction_Data6" count="0" hidden="1">
      <extLst>
        <ext xmlns:x15="http://schemas.microsoft.com/office/spreadsheetml/2010/11/main" uri="{B97F6D7D-B522-45F9-BDA1-12C45D357490}">
          <x15:cacheHierarchy aggregatedColumn="3"/>
        </ext>
      </extLst>
    </cacheHierarchy>
    <cacheHierarchy uniqueName="[Measures].[Distinct Count of Customer ID]" caption="Distinct Count of Customer ID" measure="1" displayFolder="" measureGroup="Transaction_Data6" count="0" hidden="1">
      <extLst>
        <ext xmlns:x15="http://schemas.microsoft.com/office/spreadsheetml/2010/11/main" uri="{B97F6D7D-B522-45F9-BDA1-12C45D357490}">
          <x15:cacheHierarchy aggregatedColumn="3"/>
        </ext>
      </extLst>
    </cacheHierarchy>
  </cacheHierarchies>
  <kpis count="0"/>
  <dimensions count="2">
    <dimension measure="1" name="Measures" uniqueName="[Measures]" caption="Measures"/>
    <dimension name="Transaction_Data6" uniqueName="[Transaction_Data6]" caption="Transaction_Data6"/>
  </dimensions>
  <measureGroups count="1">
    <measureGroup name="Transaction_Data6" caption="Transaction_Data6"/>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916.736793402779" backgroundQuery="1" createdVersion="8" refreshedVersion="8" minRefreshableVersion="3" recordCount="0" supportSubquery="1" supportAdvancedDrill="1" xr:uid="{6BAF7860-394E-478B-8637-ECC8D47D0BBB}">
  <cacheSource type="external" connectionId="1"/>
  <cacheFields count="2">
    <cacheField name="[Measures].[Distinct Count of Sub-Category]" caption="Distinct Count of Sub-Category" numFmtId="0" hierarchy="27" level="32767"/>
    <cacheField name="[Transaction_Data6].[Gender].[Gender]" caption="Gender" numFmtId="0" hierarchy="7" level="1">
      <sharedItems containsSemiMixedTypes="0" containsNonDate="0" containsString="0"/>
    </cacheField>
  </cacheFields>
  <cacheHierarchies count="37">
    <cacheHierarchy uniqueName="[Transaction_Data6].[Order Date]" caption="Order Date" attribute="1" time="1" defaultMemberUniqueName="[Transaction_Data6].[Order Date].[All]" allUniqueName="[Transaction_Data6].[Order Date].[All]" dimensionUniqueName="[Transaction_Data6]" displayFolder="" count="0" memberValueDatatype="7" unbalanced="0"/>
    <cacheHierarchy uniqueName="[Transaction_Data6].[Year]" caption="Year" attribute="1" defaultMemberUniqueName="[Transaction_Data6].[Year].[All]" allUniqueName="[Transaction_Data6].[Year].[All]" dimensionUniqueName="[Transaction_Data6]" displayFolder="" count="2" memberValueDatatype="20" unbalanced="0"/>
    <cacheHierarchy uniqueName="[Transaction_Data6].[Order ID]" caption="Order ID" attribute="1" defaultMemberUniqueName="[Transaction_Data6].[Order ID].[All]" allUniqueName="[Transaction_Data6].[Order ID].[All]" dimensionUniqueName="[Transaction_Data6]" displayFolder="" count="0" memberValueDatatype="130" unbalanced="0"/>
    <cacheHierarchy uniqueName="[Transaction_Data6].[Customer ID]" caption="Customer ID" attribute="1" defaultMemberUniqueName="[Transaction_Data6].[Customer ID].[All]" allUniqueName="[Transaction_Data6].[Customer ID].[All]" dimensionUniqueName="[Transaction_Data6]" displayFolder="" count="0" memberValueDatatype="130" unbalanced="0"/>
    <cacheHierarchy uniqueName="[Transaction_Data6].[Customer Name]" caption="Customer Name" attribute="1" defaultMemberUniqueName="[Transaction_Data6].[Customer Name].[All]" allUniqueName="[Transaction_Data6].[Customer Name].[All]" dimensionUniqueName="[Transaction_Data6]" displayFolder="" count="0" memberValueDatatype="130" unbalanced="0"/>
    <cacheHierarchy uniqueName="[Transaction_Data6].[Age]" caption="Age" attribute="1" defaultMemberUniqueName="[Transaction_Data6].[Age].[All]" allUniqueName="[Transaction_Data6].[Age].[All]" dimensionUniqueName="[Transaction_Data6]" displayFolder="" count="0" memberValueDatatype="20" unbalanced="0"/>
    <cacheHierarchy uniqueName="[Transaction_Data6].[Age Group]" caption="Age Group" attribute="1" defaultMemberUniqueName="[Transaction_Data6].[Age Group].[All]" allUniqueName="[Transaction_Data6].[Age Group].[All]" dimensionUniqueName="[Transaction_Data6]" displayFolder="" count="0" memberValueDatatype="130" unbalanced="0"/>
    <cacheHierarchy uniqueName="[Transaction_Data6].[Gender]" caption="Gender" attribute="1" defaultMemberUniqueName="[Transaction_Data6].[Gender].[All]" allUniqueName="[Transaction_Data6].[Gender].[All]" dimensionUniqueName="[Transaction_Data6]" displayFolder="" count="2" memberValueDatatype="130" unbalanced="0">
      <fieldsUsage count="2">
        <fieldUsage x="-1"/>
        <fieldUsage x="1"/>
      </fieldsUsage>
    </cacheHierarchy>
    <cacheHierarchy uniqueName="[Transaction_Data6].[Location]" caption="Location" attribute="1" defaultMemberUniqueName="[Transaction_Data6].[Location].[All]" allUniqueName="[Transaction_Data6].[Location].[All]" dimensionUniqueName="[Transaction_Data6]" displayFolder="" count="0" memberValueDatatype="130" unbalanced="0"/>
    <cacheHierarchy uniqueName="[Transaction_Data6].[Product Category]" caption="Product Category" attribute="1" defaultMemberUniqueName="[Transaction_Data6].[Product Category].[All]" allUniqueName="[Transaction_Data6].[Product Category].[All]" dimensionUniqueName="[Transaction_Data6]" displayFolder="" count="0" memberValueDatatype="130" unbalanced="0"/>
    <cacheHierarchy uniqueName="[Transaction_Data6].[Sub-Category]" caption="Sub-Category" attribute="1" defaultMemberUniqueName="[Transaction_Data6].[Sub-Category].[All]" allUniqueName="[Transaction_Data6].[Sub-Category].[All]" dimensionUniqueName="[Transaction_Data6]" displayFolder="" count="0" memberValueDatatype="130" unbalanced="0"/>
    <cacheHierarchy uniqueName="[Transaction_Data6].[Brand]" caption="Brand" attribute="1" defaultMemberUniqueName="[Transaction_Data6].[Brand].[All]" allUniqueName="[Transaction_Data6].[Brand].[All]" dimensionUniqueName="[Transaction_Data6]" displayFolder="" count="0" memberValueDatatype="130" unbalanced="0"/>
    <cacheHierarchy uniqueName="[Transaction_Data6].[Quantity]" caption="Quantity" attribute="1" defaultMemberUniqueName="[Transaction_Data6].[Quantity].[All]" allUniqueName="[Transaction_Data6].[Quantity].[All]" dimensionUniqueName="[Transaction_Data6]" displayFolder="" count="0" memberValueDatatype="20" unbalanced="0"/>
    <cacheHierarchy uniqueName="[Transaction_Data6].[Price]" caption="Price" attribute="1" defaultMemberUniqueName="[Transaction_Data6].[Price].[All]" allUniqueName="[Transaction_Data6].[Price].[All]" dimensionUniqueName="[Transaction_Data6]" displayFolder="" count="0" memberValueDatatype="20" unbalanced="0"/>
    <cacheHierarchy uniqueName="[Transaction_Data6].[Discount]" caption="Discount" attribute="1" defaultMemberUniqueName="[Transaction_Data6].[Discount].[All]" allUniqueName="[Transaction_Data6].[Discount].[All]" dimensionUniqueName="[Transaction_Data6]" displayFolder="" count="0" memberValueDatatype="5" unbalanced="0"/>
    <cacheHierarchy uniqueName="[Transaction_Data6].[Discount Group]" caption="Discount Group" attribute="1" defaultMemberUniqueName="[Transaction_Data6].[Discount Group].[All]" allUniqueName="[Transaction_Data6].[Discount Group].[All]" dimensionUniqueName="[Transaction_Data6]" displayFolder="" count="0" memberValueDatatype="130" unbalanced="0"/>
    <cacheHierarchy uniqueName="[Transaction_Data6].[Total Amount]" caption="Total Amount" attribute="1" defaultMemberUniqueName="[Transaction_Data6].[Total Amount].[All]" allUniqueName="[Transaction_Data6].[Total Amount].[All]" dimensionUniqueName="[Transaction_Data6]" displayFolder="" count="0" memberValueDatatype="5" unbalanced="0"/>
    <cacheHierarchy uniqueName="[Transaction_Data6].[Rating 1-5]" caption="Rating 1-5" attribute="1" defaultMemberUniqueName="[Transaction_Data6].[Rating 1-5].[All]" allUniqueName="[Transaction_Data6].[Rating 1-5].[All]" dimensionUniqueName="[Transaction_Data6]" displayFolder="" count="0" memberValueDatatype="20" unbalanced="0"/>
    <cacheHierarchy uniqueName="[Transaction_Data6].[Review]" caption="Review" attribute="1" defaultMemberUniqueName="[Transaction_Data6].[Review].[All]" allUniqueName="[Transaction_Data6].[Review].[All]" dimensionUniqueName="[Transaction_Data6]" displayFolder="" count="0" memberValueDatatype="130" unbalanced="0"/>
    <cacheHierarchy uniqueName="[Measures].[__XL_Count Transaction_Data6]" caption="__XL_Count Transaction_Data6" measure="1" displayFolder="" measureGroup="Transaction_Data6" count="0" hidden="1"/>
    <cacheHierarchy uniqueName="[Measures].[__No measures defined]" caption="__No measures defined" measure="1" displayFolder="" count="0" hidden="1"/>
    <cacheHierarchy uniqueName="[Measures].[Sum of Total Amount]" caption="Sum of Total Amount" measure="1" displayFolder="" measureGroup="Transaction_Data6" count="0" hidden="1">
      <extLst>
        <ext xmlns:x15="http://schemas.microsoft.com/office/spreadsheetml/2010/11/main" uri="{B97F6D7D-B522-45F9-BDA1-12C45D357490}">
          <x15:cacheHierarchy aggregatedColumn="16"/>
        </ext>
      </extLst>
    </cacheHierarchy>
    <cacheHierarchy uniqueName="[Measures].[Count of Brand]" caption="Count of Brand" measure="1" displayFolder="" measureGroup="Transaction_Data6" count="0" hidden="1">
      <extLst>
        <ext xmlns:x15="http://schemas.microsoft.com/office/spreadsheetml/2010/11/main" uri="{B97F6D7D-B522-45F9-BDA1-12C45D357490}">
          <x15:cacheHierarchy aggregatedColumn="11"/>
        </ext>
      </extLst>
    </cacheHierarchy>
    <cacheHierarchy uniqueName="[Measures].[Distinct Count of Brand]" caption="Distinct Count of Brand" measure="1" displayFolder="" measureGroup="Transaction_Data6" count="0" hidden="1">
      <extLst>
        <ext xmlns:x15="http://schemas.microsoft.com/office/spreadsheetml/2010/11/main" uri="{B97F6D7D-B522-45F9-BDA1-12C45D357490}">
          <x15:cacheHierarchy aggregatedColumn="11"/>
        </ext>
      </extLst>
    </cacheHierarchy>
    <cacheHierarchy uniqueName="[Measures].[Count of Product Category]" caption="Count of Product Category" measure="1" displayFolder="" measureGroup="Transaction_Data6" count="0" hidden="1">
      <extLst>
        <ext xmlns:x15="http://schemas.microsoft.com/office/spreadsheetml/2010/11/main" uri="{B97F6D7D-B522-45F9-BDA1-12C45D357490}">
          <x15:cacheHierarchy aggregatedColumn="9"/>
        </ext>
      </extLst>
    </cacheHierarchy>
    <cacheHierarchy uniqueName="[Measures].[Distinct Count of Product Category]" caption="Distinct Count of Product Category" measure="1" displayFolder="" measureGroup="Transaction_Data6" count="0" hidden="1">
      <extLst>
        <ext xmlns:x15="http://schemas.microsoft.com/office/spreadsheetml/2010/11/main" uri="{B97F6D7D-B522-45F9-BDA1-12C45D357490}">
          <x15:cacheHierarchy aggregatedColumn="9"/>
        </ext>
      </extLst>
    </cacheHierarchy>
    <cacheHierarchy uniqueName="[Measures].[Count of Sub-Category]" caption="Count of Sub-Category" measure="1" displayFolder="" measureGroup="Transaction_Data6" count="0" hidden="1">
      <extLst>
        <ext xmlns:x15="http://schemas.microsoft.com/office/spreadsheetml/2010/11/main" uri="{B97F6D7D-B522-45F9-BDA1-12C45D357490}">
          <x15:cacheHierarchy aggregatedColumn="10"/>
        </ext>
      </extLst>
    </cacheHierarchy>
    <cacheHierarchy uniqueName="[Measures].[Distinct Count of Sub-Category]" caption="Distinct Count of Sub-Category" measure="1" displayFolder="" measureGroup="Transaction_Data6" count="0" oneField="1" hidden="1">
      <fieldsUsage count="1">
        <fieldUsage x="0"/>
      </fieldsUsage>
      <extLst>
        <ext xmlns:x15="http://schemas.microsoft.com/office/spreadsheetml/2010/11/main" uri="{B97F6D7D-B522-45F9-BDA1-12C45D357490}">
          <x15:cacheHierarchy aggregatedColumn="10"/>
        </ext>
      </extLst>
    </cacheHierarchy>
    <cacheHierarchy uniqueName="[Measures].[Sum of Rating 1-5]" caption="Sum of Rating 1-5" measure="1" displayFolder="" measureGroup="Transaction_Data6" count="0" hidden="1">
      <extLst>
        <ext xmlns:x15="http://schemas.microsoft.com/office/spreadsheetml/2010/11/main" uri="{B97F6D7D-B522-45F9-BDA1-12C45D357490}">
          <x15:cacheHierarchy aggregatedColumn="17"/>
        </ext>
      </extLst>
    </cacheHierarchy>
    <cacheHierarchy uniqueName="[Measures].[Average of Rating 1-5]" caption="Average of Rating 1-5" measure="1" displayFolder="" measureGroup="Transaction_Data6" count="0" hidden="1">
      <extLst>
        <ext xmlns:x15="http://schemas.microsoft.com/office/spreadsheetml/2010/11/main" uri="{B97F6D7D-B522-45F9-BDA1-12C45D357490}">
          <x15:cacheHierarchy aggregatedColumn="17"/>
        </ext>
      </extLst>
    </cacheHierarchy>
    <cacheHierarchy uniqueName="[Measures].[Count of Customer Name]" caption="Count of Customer Name" measure="1" displayFolder="" measureGroup="Transaction_Data6" count="0" hidden="1">
      <extLst>
        <ext xmlns:x15="http://schemas.microsoft.com/office/spreadsheetml/2010/11/main" uri="{B97F6D7D-B522-45F9-BDA1-12C45D357490}">
          <x15:cacheHierarchy aggregatedColumn="4"/>
        </ext>
      </extLst>
    </cacheHierarchy>
    <cacheHierarchy uniqueName="[Measures].[Distinct Count of Customer Name]" caption="Distinct Count of Customer Name" measure="1" displayFolder="" measureGroup="Transaction_Data6" count="0" hidden="1">
      <extLst>
        <ext xmlns:x15="http://schemas.microsoft.com/office/spreadsheetml/2010/11/main" uri="{B97F6D7D-B522-45F9-BDA1-12C45D357490}">
          <x15:cacheHierarchy aggregatedColumn="4"/>
        </ext>
      </extLst>
    </cacheHierarchy>
    <cacheHierarchy uniqueName="[Measures].[Sum of Age]" caption="Sum of Age" measure="1" displayFolder="" measureGroup="Transaction_Data6" count="0" hidden="1">
      <extLst>
        <ext xmlns:x15="http://schemas.microsoft.com/office/spreadsheetml/2010/11/main" uri="{B97F6D7D-B522-45F9-BDA1-12C45D357490}">
          <x15:cacheHierarchy aggregatedColumn="5"/>
        </ext>
      </extLst>
    </cacheHierarchy>
    <cacheHierarchy uniqueName="[Measures].[Count of Order ID]" caption="Count of Order ID" measure="1" displayFolder="" measureGroup="Transaction_Data6" count="0" hidden="1">
      <extLst>
        <ext xmlns:x15="http://schemas.microsoft.com/office/spreadsheetml/2010/11/main" uri="{B97F6D7D-B522-45F9-BDA1-12C45D357490}">
          <x15:cacheHierarchy aggregatedColumn="2"/>
        </ext>
      </extLst>
    </cacheHierarchy>
    <cacheHierarchy uniqueName="[Measures].[Distinct Count of Order ID]" caption="Distinct Count of Order ID" measure="1" displayFolder="" measureGroup="Transaction_Data6" count="0" hidden="1">
      <extLst>
        <ext xmlns:x15="http://schemas.microsoft.com/office/spreadsheetml/2010/11/main" uri="{B97F6D7D-B522-45F9-BDA1-12C45D357490}">
          <x15:cacheHierarchy aggregatedColumn="2"/>
        </ext>
      </extLst>
    </cacheHierarchy>
    <cacheHierarchy uniqueName="[Measures].[Count of Customer ID]" caption="Count of Customer ID" measure="1" displayFolder="" measureGroup="Transaction_Data6" count="0" hidden="1">
      <extLst>
        <ext xmlns:x15="http://schemas.microsoft.com/office/spreadsheetml/2010/11/main" uri="{B97F6D7D-B522-45F9-BDA1-12C45D357490}">
          <x15:cacheHierarchy aggregatedColumn="3"/>
        </ext>
      </extLst>
    </cacheHierarchy>
    <cacheHierarchy uniqueName="[Measures].[Distinct Count of Customer ID]" caption="Distinct Count of Customer ID" measure="1" displayFolder="" measureGroup="Transaction_Data6" count="0" hidden="1">
      <extLst>
        <ext xmlns:x15="http://schemas.microsoft.com/office/spreadsheetml/2010/11/main" uri="{B97F6D7D-B522-45F9-BDA1-12C45D357490}">
          <x15:cacheHierarchy aggregatedColumn="3"/>
        </ext>
      </extLst>
    </cacheHierarchy>
  </cacheHierarchies>
  <kpis count="0"/>
  <dimensions count="2">
    <dimension measure="1" name="Measures" uniqueName="[Measures]" caption="Measures"/>
    <dimension name="Transaction_Data6" uniqueName="[Transaction_Data6]" caption="Transaction_Data6"/>
  </dimensions>
  <measureGroups count="1">
    <measureGroup name="Transaction_Data6" caption="Transaction_Data6"/>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916.736796874997" backgroundQuery="1" createdVersion="8" refreshedVersion="8" minRefreshableVersion="3" recordCount="0" supportSubquery="1" supportAdvancedDrill="1" xr:uid="{2D307E45-438C-4563-8338-87F326C61F6C}">
  <cacheSource type="external" connectionId="1"/>
  <cacheFields count="2">
    <cacheField name="[Measures].[Average of Rating 1-5]" caption="Average of Rating 1-5" numFmtId="0" hierarchy="29" level="32767"/>
    <cacheField name="[Transaction_Data6].[Gender].[Gender]" caption="Gender" numFmtId="0" hierarchy="7" level="1">
      <sharedItems containsSemiMixedTypes="0" containsNonDate="0" containsString="0"/>
    </cacheField>
  </cacheFields>
  <cacheHierarchies count="37">
    <cacheHierarchy uniqueName="[Transaction_Data6].[Order Date]" caption="Order Date" attribute="1" time="1" defaultMemberUniqueName="[Transaction_Data6].[Order Date].[All]" allUniqueName="[Transaction_Data6].[Order Date].[All]" dimensionUniqueName="[Transaction_Data6]" displayFolder="" count="0" memberValueDatatype="7" unbalanced="0"/>
    <cacheHierarchy uniqueName="[Transaction_Data6].[Year]" caption="Year" attribute="1" defaultMemberUniqueName="[Transaction_Data6].[Year].[All]" allUniqueName="[Transaction_Data6].[Year].[All]" dimensionUniqueName="[Transaction_Data6]" displayFolder="" count="2" memberValueDatatype="20" unbalanced="0"/>
    <cacheHierarchy uniqueName="[Transaction_Data6].[Order ID]" caption="Order ID" attribute="1" defaultMemberUniqueName="[Transaction_Data6].[Order ID].[All]" allUniqueName="[Transaction_Data6].[Order ID].[All]" dimensionUniqueName="[Transaction_Data6]" displayFolder="" count="0" memberValueDatatype="130" unbalanced="0"/>
    <cacheHierarchy uniqueName="[Transaction_Data6].[Customer ID]" caption="Customer ID" attribute="1" defaultMemberUniqueName="[Transaction_Data6].[Customer ID].[All]" allUniqueName="[Transaction_Data6].[Customer ID].[All]" dimensionUniqueName="[Transaction_Data6]" displayFolder="" count="0" memberValueDatatype="130" unbalanced="0"/>
    <cacheHierarchy uniqueName="[Transaction_Data6].[Customer Name]" caption="Customer Name" attribute="1" defaultMemberUniqueName="[Transaction_Data6].[Customer Name].[All]" allUniqueName="[Transaction_Data6].[Customer Name].[All]" dimensionUniqueName="[Transaction_Data6]" displayFolder="" count="0" memberValueDatatype="130" unbalanced="0"/>
    <cacheHierarchy uniqueName="[Transaction_Data6].[Age]" caption="Age" attribute="1" defaultMemberUniqueName="[Transaction_Data6].[Age].[All]" allUniqueName="[Transaction_Data6].[Age].[All]" dimensionUniqueName="[Transaction_Data6]" displayFolder="" count="0" memberValueDatatype="20" unbalanced="0"/>
    <cacheHierarchy uniqueName="[Transaction_Data6].[Age Group]" caption="Age Group" attribute="1" defaultMemberUniqueName="[Transaction_Data6].[Age Group].[All]" allUniqueName="[Transaction_Data6].[Age Group].[All]" dimensionUniqueName="[Transaction_Data6]" displayFolder="" count="0" memberValueDatatype="130" unbalanced="0"/>
    <cacheHierarchy uniqueName="[Transaction_Data6].[Gender]" caption="Gender" attribute="1" defaultMemberUniqueName="[Transaction_Data6].[Gender].[All]" allUniqueName="[Transaction_Data6].[Gender].[All]" dimensionUniqueName="[Transaction_Data6]" displayFolder="" count="2" memberValueDatatype="130" unbalanced="0">
      <fieldsUsage count="2">
        <fieldUsage x="-1"/>
        <fieldUsage x="1"/>
      </fieldsUsage>
    </cacheHierarchy>
    <cacheHierarchy uniqueName="[Transaction_Data6].[Location]" caption="Location" attribute="1" defaultMemberUniqueName="[Transaction_Data6].[Location].[All]" allUniqueName="[Transaction_Data6].[Location].[All]" dimensionUniqueName="[Transaction_Data6]" displayFolder="" count="0" memberValueDatatype="130" unbalanced="0"/>
    <cacheHierarchy uniqueName="[Transaction_Data6].[Product Category]" caption="Product Category" attribute="1" defaultMemberUniqueName="[Transaction_Data6].[Product Category].[All]" allUniqueName="[Transaction_Data6].[Product Category].[All]" dimensionUniqueName="[Transaction_Data6]" displayFolder="" count="0" memberValueDatatype="130" unbalanced="0"/>
    <cacheHierarchy uniqueName="[Transaction_Data6].[Sub-Category]" caption="Sub-Category" attribute="1" defaultMemberUniqueName="[Transaction_Data6].[Sub-Category].[All]" allUniqueName="[Transaction_Data6].[Sub-Category].[All]" dimensionUniqueName="[Transaction_Data6]" displayFolder="" count="0" memberValueDatatype="130" unbalanced="0"/>
    <cacheHierarchy uniqueName="[Transaction_Data6].[Brand]" caption="Brand" attribute="1" defaultMemberUniqueName="[Transaction_Data6].[Brand].[All]" allUniqueName="[Transaction_Data6].[Brand].[All]" dimensionUniqueName="[Transaction_Data6]" displayFolder="" count="0" memberValueDatatype="130" unbalanced="0"/>
    <cacheHierarchy uniqueName="[Transaction_Data6].[Quantity]" caption="Quantity" attribute="1" defaultMemberUniqueName="[Transaction_Data6].[Quantity].[All]" allUniqueName="[Transaction_Data6].[Quantity].[All]" dimensionUniqueName="[Transaction_Data6]" displayFolder="" count="0" memberValueDatatype="20" unbalanced="0"/>
    <cacheHierarchy uniqueName="[Transaction_Data6].[Price]" caption="Price" attribute="1" defaultMemberUniqueName="[Transaction_Data6].[Price].[All]" allUniqueName="[Transaction_Data6].[Price].[All]" dimensionUniqueName="[Transaction_Data6]" displayFolder="" count="0" memberValueDatatype="20" unbalanced="0"/>
    <cacheHierarchy uniqueName="[Transaction_Data6].[Discount]" caption="Discount" attribute="1" defaultMemberUniqueName="[Transaction_Data6].[Discount].[All]" allUniqueName="[Transaction_Data6].[Discount].[All]" dimensionUniqueName="[Transaction_Data6]" displayFolder="" count="0" memberValueDatatype="5" unbalanced="0"/>
    <cacheHierarchy uniqueName="[Transaction_Data6].[Discount Group]" caption="Discount Group" attribute="1" defaultMemberUniqueName="[Transaction_Data6].[Discount Group].[All]" allUniqueName="[Transaction_Data6].[Discount Group].[All]" dimensionUniqueName="[Transaction_Data6]" displayFolder="" count="0" memberValueDatatype="130" unbalanced="0"/>
    <cacheHierarchy uniqueName="[Transaction_Data6].[Total Amount]" caption="Total Amount" attribute="1" defaultMemberUniqueName="[Transaction_Data6].[Total Amount].[All]" allUniqueName="[Transaction_Data6].[Total Amount].[All]" dimensionUniqueName="[Transaction_Data6]" displayFolder="" count="0" memberValueDatatype="5" unbalanced="0"/>
    <cacheHierarchy uniqueName="[Transaction_Data6].[Rating 1-5]" caption="Rating 1-5" attribute="1" defaultMemberUniqueName="[Transaction_Data6].[Rating 1-5].[All]" allUniqueName="[Transaction_Data6].[Rating 1-5].[All]" dimensionUniqueName="[Transaction_Data6]" displayFolder="" count="0" memberValueDatatype="20" unbalanced="0"/>
    <cacheHierarchy uniqueName="[Transaction_Data6].[Review]" caption="Review" attribute="1" defaultMemberUniqueName="[Transaction_Data6].[Review].[All]" allUniqueName="[Transaction_Data6].[Review].[All]" dimensionUniqueName="[Transaction_Data6]" displayFolder="" count="0" memberValueDatatype="130" unbalanced="0"/>
    <cacheHierarchy uniqueName="[Measures].[__XL_Count Transaction_Data6]" caption="__XL_Count Transaction_Data6" measure="1" displayFolder="" measureGroup="Transaction_Data6" count="0" hidden="1"/>
    <cacheHierarchy uniqueName="[Measures].[__No measures defined]" caption="__No measures defined" measure="1" displayFolder="" count="0" hidden="1"/>
    <cacheHierarchy uniqueName="[Measures].[Sum of Total Amount]" caption="Sum of Total Amount" measure="1" displayFolder="" measureGroup="Transaction_Data6" count="0" hidden="1">
      <extLst>
        <ext xmlns:x15="http://schemas.microsoft.com/office/spreadsheetml/2010/11/main" uri="{B97F6D7D-B522-45F9-BDA1-12C45D357490}">
          <x15:cacheHierarchy aggregatedColumn="16"/>
        </ext>
      </extLst>
    </cacheHierarchy>
    <cacheHierarchy uniqueName="[Measures].[Count of Brand]" caption="Count of Brand" measure="1" displayFolder="" measureGroup="Transaction_Data6" count="0" hidden="1">
      <extLst>
        <ext xmlns:x15="http://schemas.microsoft.com/office/spreadsheetml/2010/11/main" uri="{B97F6D7D-B522-45F9-BDA1-12C45D357490}">
          <x15:cacheHierarchy aggregatedColumn="11"/>
        </ext>
      </extLst>
    </cacheHierarchy>
    <cacheHierarchy uniqueName="[Measures].[Distinct Count of Brand]" caption="Distinct Count of Brand" measure="1" displayFolder="" measureGroup="Transaction_Data6" count="0" hidden="1">
      <extLst>
        <ext xmlns:x15="http://schemas.microsoft.com/office/spreadsheetml/2010/11/main" uri="{B97F6D7D-B522-45F9-BDA1-12C45D357490}">
          <x15:cacheHierarchy aggregatedColumn="11"/>
        </ext>
      </extLst>
    </cacheHierarchy>
    <cacheHierarchy uniqueName="[Measures].[Count of Product Category]" caption="Count of Product Category" measure="1" displayFolder="" measureGroup="Transaction_Data6" count="0" hidden="1">
      <extLst>
        <ext xmlns:x15="http://schemas.microsoft.com/office/spreadsheetml/2010/11/main" uri="{B97F6D7D-B522-45F9-BDA1-12C45D357490}">
          <x15:cacheHierarchy aggregatedColumn="9"/>
        </ext>
      </extLst>
    </cacheHierarchy>
    <cacheHierarchy uniqueName="[Measures].[Distinct Count of Product Category]" caption="Distinct Count of Product Category" measure="1" displayFolder="" measureGroup="Transaction_Data6" count="0" hidden="1">
      <extLst>
        <ext xmlns:x15="http://schemas.microsoft.com/office/spreadsheetml/2010/11/main" uri="{B97F6D7D-B522-45F9-BDA1-12C45D357490}">
          <x15:cacheHierarchy aggregatedColumn="9"/>
        </ext>
      </extLst>
    </cacheHierarchy>
    <cacheHierarchy uniqueName="[Measures].[Count of Sub-Category]" caption="Count of Sub-Category" measure="1" displayFolder="" measureGroup="Transaction_Data6" count="0" hidden="1">
      <extLst>
        <ext xmlns:x15="http://schemas.microsoft.com/office/spreadsheetml/2010/11/main" uri="{B97F6D7D-B522-45F9-BDA1-12C45D357490}">
          <x15:cacheHierarchy aggregatedColumn="10"/>
        </ext>
      </extLst>
    </cacheHierarchy>
    <cacheHierarchy uniqueName="[Measures].[Distinct Count of Sub-Category]" caption="Distinct Count of Sub-Category" measure="1" displayFolder="" measureGroup="Transaction_Data6" count="0" hidden="1">
      <extLst>
        <ext xmlns:x15="http://schemas.microsoft.com/office/spreadsheetml/2010/11/main" uri="{B97F6D7D-B522-45F9-BDA1-12C45D357490}">
          <x15:cacheHierarchy aggregatedColumn="10"/>
        </ext>
      </extLst>
    </cacheHierarchy>
    <cacheHierarchy uniqueName="[Measures].[Sum of Rating 1-5]" caption="Sum of Rating 1-5" measure="1" displayFolder="" measureGroup="Transaction_Data6" count="0" hidden="1">
      <extLst>
        <ext xmlns:x15="http://schemas.microsoft.com/office/spreadsheetml/2010/11/main" uri="{B97F6D7D-B522-45F9-BDA1-12C45D357490}">
          <x15:cacheHierarchy aggregatedColumn="17"/>
        </ext>
      </extLst>
    </cacheHierarchy>
    <cacheHierarchy uniqueName="[Measures].[Average of Rating 1-5]" caption="Average of Rating 1-5" measure="1" displayFolder="" measureGroup="Transaction_Data6" count="0" oneField="1" hidden="1">
      <fieldsUsage count="1">
        <fieldUsage x="0"/>
      </fieldsUsage>
      <extLst>
        <ext xmlns:x15="http://schemas.microsoft.com/office/spreadsheetml/2010/11/main" uri="{B97F6D7D-B522-45F9-BDA1-12C45D357490}">
          <x15:cacheHierarchy aggregatedColumn="17"/>
        </ext>
      </extLst>
    </cacheHierarchy>
    <cacheHierarchy uniqueName="[Measures].[Count of Customer Name]" caption="Count of Customer Name" measure="1" displayFolder="" measureGroup="Transaction_Data6" count="0" hidden="1">
      <extLst>
        <ext xmlns:x15="http://schemas.microsoft.com/office/spreadsheetml/2010/11/main" uri="{B97F6D7D-B522-45F9-BDA1-12C45D357490}">
          <x15:cacheHierarchy aggregatedColumn="4"/>
        </ext>
      </extLst>
    </cacheHierarchy>
    <cacheHierarchy uniqueName="[Measures].[Distinct Count of Customer Name]" caption="Distinct Count of Customer Name" measure="1" displayFolder="" measureGroup="Transaction_Data6" count="0" hidden="1">
      <extLst>
        <ext xmlns:x15="http://schemas.microsoft.com/office/spreadsheetml/2010/11/main" uri="{B97F6D7D-B522-45F9-BDA1-12C45D357490}">
          <x15:cacheHierarchy aggregatedColumn="4"/>
        </ext>
      </extLst>
    </cacheHierarchy>
    <cacheHierarchy uniqueName="[Measures].[Sum of Age]" caption="Sum of Age" measure="1" displayFolder="" measureGroup="Transaction_Data6" count="0" hidden="1">
      <extLst>
        <ext xmlns:x15="http://schemas.microsoft.com/office/spreadsheetml/2010/11/main" uri="{B97F6D7D-B522-45F9-BDA1-12C45D357490}">
          <x15:cacheHierarchy aggregatedColumn="5"/>
        </ext>
      </extLst>
    </cacheHierarchy>
    <cacheHierarchy uniqueName="[Measures].[Count of Order ID]" caption="Count of Order ID" measure="1" displayFolder="" measureGroup="Transaction_Data6" count="0" hidden="1">
      <extLst>
        <ext xmlns:x15="http://schemas.microsoft.com/office/spreadsheetml/2010/11/main" uri="{B97F6D7D-B522-45F9-BDA1-12C45D357490}">
          <x15:cacheHierarchy aggregatedColumn="2"/>
        </ext>
      </extLst>
    </cacheHierarchy>
    <cacheHierarchy uniqueName="[Measures].[Distinct Count of Order ID]" caption="Distinct Count of Order ID" measure="1" displayFolder="" measureGroup="Transaction_Data6" count="0" hidden="1">
      <extLst>
        <ext xmlns:x15="http://schemas.microsoft.com/office/spreadsheetml/2010/11/main" uri="{B97F6D7D-B522-45F9-BDA1-12C45D357490}">
          <x15:cacheHierarchy aggregatedColumn="2"/>
        </ext>
      </extLst>
    </cacheHierarchy>
    <cacheHierarchy uniqueName="[Measures].[Count of Customer ID]" caption="Count of Customer ID" measure="1" displayFolder="" measureGroup="Transaction_Data6" count="0" hidden="1">
      <extLst>
        <ext xmlns:x15="http://schemas.microsoft.com/office/spreadsheetml/2010/11/main" uri="{B97F6D7D-B522-45F9-BDA1-12C45D357490}">
          <x15:cacheHierarchy aggregatedColumn="3"/>
        </ext>
      </extLst>
    </cacheHierarchy>
    <cacheHierarchy uniqueName="[Measures].[Distinct Count of Customer ID]" caption="Distinct Count of Customer ID" measure="1" displayFolder="" measureGroup="Transaction_Data6" count="0" hidden="1">
      <extLst>
        <ext xmlns:x15="http://schemas.microsoft.com/office/spreadsheetml/2010/11/main" uri="{B97F6D7D-B522-45F9-BDA1-12C45D357490}">
          <x15:cacheHierarchy aggregatedColumn="3"/>
        </ext>
      </extLst>
    </cacheHierarchy>
  </cacheHierarchies>
  <kpis count="0"/>
  <dimensions count="2">
    <dimension measure="1" name="Measures" uniqueName="[Measures]" caption="Measures"/>
    <dimension name="Transaction_Data6" uniqueName="[Transaction_Data6]" caption="Transaction_Data6"/>
  </dimensions>
  <measureGroups count="1">
    <measureGroup name="Transaction_Data6" caption="Transaction_Data6"/>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916.736800810184" backgroundQuery="1" createdVersion="8" refreshedVersion="8" minRefreshableVersion="3" recordCount="0" supportSubquery="1" supportAdvancedDrill="1" xr:uid="{A1C81D11-BDF2-4A8E-854F-18416738545C}">
  <cacheSource type="external" connectionId="1"/>
  <cacheFields count="3">
    <cacheField name="[Measures].[Sum of Total Amount]" caption="Sum of Total Amount" numFmtId="0" hierarchy="21" level="32767"/>
    <cacheField name="[Transaction_Data6].[Sub-Category].[Sub-Category]" caption="Sub-Category" numFmtId="0" hierarchy="10" level="1">
      <sharedItems count="10">
        <s v="Blenders"/>
        <s v="Cookware"/>
        <s v="Exercise Equipment"/>
        <s v="Furniture"/>
        <s v="Headphones"/>
        <s v="Mobile Phones"/>
        <s v="Power Banks"/>
        <s v="Skin Care"/>
        <s v="Smart Watches"/>
        <s v="Spices &amp; Seasonings"/>
      </sharedItems>
    </cacheField>
    <cacheField name="[Transaction_Data6].[Gender].[Gender]" caption="Gender" numFmtId="0" hierarchy="7" level="1">
      <sharedItems containsSemiMixedTypes="0" containsNonDate="0" containsString="0"/>
    </cacheField>
  </cacheFields>
  <cacheHierarchies count="37">
    <cacheHierarchy uniqueName="[Transaction_Data6].[Order Date]" caption="Order Date" attribute="1" time="1" defaultMemberUniqueName="[Transaction_Data6].[Order Date].[All]" allUniqueName="[Transaction_Data6].[Order Date].[All]" dimensionUniqueName="[Transaction_Data6]" displayFolder="" count="0" memberValueDatatype="7" unbalanced="0"/>
    <cacheHierarchy uniqueName="[Transaction_Data6].[Year]" caption="Year" attribute="1" defaultMemberUniqueName="[Transaction_Data6].[Year].[All]" allUniqueName="[Transaction_Data6].[Year].[All]" dimensionUniqueName="[Transaction_Data6]" displayFolder="" count="2" memberValueDatatype="20" unbalanced="0"/>
    <cacheHierarchy uniqueName="[Transaction_Data6].[Order ID]" caption="Order ID" attribute="1" defaultMemberUniqueName="[Transaction_Data6].[Order ID].[All]" allUniqueName="[Transaction_Data6].[Order ID].[All]" dimensionUniqueName="[Transaction_Data6]" displayFolder="" count="0" memberValueDatatype="130" unbalanced="0"/>
    <cacheHierarchy uniqueName="[Transaction_Data6].[Customer ID]" caption="Customer ID" attribute="1" defaultMemberUniqueName="[Transaction_Data6].[Customer ID].[All]" allUniqueName="[Transaction_Data6].[Customer ID].[All]" dimensionUniqueName="[Transaction_Data6]" displayFolder="" count="0" memberValueDatatype="130" unbalanced="0"/>
    <cacheHierarchy uniqueName="[Transaction_Data6].[Customer Name]" caption="Customer Name" attribute="1" defaultMemberUniqueName="[Transaction_Data6].[Customer Name].[All]" allUniqueName="[Transaction_Data6].[Customer Name].[All]" dimensionUniqueName="[Transaction_Data6]" displayFolder="" count="0" memberValueDatatype="130" unbalanced="0"/>
    <cacheHierarchy uniqueName="[Transaction_Data6].[Age]" caption="Age" attribute="1" defaultMemberUniqueName="[Transaction_Data6].[Age].[All]" allUniqueName="[Transaction_Data6].[Age].[All]" dimensionUniqueName="[Transaction_Data6]" displayFolder="" count="0" memberValueDatatype="20" unbalanced="0"/>
    <cacheHierarchy uniqueName="[Transaction_Data6].[Age Group]" caption="Age Group" attribute="1" defaultMemberUniqueName="[Transaction_Data6].[Age Group].[All]" allUniqueName="[Transaction_Data6].[Age Group].[All]" dimensionUniqueName="[Transaction_Data6]" displayFolder="" count="0" memberValueDatatype="130" unbalanced="0"/>
    <cacheHierarchy uniqueName="[Transaction_Data6].[Gender]" caption="Gender" attribute="1" defaultMemberUniqueName="[Transaction_Data6].[Gender].[All]" allUniqueName="[Transaction_Data6].[Gender].[All]" dimensionUniqueName="[Transaction_Data6]" displayFolder="" count="2" memberValueDatatype="130" unbalanced="0">
      <fieldsUsage count="2">
        <fieldUsage x="-1"/>
        <fieldUsage x="2"/>
      </fieldsUsage>
    </cacheHierarchy>
    <cacheHierarchy uniqueName="[Transaction_Data6].[Location]" caption="Location" attribute="1" defaultMemberUniqueName="[Transaction_Data6].[Location].[All]" allUniqueName="[Transaction_Data6].[Location].[All]" dimensionUniqueName="[Transaction_Data6]" displayFolder="" count="0" memberValueDatatype="130" unbalanced="0"/>
    <cacheHierarchy uniqueName="[Transaction_Data6].[Product Category]" caption="Product Category" attribute="1" defaultMemberUniqueName="[Transaction_Data6].[Product Category].[All]" allUniqueName="[Transaction_Data6].[Product Category].[All]" dimensionUniqueName="[Transaction_Data6]" displayFolder="" count="0" memberValueDatatype="130" unbalanced="0"/>
    <cacheHierarchy uniqueName="[Transaction_Data6].[Sub-Category]" caption="Sub-Category" attribute="1" defaultMemberUniqueName="[Transaction_Data6].[Sub-Category].[All]" allUniqueName="[Transaction_Data6].[Sub-Category].[All]" dimensionUniqueName="[Transaction_Data6]" displayFolder="" count="2" memberValueDatatype="130" unbalanced="0">
      <fieldsUsage count="2">
        <fieldUsage x="-1"/>
        <fieldUsage x="1"/>
      </fieldsUsage>
    </cacheHierarchy>
    <cacheHierarchy uniqueName="[Transaction_Data6].[Brand]" caption="Brand" attribute="1" defaultMemberUniqueName="[Transaction_Data6].[Brand].[All]" allUniqueName="[Transaction_Data6].[Brand].[All]" dimensionUniqueName="[Transaction_Data6]" displayFolder="" count="0" memberValueDatatype="130" unbalanced="0"/>
    <cacheHierarchy uniqueName="[Transaction_Data6].[Quantity]" caption="Quantity" attribute="1" defaultMemberUniqueName="[Transaction_Data6].[Quantity].[All]" allUniqueName="[Transaction_Data6].[Quantity].[All]" dimensionUniqueName="[Transaction_Data6]" displayFolder="" count="0" memberValueDatatype="20" unbalanced="0"/>
    <cacheHierarchy uniqueName="[Transaction_Data6].[Price]" caption="Price" attribute="1" defaultMemberUniqueName="[Transaction_Data6].[Price].[All]" allUniqueName="[Transaction_Data6].[Price].[All]" dimensionUniqueName="[Transaction_Data6]" displayFolder="" count="0" memberValueDatatype="20" unbalanced="0"/>
    <cacheHierarchy uniqueName="[Transaction_Data6].[Discount]" caption="Discount" attribute="1" defaultMemberUniqueName="[Transaction_Data6].[Discount].[All]" allUniqueName="[Transaction_Data6].[Discount].[All]" dimensionUniqueName="[Transaction_Data6]" displayFolder="" count="0" memberValueDatatype="5" unbalanced="0"/>
    <cacheHierarchy uniqueName="[Transaction_Data6].[Discount Group]" caption="Discount Group" attribute="1" defaultMemberUniqueName="[Transaction_Data6].[Discount Group].[All]" allUniqueName="[Transaction_Data6].[Discount Group].[All]" dimensionUniqueName="[Transaction_Data6]" displayFolder="" count="0" memberValueDatatype="130" unbalanced="0"/>
    <cacheHierarchy uniqueName="[Transaction_Data6].[Total Amount]" caption="Total Amount" attribute="1" defaultMemberUniqueName="[Transaction_Data6].[Total Amount].[All]" allUniqueName="[Transaction_Data6].[Total Amount].[All]" dimensionUniqueName="[Transaction_Data6]" displayFolder="" count="0" memberValueDatatype="5" unbalanced="0"/>
    <cacheHierarchy uniqueName="[Transaction_Data6].[Rating 1-5]" caption="Rating 1-5" attribute="1" defaultMemberUniqueName="[Transaction_Data6].[Rating 1-5].[All]" allUniqueName="[Transaction_Data6].[Rating 1-5].[All]" dimensionUniqueName="[Transaction_Data6]" displayFolder="" count="0" memberValueDatatype="20" unbalanced="0"/>
    <cacheHierarchy uniqueName="[Transaction_Data6].[Review]" caption="Review" attribute="1" defaultMemberUniqueName="[Transaction_Data6].[Review].[All]" allUniqueName="[Transaction_Data6].[Review].[All]" dimensionUniqueName="[Transaction_Data6]" displayFolder="" count="0" memberValueDatatype="130" unbalanced="0"/>
    <cacheHierarchy uniqueName="[Measures].[__XL_Count Transaction_Data6]" caption="__XL_Count Transaction_Data6" measure="1" displayFolder="" measureGroup="Transaction_Data6" count="0" hidden="1"/>
    <cacheHierarchy uniqueName="[Measures].[__No measures defined]" caption="__No measures defined" measure="1" displayFolder="" count="0" hidden="1"/>
    <cacheHierarchy uniqueName="[Measures].[Sum of Total Amount]" caption="Sum of Total Amount" measure="1" displayFolder="" measureGroup="Transaction_Data6" count="0" oneField="1" hidden="1">
      <fieldsUsage count="1">
        <fieldUsage x="0"/>
      </fieldsUsage>
      <extLst>
        <ext xmlns:x15="http://schemas.microsoft.com/office/spreadsheetml/2010/11/main" uri="{B97F6D7D-B522-45F9-BDA1-12C45D357490}">
          <x15:cacheHierarchy aggregatedColumn="16"/>
        </ext>
      </extLst>
    </cacheHierarchy>
    <cacheHierarchy uniqueName="[Measures].[Count of Brand]" caption="Count of Brand" measure="1" displayFolder="" measureGroup="Transaction_Data6" count="0" hidden="1">
      <extLst>
        <ext xmlns:x15="http://schemas.microsoft.com/office/spreadsheetml/2010/11/main" uri="{B97F6D7D-B522-45F9-BDA1-12C45D357490}">
          <x15:cacheHierarchy aggregatedColumn="11"/>
        </ext>
      </extLst>
    </cacheHierarchy>
    <cacheHierarchy uniqueName="[Measures].[Distinct Count of Brand]" caption="Distinct Count of Brand" measure="1" displayFolder="" measureGroup="Transaction_Data6" count="0" hidden="1">
      <extLst>
        <ext xmlns:x15="http://schemas.microsoft.com/office/spreadsheetml/2010/11/main" uri="{B97F6D7D-B522-45F9-BDA1-12C45D357490}">
          <x15:cacheHierarchy aggregatedColumn="11"/>
        </ext>
      </extLst>
    </cacheHierarchy>
    <cacheHierarchy uniqueName="[Measures].[Count of Product Category]" caption="Count of Product Category" measure="1" displayFolder="" measureGroup="Transaction_Data6" count="0" hidden="1">
      <extLst>
        <ext xmlns:x15="http://schemas.microsoft.com/office/spreadsheetml/2010/11/main" uri="{B97F6D7D-B522-45F9-BDA1-12C45D357490}">
          <x15:cacheHierarchy aggregatedColumn="9"/>
        </ext>
      </extLst>
    </cacheHierarchy>
    <cacheHierarchy uniqueName="[Measures].[Distinct Count of Product Category]" caption="Distinct Count of Product Category" measure="1" displayFolder="" measureGroup="Transaction_Data6" count="0" hidden="1">
      <extLst>
        <ext xmlns:x15="http://schemas.microsoft.com/office/spreadsheetml/2010/11/main" uri="{B97F6D7D-B522-45F9-BDA1-12C45D357490}">
          <x15:cacheHierarchy aggregatedColumn="9"/>
        </ext>
      </extLst>
    </cacheHierarchy>
    <cacheHierarchy uniqueName="[Measures].[Count of Sub-Category]" caption="Count of Sub-Category" measure="1" displayFolder="" measureGroup="Transaction_Data6" count="0" hidden="1">
      <extLst>
        <ext xmlns:x15="http://schemas.microsoft.com/office/spreadsheetml/2010/11/main" uri="{B97F6D7D-B522-45F9-BDA1-12C45D357490}">
          <x15:cacheHierarchy aggregatedColumn="10"/>
        </ext>
      </extLst>
    </cacheHierarchy>
    <cacheHierarchy uniqueName="[Measures].[Distinct Count of Sub-Category]" caption="Distinct Count of Sub-Category" measure="1" displayFolder="" measureGroup="Transaction_Data6" count="0" hidden="1">
      <extLst>
        <ext xmlns:x15="http://schemas.microsoft.com/office/spreadsheetml/2010/11/main" uri="{B97F6D7D-B522-45F9-BDA1-12C45D357490}">
          <x15:cacheHierarchy aggregatedColumn="10"/>
        </ext>
      </extLst>
    </cacheHierarchy>
    <cacheHierarchy uniqueName="[Measures].[Sum of Rating 1-5]" caption="Sum of Rating 1-5" measure="1" displayFolder="" measureGroup="Transaction_Data6" count="0" hidden="1">
      <extLst>
        <ext xmlns:x15="http://schemas.microsoft.com/office/spreadsheetml/2010/11/main" uri="{B97F6D7D-B522-45F9-BDA1-12C45D357490}">
          <x15:cacheHierarchy aggregatedColumn="17"/>
        </ext>
      </extLst>
    </cacheHierarchy>
    <cacheHierarchy uniqueName="[Measures].[Average of Rating 1-5]" caption="Average of Rating 1-5" measure="1" displayFolder="" measureGroup="Transaction_Data6" count="0" hidden="1">
      <extLst>
        <ext xmlns:x15="http://schemas.microsoft.com/office/spreadsheetml/2010/11/main" uri="{B97F6D7D-B522-45F9-BDA1-12C45D357490}">
          <x15:cacheHierarchy aggregatedColumn="17"/>
        </ext>
      </extLst>
    </cacheHierarchy>
    <cacheHierarchy uniqueName="[Measures].[Count of Customer Name]" caption="Count of Customer Name" measure="1" displayFolder="" measureGroup="Transaction_Data6" count="0" hidden="1">
      <extLst>
        <ext xmlns:x15="http://schemas.microsoft.com/office/spreadsheetml/2010/11/main" uri="{B97F6D7D-B522-45F9-BDA1-12C45D357490}">
          <x15:cacheHierarchy aggregatedColumn="4"/>
        </ext>
      </extLst>
    </cacheHierarchy>
    <cacheHierarchy uniqueName="[Measures].[Distinct Count of Customer Name]" caption="Distinct Count of Customer Name" measure="1" displayFolder="" measureGroup="Transaction_Data6" count="0" hidden="1">
      <extLst>
        <ext xmlns:x15="http://schemas.microsoft.com/office/spreadsheetml/2010/11/main" uri="{B97F6D7D-B522-45F9-BDA1-12C45D357490}">
          <x15:cacheHierarchy aggregatedColumn="4"/>
        </ext>
      </extLst>
    </cacheHierarchy>
    <cacheHierarchy uniqueName="[Measures].[Sum of Age]" caption="Sum of Age" measure="1" displayFolder="" measureGroup="Transaction_Data6" count="0" hidden="1">
      <extLst>
        <ext xmlns:x15="http://schemas.microsoft.com/office/spreadsheetml/2010/11/main" uri="{B97F6D7D-B522-45F9-BDA1-12C45D357490}">
          <x15:cacheHierarchy aggregatedColumn="5"/>
        </ext>
      </extLst>
    </cacheHierarchy>
    <cacheHierarchy uniqueName="[Measures].[Count of Order ID]" caption="Count of Order ID" measure="1" displayFolder="" measureGroup="Transaction_Data6" count="0" hidden="1">
      <extLst>
        <ext xmlns:x15="http://schemas.microsoft.com/office/spreadsheetml/2010/11/main" uri="{B97F6D7D-B522-45F9-BDA1-12C45D357490}">
          <x15:cacheHierarchy aggregatedColumn="2"/>
        </ext>
      </extLst>
    </cacheHierarchy>
    <cacheHierarchy uniqueName="[Measures].[Distinct Count of Order ID]" caption="Distinct Count of Order ID" measure="1" displayFolder="" measureGroup="Transaction_Data6" count="0" hidden="1">
      <extLst>
        <ext xmlns:x15="http://schemas.microsoft.com/office/spreadsheetml/2010/11/main" uri="{B97F6D7D-B522-45F9-BDA1-12C45D357490}">
          <x15:cacheHierarchy aggregatedColumn="2"/>
        </ext>
      </extLst>
    </cacheHierarchy>
    <cacheHierarchy uniqueName="[Measures].[Count of Customer ID]" caption="Count of Customer ID" measure="1" displayFolder="" measureGroup="Transaction_Data6" count="0" hidden="1">
      <extLst>
        <ext xmlns:x15="http://schemas.microsoft.com/office/spreadsheetml/2010/11/main" uri="{B97F6D7D-B522-45F9-BDA1-12C45D357490}">
          <x15:cacheHierarchy aggregatedColumn="3"/>
        </ext>
      </extLst>
    </cacheHierarchy>
    <cacheHierarchy uniqueName="[Measures].[Distinct Count of Customer ID]" caption="Distinct Count of Customer ID" measure="1" displayFolder="" measureGroup="Transaction_Data6" count="0" hidden="1">
      <extLst>
        <ext xmlns:x15="http://schemas.microsoft.com/office/spreadsheetml/2010/11/main" uri="{B97F6D7D-B522-45F9-BDA1-12C45D357490}">
          <x15:cacheHierarchy aggregatedColumn="3"/>
        </ext>
      </extLst>
    </cacheHierarchy>
  </cacheHierarchies>
  <kpis count="0"/>
  <dimensions count="2">
    <dimension measure="1" name="Measures" uniqueName="[Measures]" caption="Measures"/>
    <dimension name="Transaction_Data6" uniqueName="[Transaction_Data6]" caption="Transaction_Data6"/>
  </dimensions>
  <measureGroups count="1">
    <measureGroup name="Transaction_Data6" caption="Transaction_Data6"/>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916.736804166663" backgroundQuery="1" createdVersion="8" refreshedVersion="8" minRefreshableVersion="3" recordCount="0" supportSubquery="1" supportAdvancedDrill="1" xr:uid="{14342B58-4ADD-4463-B736-A047730C2F08}">
  <cacheSource type="external" connectionId="1"/>
  <cacheFields count="2">
    <cacheField name="[Measures].[Distinct Count of Customer ID]" caption="Distinct Count of Customer ID" numFmtId="0" hierarchy="36" level="32767"/>
    <cacheField name="[Transaction_Data6].[Gender].[Gender]" caption="Gender" numFmtId="0" hierarchy="7" level="1">
      <sharedItems containsSemiMixedTypes="0" containsNonDate="0" containsString="0"/>
    </cacheField>
  </cacheFields>
  <cacheHierarchies count="37">
    <cacheHierarchy uniqueName="[Transaction_Data6].[Order Date]" caption="Order Date" attribute="1" time="1" defaultMemberUniqueName="[Transaction_Data6].[Order Date].[All]" allUniqueName="[Transaction_Data6].[Order Date].[All]" dimensionUniqueName="[Transaction_Data6]" displayFolder="" count="0" memberValueDatatype="7" unbalanced="0"/>
    <cacheHierarchy uniqueName="[Transaction_Data6].[Year]" caption="Year" attribute="1" defaultMemberUniqueName="[Transaction_Data6].[Year].[All]" allUniqueName="[Transaction_Data6].[Year].[All]" dimensionUniqueName="[Transaction_Data6]" displayFolder="" count="2" memberValueDatatype="20" unbalanced="0"/>
    <cacheHierarchy uniqueName="[Transaction_Data6].[Order ID]" caption="Order ID" attribute="1" defaultMemberUniqueName="[Transaction_Data6].[Order ID].[All]" allUniqueName="[Transaction_Data6].[Order ID].[All]" dimensionUniqueName="[Transaction_Data6]" displayFolder="" count="0" memberValueDatatype="130" unbalanced="0"/>
    <cacheHierarchy uniqueName="[Transaction_Data6].[Customer ID]" caption="Customer ID" attribute="1" defaultMemberUniqueName="[Transaction_Data6].[Customer ID].[All]" allUniqueName="[Transaction_Data6].[Customer ID].[All]" dimensionUniqueName="[Transaction_Data6]" displayFolder="" count="0" memberValueDatatype="130" unbalanced="0"/>
    <cacheHierarchy uniqueName="[Transaction_Data6].[Customer Name]" caption="Customer Name" attribute="1" defaultMemberUniqueName="[Transaction_Data6].[Customer Name].[All]" allUniqueName="[Transaction_Data6].[Customer Name].[All]" dimensionUniqueName="[Transaction_Data6]" displayFolder="" count="0" memberValueDatatype="130" unbalanced="0"/>
    <cacheHierarchy uniqueName="[Transaction_Data6].[Age]" caption="Age" attribute="1" defaultMemberUniqueName="[Transaction_Data6].[Age].[All]" allUniqueName="[Transaction_Data6].[Age].[All]" dimensionUniqueName="[Transaction_Data6]" displayFolder="" count="0" memberValueDatatype="20" unbalanced="0"/>
    <cacheHierarchy uniqueName="[Transaction_Data6].[Age Group]" caption="Age Group" attribute="1" defaultMemberUniqueName="[Transaction_Data6].[Age Group].[All]" allUniqueName="[Transaction_Data6].[Age Group].[All]" dimensionUniqueName="[Transaction_Data6]" displayFolder="" count="0" memberValueDatatype="130" unbalanced="0"/>
    <cacheHierarchy uniqueName="[Transaction_Data6].[Gender]" caption="Gender" attribute="1" defaultMemberUniqueName="[Transaction_Data6].[Gender].[All]" allUniqueName="[Transaction_Data6].[Gender].[All]" dimensionUniqueName="[Transaction_Data6]" displayFolder="" count="2" memberValueDatatype="130" unbalanced="0">
      <fieldsUsage count="2">
        <fieldUsage x="-1"/>
        <fieldUsage x="1"/>
      </fieldsUsage>
    </cacheHierarchy>
    <cacheHierarchy uniqueName="[Transaction_Data6].[Location]" caption="Location" attribute="1" defaultMemberUniqueName="[Transaction_Data6].[Location].[All]" allUniqueName="[Transaction_Data6].[Location].[All]" dimensionUniqueName="[Transaction_Data6]" displayFolder="" count="0" memberValueDatatype="130" unbalanced="0"/>
    <cacheHierarchy uniqueName="[Transaction_Data6].[Product Category]" caption="Product Category" attribute="1" defaultMemberUniqueName="[Transaction_Data6].[Product Category].[All]" allUniqueName="[Transaction_Data6].[Product Category].[All]" dimensionUniqueName="[Transaction_Data6]" displayFolder="" count="0" memberValueDatatype="130" unbalanced="0"/>
    <cacheHierarchy uniqueName="[Transaction_Data6].[Sub-Category]" caption="Sub-Category" attribute="1" defaultMemberUniqueName="[Transaction_Data6].[Sub-Category].[All]" allUniqueName="[Transaction_Data6].[Sub-Category].[All]" dimensionUniqueName="[Transaction_Data6]" displayFolder="" count="0" memberValueDatatype="130" unbalanced="0"/>
    <cacheHierarchy uniqueName="[Transaction_Data6].[Brand]" caption="Brand" attribute="1" defaultMemberUniqueName="[Transaction_Data6].[Brand].[All]" allUniqueName="[Transaction_Data6].[Brand].[All]" dimensionUniqueName="[Transaction_Data6]" displayFolder="" count="0" memberValueDatatype="130" unbalanced="0"/>
    <cacheHierarchy uniqueName="[Transaction_Data6].[Quantity]" caption="Quantity" attribute="1" defaultMemberUniqueName="[Transaction_Data6].[Quantity].[All]" allUniqueName="[Transaction_Data6].[Quantity].[All]" dimensionUniqueName="[Transaction_Data6]" displayFolder="" count="0" memberValueDatatype="20" unbalanced="0"/>
    <cacheHierarchy uniqueName="[Transaction_Data6].[Price]" caption="Price" attribute="1" defaultMemberUniqueName="[Transaction_Data6].[Price].[All]" allUniqueName="[Transaction_Data6].[Price].[All]" dimensionUniqueName="[Transaction_Data6]" displayFolder="" count="0" memberValueDatatype="20" unbalanced="0"/>
    <cacheHierarchy uniqueName="[Transaction_Data6].[Discount]" caption="Discount" attribute="1" defaultMemberUniqueName="[Transaction_Data6].[Discount].[All]" allUniqueName="[Transaction_Data6].[Discount].[All]" dimensionUniqueName="[Transaction_Data6]" displayFolder="" count="0" memberValueDatatype="5" unbalanced="0"/>
    <cacheHierarchy uniqueName="[Transaction_Data6].[Discount Group]" caption="Discount Group" attribute="1" defaultMemberUniqueName="[Transaction_Data6].[Discount Group].[All]" allUniqueName="[Transaction_Data6].[Discount Group].[All]" dimensionUniqueName="[Transaction_Data6]" displayFolder="" count="0" memberValueDatatype="130" unbalanced="0"/>
    <cacheHierarchy uniqueName="[Transaction_Data6].[Total Amount]" caption="Total Amount" attribute="1" defaultMemberUniqueName="[Transaction_Data6].[Total Amount].[All]" allUniqueName="[Transaction_Data6].[Total Amount].[All]" dimensionUniqueName="[Transaction_Data6]" displayFolder="" count="0" memberValueDatatype="5" unbalanced="0"/>
    <cacheHierarchy uniqueName="[Transaction_Data6].[Rating 1-5]" caption="Rating 1-5" attribute="1" defaultMemberUniqueName="[Transaction_Data6].[Rating 1-5].[All]" allUniqueName="[Transaction_Data6].[Rating 1-5].[All]" dimensionUniqueName="[Transaction_Data6]" displayFolder="" count="0" memberValueDatatype="20" unbalanced="0"/>
    <cacheHierarchy uniqueName="[Transaction_Data6].[Review]" caption="Review" attribute="1" defaultMemberUniqueName="[Transaction_Data6].[Review].[All]" allUniqueName="[Transaction_Data6].[Review].[All]" dimensionUniqueName="[Transaction_Data6]" displayFolder="" count="0" memberValueDatatype="130" unbalanced="0"/>
    <cacheHierarchy uniqueName="[Measures].[__XL_Count Transaction_Data6]" caption="__XL_Count Transaction_Data6" measure="1" displayFolder="" measureGroup="Transaction_Data6" count="0" hidden="1"/>
    <cacheHierarchy uniqueName="[Measures].[__No measures defined]" caption="__No measures defined" measure="1" displayFolder="" count="0" hidden="1"/>
    <cacheHierarchy uniqueName="[Measures].[Sum of Total Amount]" caption="Sum of Total Amount" measure="1" displayFolder="" measureGroup="Transaction_Data6" count="0" hidden="1">
      <extLst>
        <ext xmlns:x15="http://schemas.microsoft.com/office/spreadsheetml/2010/11/main" uri="{B97F6D7D-B522-45F9-BDA1-12C45D357490}">
          <x15:cacheHierarchy aggregatedColumn="16"/>
        </ext>
      </extLst>
    </cacheHierarchy>
    <cacheHierarchy uniqueName="[Measures].[Count of Brand]" caption="Count of Brand" measure="1" displayFolder="" measureGroup="Transaction_Data6" count="0" hidden="1">
      <extLst>
        <ext xmlns:x15="http://schemas.microsoft.com/office/spreadsheetml/2010/11/main" uri="{B97F6D7D-B522-45F9-BDA1-12C45D357490}">
          <x15:cacheHierarchy aggregatedColumn="11"/>
        </ext>
      </extLst>
    </cacheHierarchy>
    <cacheHierarchy uniqueName="[Measures].[Distinct Count of Brand]" caption="Distinct Count of Brand" measure="1" displayFolder="" measureGroup="Transaction_Data6" count="0" hidden="1">
      <extLst>
        <ext xmlns:x15="http://schemas.microsoft.com/office/spreadsheetml/2010/11/main" uri="{B97F6D7D-B522-45F9-BDA1-12C45D357490}">
          <x15:cacheHierarchy aggregatedColumn="11"/>
        </ext>
      </extLst>
    </cacheHierarchy>
    <cacheHierarchy uniqueName="[Measures].[Count of Product Category]" caption="Count of Product Category" measure="1" displayFolder="" measureGroup="Transaction_Data6" count="0" hidden="1">
      <extLst>
        <ext xmlns:x15="http://schemas.microsoft.com/office/spreadsheetml/2010/11/main" uri="{B97F6D7D-B522-45F9-BDA1-12C45D357490}">
          <x15:cacheHierarchy aggregatedColumn="9"/>
        </ext>
      </extLst>
    </cacheHierarchy>
    <cacheHierarchy uniqueName="[Measures].[Distinct Count of Product Category]" caption="Distinct Count of Product Category" measure="1" displayFolder="" measureGroup="Transaction_Data6" count="0" hidden="1">
      <extLst>
        <ext xmlns:x15="http://schemas.microsoft.com/office/spreadsheetml/2010/11/main" uri="{B97F6D7D-B522-45F9-BDA1-12C45D357490}">
          <x15:cacheHierarchy aggregatedColumn="9"/>
        </ext>
      </extLst>
    </cacheHierarchy>
    <cacheHierarchy uniqueName="[Measures].[Count of Sub-Category]" caption="Count of Sub-Category" measure="1" displayFolder="" measureGroup="Transaction_Data6" count="0" hidden="1">
      <extLst>
        <ext xmlns:x15="http://schemas.microsoft.com/office/spreadsheetml/2010/11/main" uri="{B97F6D7D-B522-45F9-BDA1-12C45D357490}">
          <x15:cacheHierarchy aggregatedColumn="10"/>
        </ext>
      </extLst>
    </cacheHierarchy>
    <cacheHierarchy uniqueName="[Measures].[Distinct Count of Sub-Category]" caption="Distinct Count of Sub-Category" measure="1" displayFolder="" measureGroup="Transaction_Data6" count="0" hidden="1">
      <extLst>
        <ext xmlns:x15="http://schemas.microsoft.com/office/spreadsheetml/2010/11/main" uri="{B97F6D7D-B522-45F9-BDA1-12C45D357490}">
          <x15:cacheHierarchy aggregatedColumn="10"/>
        </ext>
      </extLst>
    </cacheHierarchy>
    <cacheHierarchy uniqueName="[Measures].[Sum of Rating 1-5]" caption="Sum of Rating 1-5" measure="1" displayFolder="" measureGroup="Transaction_Data6" count="0" hidden="1">
      <extLst>
        <ext xmlns:x15="http://schemas.microsoft.com/office/spreadsheetml/2010/11/main" uri="{B97F6D7D-B522-45F9-BDA1-12C45D357490}">
          <x15:cacheHierarchy aggregatedColumn="17"/>
        </ext>
      </extLst>
    </cacheHierarchy>
    <cacheHierarchy uniqueName="[Measures].[Average of Rating 1-5]" caption="Average of Rating 1-5" measure="1" displayFolder="" measureGroup="Transaction_Data6" count="0" hidden="1">
      <extLst>
        <ext xmlns:x15="http://schemas.microsoft.com/office/spreadsheetml/2010/11/main" uri="{B97F6D7D-B522-45F9-BDA1-12C45D357490}">
          <x15:cacheHierarchy aggregatedColumn="17"/>
        </ext>
      </extLst>
    </cacheHierarchy>
    <cacheHierarchy uniqueName="[Measures].[Count of Customer Name]" caption="Count of Customer Name" measure="1" displayFolder="" measureGroup="Transaction_Data6" count="0" hidden="1">
      <extLst>
        <ext xmlns:x15="http://schemas.microsoft.com/office/spreadsheetml/2010/11/main" uri="{B97F6D7D-B522-45F9-BDA1-12C45D357490}">
          <x15:cacheHierarchy aggregatedColumn="4"/>
        </ext>
      </extLst>
    </cacheHierarchy>
    <cacheHierarchy uniqueName="[Measures].[Distinct Count of Customer Name]" caption="Distinct Count of Customer Name" measure="1" displayFolder="" measureGroup="Transaction_Data6" count="0" hidden="1">
      <extLst>
        <ext xmlns:x15="http://schemas.microsoft.com/office/spreadsheetml/2010/11/main" uri="{B97F6D7D-B522-45F9-BDA1-12C45D357490}">
          <x15:cacheHierarchy aggregatedColumn="4"/>
        </ext>
      </extLst>
    </cacheHierarchy>
    <cacheHierarchy uniqueName="[Measures].[Sum of Age]" caption="Sum of Age" measure="1" displayFolder="" measureGroup="Transaction_Data6" count="0" hidden="1">
      <extLst>
        <ext xmlns:x15="http://schemas.microsoft.com/office/spreadsheetml/2010/11/main" uri="{B97F6D7D-B522-45F9-BDA1-12C45D357490}">
          <x15:cacheHierarchy aggregatedColumn="5"/>
        </ext>
      </extLst>
    </cacheHierarchy>
    <cacheHierarchy uniqueName="[Measures].[Count of Order ID]" caption="Count of Order ID" measure="1" displayFolder="" measureGroup="Transaction_Data6" count="0" hidden="1">
      <extLst>
        <ext xmlns:x15="http://schemas.microsoft.com/office/spreadsheetml/2010/11/main" uri="{B97F6D7D-B522-45F9-BDA1-12C45D357490}">
          <x15:cacheHierarchy aggregatedColumn="2"/>
        </ext>
      </extLst>
    </cacheHierarchy>
    <cacheHierarchy uniqueName="[Measures].[Distinct Count of Order ID]" caption="Distinct Count of Order ID" measure="1" displayFolder="" measureGroup="Transaction_Data6" count="0" hidden="1">
      <extLst>
        <ext xmlns:x15="http://schemas.microsoft.com/office/spreadsheetml/2010/11/main" uri="{B97F6D7D-B522-45F9-BDA1-12C45D357490}">
          <x15:cacheHierarchy aggregatedColumn="2"/>
        </ext>
      </extLst>
    </cacheHierarchy>
    <cacheHierarchy uniqueName="[Measures].[Count of Customer ID]" caption="Count of Customer ID" measure="1" displayFolder="" measureGroup="Transaction_Data6" count="0" hidden="1">
      <extLst>
        <ext xmlns:x15="http://schemas.microsoft.com/office/spreadsheetml/2010/11/main" uri="{B97F6D7D-B522-45F9-BDA1-12C45D357490}">
          <x15:cacheHierarchy aggregatedColumn="3"/>
        </ext>
      </extLst>
    </cacheHierarchy>
    <cacheHierarchy uniqueName="[Measures].[Distinct Count of Customer ID]" caption="Distinct Count of Customer ID" measure="1" displayFolder="" measureGroup="Transaction_Data6" count="0" oneField="1" hidden="1">
      <fieldsUsage count="1">
        <fieldUsage x="0"/>
      </fieldsUsage>
      <extLst>
        <ext xmlns:x15="http://schemas.microsoft.com/office/spreadsheetml/2010/11/main" uri="{B97F6D7D-B522-45F9-BDA1-12C45D357490}">
          <x15:cacheHierarchy aggregatedColumn="3"/>
        </ext>
      </extLst>
    </cacheHierarchy>
  </cacheHierarchies>
  <kpis count="0"/>
  <dimensions count="2">
    <dimension measure="1" name="Measures" uniqueName="[Measures]" caption="Measures"/>
    <dimension name="Transaction_Data6" uniqueName="[Transaction_Data6]" caption="Transaction_Data6"/>
  </dimensions>
  <measureGroups count="1">
    <measureGroup name="Transaction_Data6" caption="Transaction_Data6"/>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916.525503124998" backgroundQuery="1" createdVersion="3" refreshedVersion="8" minRefreshableVersion="3" recordCount="0" supportSubquery="1" supportAdvancedDrill="1" xr:uid="{AAFDE269-2532-41B2-B056-2E290A231EF2}">
  <cacheSource type="external" connectionId="1">
    <extLst>
      <ext xmlns:x14="http://schemas.microsoft.com/office/spreadsheetml/2009/9/main" uri="{F057638F-6D5F-4e77-A914-E7F072B9BCA8}">
        <x14:sourceConnection name="ThisWorkbookDataModel"/>
      </ext>
    </extLst>
  </cacheSource>
  <cacheFields count="0"/>
  <cacheHierarchies count="37">
    <cacheHierarchy uniqueName="[Transaction_Data6].[Order Date]" caption="Order Date" attribute="1" time="1" defaultMemberUniqueName="[Transaction_Data6].[Order Date].[All]" allUniqueName="[Transaction_Data6].[Order Date].[All]" dimensionUniqueName="[Transaction_Data6]" displayFolder="" count="0" memberValueDatatype="7" unbalanced="0"/>
    <cacheHierarchy uniqueName="[Transaction_Data6].[Year]" caption="Year" attribute="1" defaultMemberUniqueName="[Transaction_Data6].[Year].[All]" allUniqueName="[Transaction_Data6].[Year].[All]" dimensionUniqueName="[Transaction_Data6]" displayFolder="" count="2" memberValueDatatype="20" unbalanced="0"/>
    <cacheHierarchy uniqueName="[Transaction_Data6].[Order ID]" caption="Order ID" attribute="1" defaultMemberUniqueName="[Transaction_Data6].[Order ID].[All]" allUniqueName="[Transaction_Data6].[Order ID].[All]" dimensionUniqueName="[Transaction_Data6]" displayFolder="" count="0" memberValueDatatype="130" unbalanced="0"/>
    <cacheHierarchy uniqueName="[Transaction_Data6].[Customer ID]" caption="Customer ID" attribute="1" defaultMemberUniqueName="[Transaction_Data6].[Customer ID].[All]" allUniqueName="[Transaction_Data6].[Customer ID].[All]" dimensionUniqueName="[Transaction_Data6]" displayFolder="" count="0" memberValueDatatype="130" unbalanced="0"/>
    <cacheHierarchy uniqueName="[Transaction_Data6].[Customer Name]" caption="Customer Name" attribute="1" defaultMemberUniqueName="[Transaction_Data6].[Customer Name].[All]" allUniqueName="[Transaction_Data6].[Customer Name].[All]" dimensionUniqueName="[Transaction_Data6]" displayFolder="" count="0" memberValueDatatype="130" unbalanced="0"/>
    <cacheHierarchy uniqueName="[Transaction_Data6].[Age]" caption="Age" attribute="1" defaultMemberUniqueName="[Transaction_Data6].[Age].[All]" allUniqueName="[Transaction_Data6].[Age].[All]" dimensionUniqueName="[Transaction_Data6]" displayFolder="" count="0" memberValueDatatype="20" unbalanced="0"/>
    <cacheHierarchy uniqueName="[Transaction_Data6].[Age Group]" caption="Age Group" attribute="1" defaultMemberUniqueName="[Transaction_Data6].[Age Group].[All]" allUniqueName="[Transaction_Data6].[Age Group].[All]" dimensionUniqueName="[Transaction_Data6]" displayFolder="" count="0" memberValueDatatype="130" unbalanced="0"/>
    <cacheHierarchy uniqueName="[Transaction_Data6].[Gender]" caption="Gender" attribute="1" defaultMemberUniqueName="[Transaction_Data6].[Gender].[All]" allUniqueName="[Transaction_Data6].[Gender].[All]" dimensionUniqueName="[Transaction_Data6]" displayFolder="" count="0" memberValueDatatype="130" unbalanced="0"/>
    <cacheHierarchy uniqueName="[Transaction_Data6].[Location]" caption="Location" attribute="1" defaultMemberUniqueName="[Transaction_Data6].[Location].[All]" allUniqueName="[Transaction_Data6].[Location].[All]" dimensionUniqueName="[Transaction_Data6]" displayFolder="" count="0" memberValueDatatype="130" unbalanced="0"/>
    <cacheHierarchy uniqueName="[Transaction_Data6].[Product Category]" caption="Product Category" attribute="1" defaultMemberUniqueName="[Transaction_Data6].[Product Category].[All]" allUniqueName="[Transaction_Data6].[Product Category].[All]" dimensionUniqueName="[Transaction_Data6]" displayFolder="" count="0" memberValueDatatype="130" unbalanced="0"/>
    <cacheHierarchy uniqueName="[Transaction_Data6].[Sub-Category]" caption="Sub-Category" attribute="1" defaultMemberUniqueName="[Transaction_Data6].[Sub-Category].[All]" allUniqueName="[Transaction_Data6].[Sub-Category].[All]" dimensionUniqueName="[Transaction_Data6]" displayFolder="" count="0" memberValueDatatype="130" unbalanced="0"/>
    <cacheHierarchy uniqueName="[Transaction_Data6].[Brand]" caption="Brand" attribute="1" defaultMemberUniqueName="[Transaction_Data6].[Brand].[All]" allUniqueName="[Transaction_Data6].[Brand].[All]" dimensionUniqueName="[Transaction_Data6]" displayFolder="" count="0" memberValueDatatype="130" unbalanced="0"/>
    <cacheHierarchy uniqueName="[Transaction_Data6].[Quantity]" caption="Quantity" attribute="1" defaultMemberUniqueName="[Transaction_Data6].[Quantity].[All]" allUniqueName="[Transaction_Data6].[Quantity].[All]" dimensionUniqueName="[Transaction_Data6]" displayFolder="" count="0" memberValueDatatype="20" unbalanced="0"/>
    <cacheHierarchy uniqueName="[Transaction_Data6].[Price]" caption="Price" attribute="1" defaultMemberUniqueName="[Transaction_Data6].[Price].[All]" allUniqueName="[Transaction_Data6].[Price].[All]" dimensionUniqueName="[Transaction_Data6]" displayFolder="" count="0" memberValueDatatype="20" unbalanced="0"/>
    <cacheHierarchy uniqueName="[Transaction_Data6].[Discount]" caption="Discount" attribute="1" defaultMemberUniqueName="[Transaction_Data6].[Discount].[All]" allUniqueName="[Transaction_Data6].[Discount].[All]" dimensionUniqueName="[Transaction_Data6]" displayFolder="" count="0" memberValueDatatype="5" unbalanced="0"/>
    <cacheHierarchy uniqueName="[Transaction_Data6].[Discount Group]" caption="Discount Group" attribute="1" defaultMemberUniqueName="[Transaction_Data6].[Discount Group].[All]" allUniqueName="[Transaction_Data6].[Discount Group].[All]" dimensionUniqueName="[Transaction_Data6]" displayFolder="" count="0" memberValueDatatype="130" unbalanced="0"/>
    <cacheHierarchy uniqueName="[Transaction_Data6].[Total Amount]" caption="Total Amount" attribute="1" defaultMemberUniqueName="[Transaction_Data6].[Total Amount].[All]" allUniqueName="[Transaction_Data6].[Total Amount].[All]" dimensionUniqueName="[Transaction_Data6]" displayFolder="" count="0" memberValueDatatype="5" unbalanced="0"/>
    <cacheHierarchy uniqueName="[Transaction_Data6].[Rating 1-5]" caption="Rating 1-5" attribute="1" defaultMemberUniqueName="[Transaction_Data6].[Rating 1-5].[All]" allUniqueName="[Transaction_Data6].[Rating 1-5].[All]" dimensionUniqueName="[Transaction_Data6]" displayFolder="" count="0" memberValueDatatype="20" unbalanced="0"/>
    <cacheHierarchy uniqueName="[Transaction_Data6].[Review]" caption="Review" attribute="1" defaultMemberUniqueName="[Transaction_Data6].[Review].[All]" allUniqueName="[Transaction_Data6].[Review].[All]" dimensionUniqueName="[Transaction_Data6]" displayFolder="" count="0" memberValueDatatype="130" unbalanced="0"/>
    <cacheHierarchy uniqueName="[Measures].[__XL_Count Transaction_Data6]" caption="__XL_Count Transaction_Data6" measure="1" displayFolder="" measureGroup="Transaction_Data6" count="0" hidden="1"/>
    <cacheHierarchy uniqueName="[Measures].[__No measures defined]" caption="__No measures defined" measure="1" displayFolder="" count="0" hidden="1"/>
    <cacheHierarchy uniqueName="[Measures].[Sum of Total Amount]" caption="Sum of Total Amount" measure="1" displayFolder="" measureGroup="Transaction_Data6" count="0" hidden="1">
      <extLst>
        <ext xmlns:x15="http://schemas.microsoft.com/office/spreadsheetml/2010/11/main" uri="{B97F6D7D-B522-45F9-BDA1-12C45D357490}">
          <x15:cacheHierarchy aggregatedColumn="16"/>
        </ext>
      </extLst>
    </cacheHierarchy>
    <cacheHierarchy uniqueName="[Measures].[Count of Brand]" caption="Count of Brand" measure="1" displayFolder="" measureGroup="Transaction_Data6" count="0" hidden="1">
      <extLst>
        <ext xmlns:x15="http://schemas.microsoft.com/office/spreadsheetml/2010/11/main" uri="{B97F6D7D-B522-45F9-BDA1-12C45D357490}">
          <x15:cacheHierarchy aggregatedColumn="11"/>
        </ext>
      </extLst>
    </cacheHierarchy>
    <cacheHierarchy uniqueName="[Measures].[Distinct Count of Brand]" caption="Distinct Count of Brand" measure="1" displayFolder="" measureGroup="Transaction_Data6" count="0" hidden="1">
      <extLst>
        <ext xmlns:x15="http://schemas.microsoft.com/office/spreadsheetml/2010/11/main" uri="{B97F6D7D-B522-45F9-BDA1-12C45D357490}">
          <x15:cacheHierarchy aggregatedColumn="11"/>
        </ext>
      </extLst>
    </cacheHierarchy>
    <cacheHierarchy uniqueName="[Measures].[Count of Product Category]" caption="Count of Product Category" measure="1" displayFolder="" measureGroup="Transaction_Data6" count="0" hidden="1">
      <extLst>
        <ext xmlns:x15="http://schemas.microsoft.com/office/spreadsheetml/2010/11/main" uri="{B97F6D7D-B522-45F9-BDA1-12C45D357490}">
          <x15:cacheHierarchy aggregatedColumn="9"/>
        </ext>
      </extLst>
    </cacheHierarchy>
    <cacheHierarchy uniqueName="[Measures].[Distinct Count of Product Category]" caption="Distinct Count of Product Category" measure="1" displayFolder="" measureGroup="Transaction_Data6" count="0" hidden="1">
      <extLst>
        <ext xmlns:x15="http://schemas.microsoft.com/office/spreadsheetml/2010/11/main" uri="{B97F6D7D-B522-45F9-BDA1-12C45D357490}">
          <x15:cacheHierarchy aggregatedColumn="9"/>
        </ext>
      </extLst>
    </cacheHierarchy>
    <cacheHierarchy uniqueName="[Measures].[Count of Sub-Category]" caption="Count of Sub-Category" measure="1" displayFolder="" measureGroup="Transaction_Data6" count="0" hidden="1">
      <extLst>
        <ext xmlns:x15="http://schemas.microsoft.com/office/spreadsheetml/2010/11/main" uri="{B97F6D7D-B522-45F9-BDA1-12C45D357490}">
          <x15:cacheHierarchy aggregatedColumn="10"/>
        </ext>
      </extLst>
    </cacheHierarchy>
    <cacheHierarchy uniqueName="[Measures].[Distinct Count of Sub-Category]" caption="Distinct Count of Sub-Category" measure="1" displayFolder="" measureGroup="Transaction_Data6" count="0" hidden="1">
      <extLst>
        <ext xmlns:x15="http://schemas.microsoft.com/office/spreadsheetml/2010/11/main" uri="{B97F6D7D-B522-45F9-BDA1-12C45D357490}">
          <x15:cacheHierarchy aggregatedColumn="10"/>
        </ext>
      </extLst>
    </cacheHierarchy>
    <cacheHierarchy uniqueName="[Measures].[Sum of Rating 1-5]" caption="Sum of Rating 1-5" measure="1" displayFolder="" measureGroup="Transaction_Data6" count="0" hidden="1">
      <extLst>
        <ext xmlns:x15="http://schemas.microsoft.com/office/spreadsheetml/2010/11/main" uri="{B97F6D7D-B522-45F9-BDA1-12C45D357490}">
          <x15:cacheHierarchy aggregatedColumn="17"/>
        </ext>
      </extLst>
    </cacheHierarchy>
    <cacheHierarchy uniqueName="[Measures].[Average of Rating 1-5]" caption="Average of Rating 1-5" measure="1" displayFolder="" measureGroup="Transaction_Data6" count="0" hidden="1">
      <extLst>
        <ext xmlns:x15="http://schemas.microsoft.com/office/spreadsheetml/2010/11/main" uri="{B97F6D7D-B522-45F9-BDA1-12C45D357490}">
          <x15:cacheHierarchy aggregatedColumn="17"/>
        </ext>
      </extLst>
    </cacheHierarchy>
    <cacheHierarchy uniqueName="[Measures].[Count of Customer Name]" caption="Count of Customer Name" measure="1" displayFolder="" measureGroup="Transaction_Data6" count="0" hidden="1">
      <extLst>
        <ext xmlns:x15="http://schemas.microsoft.com/office/spreadsheetml/2010/11/main" uri="{B97F6D7D-B522-45F9-BDA1-12C45D357490}">
          <x15:cacheHierarchy aggregatedColumn="4"/>
        </ext>
      </extLst>
    </cacheHierarchy>
    <cacheHierarchy uniqueName="[Measures].[Distinct Count of Customer Name]" caption="Distinct Count of Customer Name" measure="1" displayFolder="" measureGroup="Transaction_Data6" count="0" hidden="1">
      <extLst>
        <ext xmlns:x15="http://schemas.microsoft.com/office/spreadsheetml/2010/11/main" uri="{B97F6D7D-B522-45F9-BDA1-12C45D357490}">
          <x15:cacheHierarchy aggregatedColumn="4"/>
        </ext>
      </extLst>
    </cacheHierarchy>
    <cacheHierarchy uniqueName="[Measures].[Sum of Age]" caption="Sum of Age" measure="1" displayFolder="" measureGroup="Transaction_Data6" count="0" hidden="1">
      <extLst>
        <ext xmlns:x15="http://schemas.microsoft.com/office/spreadsheetml/2010/11/main" uri="{B97F6D7D-B522-45F9-BDA1-12C45D357490}">
          <x15:cacheHierarchy aggregatedColumn="5"/>
        </ext>
      </extLst>
    </cacheHierarchy>
    <cacheHierarchy uniqueName="[Measures].[Count of Order ID]" caption="Count of Order ID" measure="1" displayFolder="" measureGroup="Transaction_Data6" count="0" hidden="1">
      <extLst>
        <ext xmlns:x15="http://schemas.microsoft.com/office/spreadsheetml/2010/11/main" uri="{B97F6D7D-B522-45F9-BDA1-12C45D357490}">
          <x15:cacheHierarchy aggregatedColumn="2"/>
        </ext>
      </extLst>
    </cacheHierarchy>
    <cacheHierarchy uniqueName="[Measures].[Distinct Count of Order ID]" caption="Distinct Count of Order ID" measure="1" displayFolder="" measureGroup="Transaction_Data6" count="0" hidden="1">
      <extLst>
        <ext xmlns:x15="http://schemas.microsoft.com/office/spreadsheetml/2010/11/main" uri="{B97F6D7D-B522-45F9-BDA1-12C45D357490}">
          <x15:cacheHierarchy aggregatedColumn="2"/>
        </ext>
      </extLst>
    </cacheHierarchy>
    <cacheHierarchy uniqueName="[Measures].[Count of Customer ID]" caption="Count of Customer ID" measure="1" displayFolder="" measureGroup="Transaction_Data6" count="0" hidden="1">
      <extLst>
        <ext xmlns:x15="http://schemas.microsoft.com/office/spreadsheetml/2010/11/main" uri="{B97F6D7D-B522-45F9-BDA1-12C45D357490}">
          <x15:cacheHierarchy aggregatedColumn="3"/>
        </ext>
      </extLst>
    </cacheHierarchy>
    <cacheHierarchy uniqueName="[Measures].[Distinct Count of Customer ID]" caption="Distinct Count of Customer ID" measure="1" displayFolder="" measureGroup="Transaction_Data6" count="0" hidden="1">
      <extLst>
        <ext xmlns:x15="http://schemas.microsoft.com/office/spreadsheetml/2010/11/main" uri="{B97F6D7D-B522-45F9-BDA1-12C45D357490}">
          <x15:cacheHierarchy aggregatedColumn="3"/>
        </ext>
      </extLst>
    </cacheHierarchy>
  </cacheHierarchies>
  <kpis count="0"/>
  <extLst>
    <ext xmlns:x14="http://schemas.microsoft.com/office/spreadsheetml/2009/9/main" uri="{725AE2AE-9491-48be-B2B4-4EB974FC3084}">
      <x14:pivotCacheDefinition slicerData="1" pivotCacheId="1914234741" supportSubqueryNonVisual="1" supportSubqueryCalcMem="1" supportAddCalcMems="1"/>
    </ext>
  </extLst>
</pivotCacheDefinition>
</file>

<file path=xl/pivotCache/pivotCacheDefinition1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916.531192129631" backgroundQuery="1" createdVersion="3" refreshedVersion="8" minRefreshableVersion="3" recordCount="0" supportSubquery="1" supportAdvancedDrill="1" xr:uid="{E135DA6E-4BAA-454B-A633-1E1FB7408C42}">
  <cacheSource type="external" connectionId="1">
    <extLst>
      <ext xmlns:x14="http://schemas.microsoft.com/office/spreadsheetml/2009/9/main" uri="{F057638F-6D5F-4e77-A914-E7F072B9BCA8}">
        <x14:sourceConnection name="ThisWorkbookDataModel"/>
      </ext>
    </extLst>
  </cacheSource>
  <cacheFields count="0"/>
  <cacheHierarchies count="37">
    <cacheHierarchy uniqueName="[Transaction_Data6].[Order Date]" caption="Order Date" attribute="1" time="1" defaultMemberUniqueName="[Transaction_Data6].[Order Date].[All]" allUniqueName="[Transaction_Data6].[Order Date].[All]" dimensionUniqueName="[Transaction_Data6]" displayFolder="" count="0" memberValueDatatype="7" unbalanced="0"/>
    <cacheHierarchy uniqueName="[Transaction_Data6].[Year]" caption="Year" attribute="1" defaultMemberUniqueName="[Transaction_Data6].[Year].[All]" allUniqueName="[Transaction_Data6].[Year].[All]" dimensionUniqueName="[Transaction_Data6]" displayFolder="" count="0" memberValueDatatype="20" unbalanced="0"/>
    <cacheHierarchy uniqueName="[Transaction_Data6].[Order ID]" caption="Order ID" attribute="1" defaultMemberUniqueName="[Transaction_Data6].[Order ID].[All]" allUniqueName="[Transaction_Data6].[Order ID].[All]" dimensionUniqueName="[Transaction_Data6]" displayFolder="" count="0" memberValueDatatype="130" unbalanced="0"/>
    <cacheHierarchy uniqueName="[Transaction_Data6].[Customer ID]" caption="Customer ID" attribute="1" defaultMemberUniqueName="[Transaction_Data6].[Customer ID].[All]" allUniqueName="[Transaction_Data6].[Customer ID].[All]" dimensionUniqueName="[Transaction_Data6]" displayFolder="" count="0" memberValueDatatype="130" unbalanced="0"/>
    <cacheHierarchy uniqueName="[Transaction_Data6].[Customer Name]" caption="Customer Name" attribute="1" defaultMemberUniqueName="[Transaction_Data6].[Customer Name].[All]" allUniqueName="[Transaction_Data6].[Customer Name].[All]" dimensionUniqueName="[Transaction_Data6]" displayFolder="" count="0" memberValueDatatype="130" unbalanced="0"/>
    <cacheHierarchy uniqueName="[Transaction_Data6].[Age]" caption="Age" attribute="1" defaultMemberUniqueName="[Transaction_Data6].[Age].[All]" allUniqueName="[Transaction_Data6].[Age].[All]" dimensionUniqueName="[Transaction_Data6]" displayFolder="" count="0" memberValueDatatype="20" unbalanced="0"/>
    <cacheHierarchy uniqueName="[Transaction_Data6].[Age Group]" caption="Age Group" attribute="1" defaultMemberUniqueName="[Transaction_Data6].[Age Group].[All]" allUniqueName="[Transaction_Data6].[Age Group].[All]" dimensionUniqueName="[Transaction_Data6]" displayFolder="" count="0" memberValueDatatype="130" unbalanced="0"/>
    <cacheHierarchy uniqueName="[Transaction_Data6].[Gender]" caption="Gender" attribute="1" defaultMemberUniqueName="[Transaction_Data6].[Gender].[All]" allUniqueName="[Transaction_Data6].[Gender].[All]" dimensionUniqueName="[Transaction_Data6]" displayFolder="" count="2" memberValueDatatype="130" unbalanced="0"/>
    <cacheHierarchy uniqueName="[Transaction_Data6].[Location]" caption="Location" attribute="1" defaultMemberUniqueName="[Transaction_Data6].[Location].[All]" allUniqueName="[Transaction_Data6].[Location].[All]" dimensionUniqueName="[Transaction_Data6]" displayFolder="" count="0" memberValueDatatype="130" unbalanced="0"/>
    <cacheHierarchy uniqueName="[Transaction_Data6].[Product Category]" caption="Product Category" attribute="1" defaultMemberUniqueName="[Transaction_Data6].[Product Category].[All]" allUniqueName="[Transaction_Data6].[Product Category].[All]" dimensionUniqueName="[Transaction_Data6]" displayFolder="" count="0" memberValueDatatype="130" unbalanced="0"/>
    <cacheHierarchy uniqueName="[Transaction_Data6].[Sub-Category]" caption="Sub-Category" attribute="1" defaultMemberUniqueName="[Transaction_Data6].[Sub-Category].[All]" allUniqueName="[Transaction_Data6].[Sub-Category].[All]" dimensionUniqueName="[Transaction_Data6]" displayFolder="" count="0" memberValueDatatype="130" unbalanced="0"/>
    <cacheHierarchy uniqueName="[Transaction_Data6].[Brand]" caption="Brand" attribute="1" defaultMemberUniqueName="[Transaction_Data6].[Brand].[All]" allUniqueName="[Transaction_Data6].[Brand].[All]" dimensionUniqueName="[Transaction_Data6]" displayFolder="" count="0" memberValueDatatype="130" unbalanced="0"/>
    <cacheHierarchy uniqueName="[Transaction_Data6].[Quantity]" caption="Quantity" attribute="1" defaultMemberUniqueName="[Transaction_Data6].[Quantity].[All]" allUniqueName="[Transaction_Data6].[Quantity].[All]" dimensionUniqueName="[Transaction_Data6]" displayFolder="" count="0" memberValueDatatype="20" unbalanced="0"/>
    <cacheHierarchy uniqueName="[Transaction_Data6].[Price]" caption="Price" attribute="1" defaultMemberUniqueName="[Transaction_Data6].[Price].[All]" allUniqueName="[Transaction_Data6].[Price].[All]" dimensionUniqueName="[Transaction_Data6]" displayFolder="" count="0" memberValueDatatype="20" unbalanced="0"/>
    <cacheHierarchy uniqueName="[Transaction_Data6].[Discount]" caption="Discount" attribute="1" defaultMemberUniqueName="[Transaction_Data6].[Discount].[All]" allUniqueName="[Transaction_Data6].[Discount].[All]" dimensionUniqueName="[Transaction_Data6]" displayFolder="" count="0" memberValueDatatype="5" unbalanced="0"/>
    <cacheHierarchy uniqueName="[Transaction_Data6].[Discount Group]" caption="Discount Group" attribute="1" defaultMemberUniqueName="[Transaction_Data6].[Discount Group].[All]" allUniqueName="[Transaction_Data6].[Discount Group].[All]" dimensionUniqueName="[Transaction_Data6]" displayFolder="" count="0" memberValueDatatype="130" unbalanced="0"/>
    <cacheHierarchy uniqueName="[Transaction_Data6].[Total Amount]" caption="Total Amount" attribute="1" defaultMemberUniqueName="[Transaction_Data6].[Total Amount].[All]" allUniqueName="[Transaction_Data6].[Total Amount].[All]" dimensionUniqueName="[Transaction_Data6]" displayFolder="" count="0" memberValueDatatype="5" unbalanced="0"/>
    <cacheHierarchy uniqueName="[Transaction_Data6].[Rating 1-5]" caption="Rating 1-5" attribute="1" defaultMemberUniqueName="[Transaction_Data6].[Rating 1-5].[All]" allUniqueName="[Transaction_Data6].[Rating 1-5].[All]" dimensionUniqueName="[Transaction_Data6]" displayFolder="" count="0" memberValueDatatype="20" unbalanced="0"/>
    <cacheHierarchy uniqueName="[Transaction_Data6].[Review]" caption="Review" attribute="1" defaultMemberUniqueName="[Transaction_Data6].[Review].[All]" allUniqueName="[Transaction_Data6].[Review].[All]" dimensionUniqueName="[Transaction_Data6]" displayFolder="" count="0" memberValueDatatype="130" unbalanced="0"/>
    <cacheHierarchy uniqueName="[Measures].[__XL_Count Transaction_Data6]" caption="__XL_Count Transaction_Data6" measure="1" displayFolder="" measureGroup="Transaction_Data6" count="0" hidden="1"/>
    <cacheHierarchy uniqueName="[Measures].[__No measures defined]" caption="__No measures defined" measure="1" displayFolder="" count="0" hidden="1"/>
    <cacheHierarchy uniqueName="[Measures].[Sum of Total Amount]" caption="Sum of Total Amount" measure="1" displayFolder="" measureGroup="Transaction_Data6" count="0" hidden="1">
      <extLst>
        <ext xmlns:x15="http://schemas.microsoft.com/office/spreadsheetml/2010/11/main" uri="{B97F6D7D-B522-45F9-BDA1-12C45D357490}">
          <x15:cacheHierarchy aggregatedColumn="16"/>
        </ext>
      </extLst>
    </cacheHierarchy>
    <cacheHierarchy uniqueName="[Measures].[Count of Brand]" caption="Count of Brand" measure="1" displayFolder="" measureGroup="Transaction_Data6" count="0" hidden="1">
      <extLst>
        <ext xmlns:x15="http://schemas.microsoft.com/office/spreadsheetml/2010/11/main" uri="{B97F6D7D-B522-45F9-BDA1-12C45D357490}">
          <x15:cacheHierarchy aggregatedColumn="11"/>
        </ext>
      </extLst>
    </cacheHierarchy>
    <cacheHierarchy uniqueName="[Measures].[Distinct Count of Brand]" caption="Distinct Count of Brand" measure="1" displayFolder="" measureGroup="Transaction_Data6" count="0" hidden="1">
      <extLst>
        <ext xmlns:x15="http://schemas.microsoft.com/office/spreadsheetml/2010/11/main" uri="{B97F6D7D-B522-45F9-BDA1-12C45D357490}">
          <x15:cacheHierarchy aggregatedColumn="11"/>
        </ext>
      </extLst>
    </cacheHierarchy>
    <cacheHierarchy uniqueName="[Measures].[Count of Product Category]" caption="Count of Product Category" measure="1" displayFolder="" measureGroup="Transaction_Data6" count="0" hidden="1">
      <extLst>
        <ext xmlns:x15="http://schemas.microsoft.com/office/spreadsheetml/2010/11/main" uri="{B97F6D7D-B522-45F9-BDA1-12C45D357490}">
          <x15:cacheHierarchy aggregatedColumn="9"/>
        </ext>
      </extLst>
    </cacheHierarchy>
    <cacheHierarchy uniqueName="[Measures].[Distinct Count of Product Category]" caption="Distinct Count of Product Category" measure="1" displayFolder="" measureGroup="Transaction_Data6" count="0" hidden="1">
      <extLst>
        <ext xmlns:x15="http://schemas.microsoft.com/office/spreadsheetml/2010/11/main" uri="{B97F6D7D-B522-45F9-BDA1-12C45D357490}">
          <x15:cacheHierarchy aggregatedColumn="9"/>
        </ext>
      </extLst>
    </cacheHierarchy>
    <cacheHierarchy uniqueName="[Measures].[Count of Sub-Category]" caption="Count of Sub-Category" measure="1" displayFolder="" measureGroup="Transaction_Data6" count="0" hidden="1">
      <extLst>
        <ext xmlns:x15="http://schemas.microsoft.com/office/spreadsheetml/2010/11/main" uri="{B97F6D7D-B522-45F9-BDA1-12C45D357490}">
          <x15:cacheHierarchy aggregatedColumn="10"/>
        </ext>
      </extLst>
    </cacheHierarchy>
    <cacheHierarchy uniqueName="[Measures].[Distinct Count of Sub-Category]" caption="Distinct Count of Sub-Category" measure="1" displayFolder="" measureGroup="Transaction_Data6" count="0" hidden="1">
      <extLst>
        <ext xmlns:x15="http://schemas.microsoft.com/office/spreadsheetml/2010/11/main" uri="{B97F6D7D-B522-45F9-BDA1-12C45D357490}">
          <x15:cacheHierarchy aggregatedColumn="10"/>
        </ext>
      </extLst>
    </cacheHierarchy>
    <cacheHierarchy uniqueName="[Measures].[Sum of Rating 1-5]" caption="Sum of Rating 1-5" measure="1" displayFolder="" measureGroup="Transaction_Data6" count="0" hidden="1">
      <extLst>
        <ext xmlns:x15="http://schemas.microsoft.com/office/spreadsheetml/2010/11/main" uri="{B97F6D7D-B522-45F9-BDA1-12C45D357490}">
          <x15:cacheHierarchy aggregatedColumn="17"/>
        </ext>
      </extLst>
    </cacheHierarchy>
    <cacheHierarchy uniqueName="[Measures].[Average of Rating 1-5]" caption="Average of Rating 1-5" measure="1" displayFolder="" measureGroup="Transaction_Data6" count="0" hidden="1">
      <extLst>
        <ext xmlns:x15="http://schemas.microsoft.com/office/spreadsheetml/2010/11/main" uri="{B97F6D7D-B522-45F9-BDA1-12C45D357490}">
          <x15:cacheHierarchy aggregatedColumn="17"/>
        </ext>
      </extLst>
    </cacheHierarchy>
    <cacheHierarchy uniqueName="[Measures].[Count of Customer Name]" caption="Count of Customer Name" measure="1" displayFolder="" measureGroup="Transaction_Data6" count="0" hidden="1">
      <extLst>
        <ext xmlns:x15="http://schemas.microsoft.com/office/spreadsheetml/2010/11/main" uri="{B97F6D7D-B522-45F9-BDA1-12C45D357490}">
          <x15:cacheHierarchy aggregatedColumn="4"/>
        </ext>
      </extLst>
    </cacheHierarchy>
    <cacheHierarchy uniqueName="[Measures].[Distinct Count of Customer Name]" caption="Distinct Count of Customer Name" measure="1" displayFolder="" measureGroup="Transaction_Data6" count="0" hidden="1">
      <extLst>
        <ext xmlns:x15="http://schemas.microsoft.com/office/spreadsheetml/2010/11/main" uri="{B97F6D7D-B522-45F9-BDA1-12C45D357490}">
          <x15:cacheHierarchy aggregatedColumn="4"/>
        </ext>
      </extLst>
    </cacheHierarchy>
    <cacheHierarchy uniqueName="[Measures].[Sum of Age]" caption="Sum of Age" measure="1" displayFolder="" measureGroup="Transaction_Data6" count="0" hidden="1">
      <extLst>
        <ext xmlns:x15="http://schemas.microsoft.com/office/spreadsheetml/2010/11/main" uri="{B97F6D7D-B522-45F9-BDA1-12C45D357490}">
          <x15:cacheHierarchy aggregatedColumn="5"/>
        </ext>
      </extLst>
    </cacheHierarchy>
    <cacheHierarchy uniqueName="[Measures].[Count of Order ID]" caption="Count of Order ID" measure="1" displayFolder="" measureGroup="Transaction_Data6" count="0" hidden="1">
      <extLst>
        <ext xmlns:x15="http://schemas.microsoft.com/office/spreadsheetml/2010/11/main" uri="{B97F6D7D-B522-45F9-BDA1-12C45D357490}">
          <x15:cacheHierarchy aggregatedColumn="2"/>
        </ext>
      </extLst>
    </cacheHierarchy>
    <cacheHierarchy uniqueName="[Measures].[Distinct Count of Order ID]" caption="Distinct Count of Order ID" measure="1" displayFolder="" measureGroup="Transaction_Data6" count="0" hidden="1">
      <extLst>
        <ext xmlns:x15="http://schemas.microsoft.com/office/spreadsheetml/2010/11/main" uri="{B97F6D7D-B522-45F9-BDA1-12C45D357490}">
          <x15:cacheHierarchy aggregatedColumn="2"/>
        </ext>
      </extLst>
    </cacheHierarchy>
    <cacheHierarchy uniqueName="[Measures].[Count of Customer ID]" caption="Count of Customer ID" measure="1" displayFolder="" measureGroup="Transaction_Data6" count="0" hidden="1">
      <extLst>
        <ext xmlns:x15="http://schemas.microsoft.com/office/spreadsheetml/2010/11/main" uri="{B97F6D7D-B522-45F9-BDA1-12C45D357490}">
          <x15:cacheHierarchy aggregatedColumn="3"/>
        </ext>
      </extLst>
    </cacheHierarchy>
    <cacheHierarchy uniqueName="[Measures].[Distinct Count of Customer ID]" caption="Distinct Count of Customer ID" measure="1" displayFolder="" measureGroup="Transaction_Data6" count="0" hidden="1">
      <extLst>
        <ext xmlns:x15="http://schemas.microsoft.com/office/spreadsheetml/2010/11/main" uri="{B97F6D7D-B522-45F9-BDA1-12C45D357490}">
          <x15:cacheHierarchy aggregatedColumn="3"/>
        </ext>
      </extLst>
    </cacheHierarchy>
  </cacheHierarchies>
  <kpis count="0"/>
  <extLst>
    <ext xmlns:x14="http://schemas.microsoft.com/office/spreadsheetml/2009/9/main" uri="{725AE2AE-9491-48be-B2B4-4EB974FC3084}">
      <x14:pivotCacheDefinition slicerData="1" pivotCacheId="84962215"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5.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3.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EBB53A9-AE28-4584-906A-C2388C3B9F43}" name="PivotTable11" cacheId="28"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6" rowHeaderCaption="Age Group">
  <location ref="D16:E21" firstHeaderRow="1" firstDataRow="1" firstDataCol="1"/>
  <pivotFields count="3">
    <pivotField dataField="1" subtotalTop="0" showAll="0" defaultSubtotal="0"/>
    <pivotField axis="axisRow" allDrilled="1" subtotalTop="0" showAll="0" dataSourceSort="1" defaultSubtotal="0" defaultAttributeDrillState="1">
      <items count="4">
        <item x="0"/>
        <item x="1"/>
        <item x="2"/>
        <item x="3"/>
      </items>
    </pivotField>
    <pivotField allDrilled="1" subtotalTop="0" showAll="0" dataSourceSort="1" defaultSubtotal="0" defaultAttributeDrillState="1"/>
  </pivotFields>
  <rowFields count="1">
    <field x="1"/>
  </rowFields>
  <rowItems count="5">
    <i>
      <x/>
    </i>
    <i>
      <x v="1"/>
    </i>
    <i>
      <x v="2"/>
    </i>
    <i>
      <x v="3"/>
    </i>
    <i t="grand">
      <x/>
    </i>
  </rowItems>
  <colItems count="1">
    <i/>
  </colItems>
  <dataFields count="1">
    <dataField name="Revenue" fld="0" baseField="0" baseItem="0" numFmtId="164"/>
  </dataFields>
  <formats count="1">
    <format dxfId="15">
      <pivotArea outline="0" collapsedLevelsAreSubtotals="1" fieldPosition="0"/>
    </format>
  </formats>
  <chartFormats count="5">
    <chartFormat chart="4" format="2" series="1">
      <pivotArea type="data" outline="0" fieldPosition="0">
        <references count="1">
          <reference field="4294967294" count="1" selected="0">
            <x v="0"/>
          </reference>
        </references>
      </pivotArea>
    </chartFormat>
    <chartFormat chart="4" format="3">
      <pivotArea type="data" outline="0" fieldPosition="0">
        <references count="2">
          <reference field="4294967294" count="1" selected="0">
            <x v="0"/>
          </reference>
          <reference field="1" count="1" selected="0">
            <x v="2"/>
          </reference>
        </references>
      </pivotArea>
    </chartFormat>
    <chartFormat chart="4" format="4">
      <pivotArea type="data" outline="0" fieldPosition="0">
        <references count="2">
          <reference field="4294967294" count="1" selected="0">
            <x v="0"/>
          </reference>
          <reference field="1" count="1" selected="0">
            <x v="3"/>
          </reference>
        </references>
      </pivotArea>
    </chartFormat>
    <chartFormat chart="4" format="5">
      <pivotArea type="data" outline="0" fieldPosition="0">
        <references count="2">
          <reference field="4294967294" count="1" selected="0">
            <x v="0"/>
          </reference>
          <reference field="1" count="1" selected="0">
            <x v="1"/>
          </reference>
        </references>
      </pivotArea>
    </chartFormat>
    <chartFormat chart="4" format="6">
      <pivotArea type="data" outline="0" fieldPosition="0">
        <references count="2">
          <reference field="4294967294" count="1" selected="0">
            <x v="0"/>
          </reference>
          <reference field="1" count="1" selected="0">
            <x v="0"/>
          </reference>
        </references>
      </pivotArea>
    </chartFormat>
  </chartFormats>
  <pivotHierarchies count="37">
    <pivotHierarchy dragToData="1"/>
    <pivotHierarchy multipleItemSelectionAllowed="1"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caption="Revenue"/>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6"/>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les_Project.xlsx!Transaction_Data6">
        <x15:activeTabTopLevelEntity name="[Transaction_Data6]"/>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74CDA70-FA2D-4CD6-A184-3BDEB7A8D3D3}" name="PivotTable10" cacheId="25"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rowHeaderCaption="High value customers">
  <location ref="D7:E11" firstHeaderRow="1" firstDataRow="1" firstDataCol="1"/>
  <pivotFields count="3">
    <pivotField dataField="1" subtotalTop="0" showAll="0" defaultSubtotal="0"/>
    <pivotField axis="axisRow" allDrilled="1" subtotalTop="0" showAll="0" measureFilter="1" dataSourceSort="1" defaultSubtotal="0" defaultAttributeDrillState="1">
      <items count="3">
        <item x="0"/>
        <item x="1"/>
        <item x="2"/>
      </items>
    </pivotField>
    <pivotField allDrilled="1" subtotalTop="0" showAll="0" dataSourceSort="1" defaultSubtotal="0" defaultAttributeDrillState="1"/>
  </pivotFields>
  <rowFields count="1">
    <field x="1"/>
  </rowFields>
  <rowItems count="4">
    <i>
      <x/>
    </i>
    <i>
      <x v="1"/>
    </i>
    <i>
      <x v="2"/>
    </i>
    <i t="grand">
      <x/>
    </i>
  </rowItems>
  <colItems count="1">
    <i/>
  </colItems>
  <dataFields count="1">
    <dataField name="Revenue" fld="0" baseField="0" baseItem="0" numFmtId="164"/>
  </dataFields>
  <formats count="1">
    <format dxfId="16">
      <pivotArea outline="0" collapsedLevelsAreSubtotals="1" fieldPosition="0"/>
    </format>
  </formats>
  <pivotHierarchies count="37">
    <pivotHierarchy dragToData="1"/>
    <pivotHierarchy multipleItemSelectionAllowed="1"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caption="Revenue"/>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filters count="1">
    <filter fld="1" type="count" id="1" iMeasureHier="21">
      <autoFilter ref="A1">
        <filterColumn colId="0">
          <top10 val="3" filterVal="3"/>
        </filterColumn>
      </autoFilter>
    </filter>
  </filters>
  <rowHierarchiesUsage count="1">
    <rowHierarchyUsage hierarchyUsage="4"/>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les_Project.xlsx!Transaction_Data6">
        <x15:activeTabTopLevelEntity name="[Transaction_Data6]"/>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89FFAF0-87C8-41C2-9BFA-87068CEBD09A}" name="PivotTable9" cacheId="61"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M3:M4" firstHeaderRow="1" firstDataRow="1" firstDataCol="0"/>
  <pivotFields count="2">
    <pivotField dataField="1" subtotalTop="0" showAll="0" defaultSubtotal="0"/>
    <pivotField allDrilled="1" subtotalTop="0" showAll="0" dataSourceSort="1" defaultSubtotal="0" defaultAttributeDrillState="1"/>
  </pivotFields>
  <rowItems count="1">
    <i/>
  </rowItems>
  <colItems count="1">
    <i/>
  </colItems>
  <dataFields count="1">
    <dataField name="Total number of Customers" fld="0" subtotal="count" baseField="0" baseItem="0">
      <extLst>
        <ext xmlns:x15="http://schemas.microsoft.com/office/spreadsheetml/2010/11/main" uri="{FABC7310-3BB5-11E1-824E-6D434824019B}">
          <x15:dataField isCountDistinct="1"/>
        </ext>
      </extLst>
    </dataField>
  </dataFields>
  <formats count="1">
    <format dxfId="17">
      <pivotArea outline="0" collapsedLevelsAreSubtotals="1" fieldPosition="0"/>
    </format>
  </formats>
  <pivotHierarchies count="37">
    <pivotHierarchy dragToData="1"/>
    <pivotHierarchy multipleItemSelectionAllowed="1"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caption="Revenue"/>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Number of Orders"/>
    <pivotHierarchy dragToData="1"/>
    <pivotHierarchy dragToData="1" caption="Total number of Customers"/>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les_Project.xlsx!Transaction_Data6">
        <x15:activeTabTopLevelEntity name="[Transaction_Data6]"/>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AEC37B7-6CF8-4D99-A229-EF59B530B2EA}" name="PivotTable4" cacheId="49"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E3:E4" firstHeaderRow="1" firstDataRow="1" firstDataCol="0"/>
  <pivotFields count="2">
    <pivotField dataField="1" subtotalTop="0" showAll="0" defaultSubtotal="0"/>
    <pivotField allDrilled="1" subtotalTop="0" showAll="0" dataSourceSort="1" defaultSubtotal="0" defaultAttributeDrillState="1"/>
  </pivotFields>
  <rowItems count="1">
    <i/>
  </rowItems>
  <colItems count="1">
    <i/>
  </colItems>
  <dataFields count="1">
    <dataField name="Number of Product Categories" fld="0" subtotal="count" baseField="0" baseItem="0">
      <extLst>
        <ext xmlns:x15="http://schemas.microsoft.com/office/spreadsheetml/2010/11/main" uri="{FABC7310-3BB5-11E1-824E-6D434824019B}">
          <x15:dataField isCountDistinct="1"/>
        </ext>
      </extLst>
    </dataField>
  </dataFields>
  <formats count="1">
    <format dxfId="18">
      <pivotArea outline="0" collapsedLevelsAreSubtotals="1" fieldPosition="0"/>
    </format>
  </formats>
  <pivotHierarchies count="37">
    <pivotHierarchy dragToData="1"/>
    <pivotHierarchy multipleItemSelectionAllowed="1"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caption="Revenue"/>
    <pivotHierarchy dragToData="1" caption="Total number of brands"/>
    <pivotHierarchy dragToData="1" caption="Total number of Brands"/>
    <pivotHierarchy dragToData="1"/>
    <pivotHierarchy dragToData="1" caption="Number of Product Categories"/>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les_Project.xlsx!Transaction_Data6">
        <x15:activeTabTopLevelEntity name="[Transaction_Data6]"/>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54350A4-822E-465F-8BBD-131768C87810}" name="PivotTable8" cacheId="58"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1" rowHeaderCaption="Top 10 prod. by rev.">
  <location ref="A16:B27" firstHeaderRow="1" firstDataRow="1" firstDataCol="1"/>
  <pivotFields count="3">
    <pivotField dataField="1" subtotalTop="0" showAll="0" defaultSubtotal="0"/>
    <pivotField axis="axisRow" allDrilled="1" subtotalTop="0" showAll="0" measureFilter="1" sortType="descending" defaultSubtotal="0" defaultAttributeDrillState="1">
      <items count="10">
        <item x="9"/>
        <item x="8"/>
        <item x="7"/>
        <item x="6"/>
        <item x="5"/>
        <item x="4"/>
        <item x="3"/>
        <item x="2"/>
        <item x="1"/>
        <item x="0"/>
      </items>
    </pivotField>
    <pivotField allDrilled="1" subtotalTop="0" showAll="0" dataSourceSort="1" defaultSubtotal="0" defaultAttributeDrillState="1"/>
  </pivotFields>
  <rowFields count="1">
    <field x="1"/>
  </rowFields>
  <rowItems count="11">
    <i>
      <x/>
    </i>
    <i>
      <x v="1"/>
    </i>
    <i>
      <x v="2"/>
    </i>
    <i>
      <x v="3"/>
    </i>
    <i>
      <x v="4"/>
    </i>
    <i>
      <x v="5"/>
    </i>
    <i>
      <x v="6"/>
    </i>
    <i>
      <x v="7"/>
    </i>
    <i>
      <x v="8"/>
    </i>
    <i>
      <x v="9"/>
    </i>
    <i t="grand">
      <x/>
    </i>
  </rowItems>
  <colItems count="1">
    <i/>
  </colItems>
  <dataFields count="1">
    <dataField name="Revenue" fld="0" baseField="0" baseItem="0" numFmtId="164"/>
  </dataFields>
  <formats count="1">
    <format dxfId="19">
      <pivotArea outline="0" collapsedLevelsAreSubtotals="1" fieldPosition="0"/>
    </format>
  </formats>
  <chartFormats count="2">
    <chartFormat chart="4" format="2" series="1">
      <pivotArea type="data" outline="0" fieldPosition="0">
        <references count="1">
          <reference field="4294967294" count="1" selected="0">
            <x v="0"/>
          </reference>
        </references>
      </pivotArea>
    </chartFormat>
    <chartFormat chart="4" format="3">
      <pivotArea type="data" outline="0" fieldPosition="0">
        <references count="2">
          <reference field="4294967294" count="1" selected="0">
            <x v="0"/>
          </reference>
          <reference field="1" count="1" selected="0">
            <x v="4"/>
          </reference>
        </references>
      </pivotArea>
    </chartFormat>
  </chartFormats>
  <pivotHierarchies count="37">
    <pivotHierarchy dragToData="1"/>
    <pivotHierarchy multipleItemSelectionAllowed="1"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caption="Revenue"/>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filters count="1">
    <filter fld="1" type="count" id="1" iMeasureHier="21">
      <autoFilter ref="A1">
        <filterColumn colId="0">
          <top10 val="10" filterVal="10"/>
        </filterColumn>
      </autoFilter>
    </filter>
  </filters>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les_Project.xlsx!Transaction_Data6">
        <x15:activeTabTopLevelEntity name="[Transaction_Data6]"/>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390CE76-5D07-4D36-9B89-9D37296E124C}" name="PivotTable2" cacheId="43"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C3:C4" firstHeaderRow="1" firstDataRow="1" firstDataCol="0"/>
  <pivotFields count="2">
    <pivotField dataField="1" subtotalTop="0" showAll="0" defaultSubtotal="0"/>
    <pivotField allDrilled="1" subtotalTop="0" showAll="0" dataSourceSort="1" defaultSubtotal="0" defaultAttributeDrillState="1"/>
  </pivotFields>
  <rowItems count="1">
    <i/>
  </rowItems>
  <colItems count="1">
    <i/>
  </colItems>
  <dataFields count="1">
    <dataField name="Total number of Brands" fld="0" subtotal="count" baseField="0" baseItem="0">
      <extLst>
        <ext xmlns:x15="http://schemas.microsoft.com/office/spreadsheetml/2010/11/main" uri="{FABC7310-3BB5-11E1-824E-6D434824019B}">
          <x15:dataField isCountDistinct="1"/>
        </ext>
      </extLst>
    </dataField>
  </dataFields>
  <formats count="1">
    <format dxfId="20">
      <pivotArea outline="0" collapsedLevelsAreSubtotals="1" fieldPosition="0"/>
    </format>
  </formats>
  <pivotHierarchies count="37">
    <pivotHierarchy dragToData="1"/>
    <pivotHierarchy multipleItemSelectionAllowed="1"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caption="Revenue"/>
    <pivotHierarchy dragToData="1" caption="Total number of brands"/>
    <pivotHierarchy dragToData="1" caption="Total number of Brands"/>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les_Project.xlsx!Transaction_Data6">
        <x15:activeTabTopLevelEntity name="[Transaction_Data6]"/>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13D7447-F386-4796-86D3-271C1CFDDFB9}" name="PivotTable5" cacheId="52"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G3:G4" firstHeaderRow="1" firstDataRow="1" firstDataCol="0"/>
  <pivotFields count="2">
    <pivotField dataField="1" subtotalTop="0" showAll="0" defaultSubtotal="0"/>
    <pivotField allDrilled="1" subtotalTop="0" showAll="0" dataSourceSort="1" defaultSubtotal="0" defaultAttributeDrillState="1"/>
  </pivotFields>
  <rowItems count="1">
    <i/>
  </rowItems>
  <colItems count="1">
    <i/>
  </colItems>
  <dataFields count="1">
    <dataField name="Number of products" fld="0" subtotal="count" baseField="0" baseItem="0">
      <extLst>
        <ext xmlns:x15="http://schemas.microsoft.com/office/spreadsheetml/2010/11/main" uri="{FABC7310-3BB5-11E1-824E-6D434824019B}">
          <x15:dataField isCountDistinct="1"/>
        </ext>
      </extLst>
    </dataField>
  </dataFields>
  <formats count="1">
    <format dxfId="21">
      <pivotArea outline="0" collapsedLevelsAreSubtotals="1" fieldPosition="0"/>
    </format>
  </formats>
  <pivotHierarchies count="37">
    <pivotHierarchy dragToData="1"/>
    <pivotHierarchy multipleItemSelectionAllowed="1"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caption="Revenue"/>
    <pivotHierarchy dragToData="1" caption="Total number of brands"/>
    <pivotHierarchy dragToData="1" caption="Total number of Brands"/>
    <pivotHierarchy dragToData="1"/>
    <pivotHierarchy dragToData="1" caption="Number of Product Categories"/>
    <pivotHierarchy dragToData="1"/>
    <pivotHierarchy dragToData="1" caption="Number of products"/>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les_Project.xlsx!Transaction_Data6">
        <x15:activeTabTopLevelEntity name="[Transaction_Data6]"/>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2277EEC6-E8B0-4AD9-B02F-3EB75D655816}" name="PivotTable18" cacheId="40"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7">
  <location ref="G23:H30" firstHeaderRow="1" firstDataRow="1" firstDataCol="1"/>
  <pivotFields count="3">
    <pivotField dataField="1" subtotalTop="0" showAll="0" defaultSubtotal="0"/>
    <pivotField axis="axisRow" allDrilled="1" subtotalTop="0" showAll="0" dataSourceSort="1" defaultSubtotal="0" defaultAttributeDrillState="1">
      <items count="6">
        <item x="0"/>
        <item x="1"/>
        <item x="2"/>
        <item x="3"/>
        <item x="4"/>
        <item x="5"/>
      </items>
    </pivotField>
    <pivotField allDrilled="1" subtotalTop="0" showAll="0" dataSourceSort="1" defaultSubtotal="0" defaultAttributeDrillState="1"/>
  </pivotFields>
  <rowFields count="1">
    <field x="1"/>
  </rowFields>
  <rowItems count="7">
    <i>
      <x/>
    </i>
    <i>
      <x v="1"/>
    </i>
    <i>
      <x v="2"/>
    </i>
    <i>
      <x v="3"/>
    </i>
    <i>
      <x v="4"/>
    </i>
    <i>
      <x v="5"/>
    </i>
    <i t="grand">
      <x/>
    </i>
  </rowItems>
  <colItems count="1">
    <i/>
  </colItems>
  <dataFields count="1">
    <dataField name="Average rating score" fld="0" subtotal="average" baseField="0" baseItem="0"/>
  </dataFields>
  <formats count="1">
    <format dxfId="22">
      <pivotArea outline="0" collapsedLevelsAreSubtotals="1" fieldPosition="0"/>
    </format>
  </formats>
  <chartFormats count="3">
    <chartFormat chart="12" format="0" series="1">
      <pivotArea type="data" outline="0" fieldPosition="0">
        <references count="1">
          <reference field="4294967294" count="1" selected="0">
            <x v="0"/>
          </reference>
        </references>
      </pivotArea>
    </chartFormat>
    <chartFormat chart="15" format="2" series="1">
      <pivotArea type="data" outline="0" fieldPosition="0">
        <references count="1">
          <reference field="4294967294" count="1" selected="0">
            <x v="0"/>
          </reference>
        </references>
      </pivotArea>
    </chartFormat>
    <chartFormat chart="16" format="2" series="1">
      <pivotArea type="data" outline="0" fieldPosition="0">
        <references count="1">
          <reference field="4294967294" count="1" selected="0">
            <x v="0"/>
          </reference>
        </references>
      </pivotArea>
    </chartFormat>
  </chartFormats>
  <pivotHierarchies count="37">
    <pivotHierarchy dragToData="1"/>
    <pivotHierarchy multipleItemSelectionAllowed="1"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caption="Revenue"/>
    <pivotHierarchy dragToData="1" caption="Total number of brands"/>
    <pivotHierarchy dragToData="1" caption="Total number of Brands"/>
    <pivotHierarchy dragToData="1"/>
    <pivotHierarchy dragToData="1" caption="Number of Product Categories"/>
    <pivotHierarchy dragToData="1"/>
    <pivotHierarchy dragToData="1" caption="Number of products"/>
    <pivotHierarchy dragToData="1"/>
    <pivotHierarchy dragToData="1" caption="Average rating score"/>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9"/>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les_Project.xlsx!Transaction_Data6">
        <x15:activeTabTopLevelEntity name="[Transaction_Data6]"/>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6ADB6913-D9E9-4F7B-B517-0AB645F61663}" name="PivotTable17" cacheId="37"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0">
  <location ref="G17:H21" firstHeaderRow="1" firstDataRow="1" firstDataCol="1"/>
  <pivotFields count="3">
    <pivotField dataField="1" subtotalTop="0" showAll="0" defaultSubtotal="0"/>
    <pivotField axis="axisRow" allDrilled="1" subtotalTop="0" showAll="0" dataSourceSort="1" defaultSubtotal="0" defaultAttributeDrillState="1">
      <items count="3">
        <item x="0"/>
        <item x="1"/>
        <item x="2"/>
      </items>
    </pivotField>
    <pivotField allDrilled="1" subtotalTop="0" showAll="0" dataSourceSort="1" defaultSubtotal="0" defaultAttributeDrillState="1"/>
  </pivotFields>
  <rowFields count="1">
    <field x="1"/>
  </rowFields>
  <rowItems count="4">
    <i>
      <x/>
    </i>
    <i>
      <x v="1"/>
    </i>
    <i>
      <x v="2"/>
    </i>
    <i t="grand">
      <x/>
    </i>
  </rowItems>
  <colItems count="1">
    <i/>
  </colItems>
  <dataFields count="1">
    <dataField name="Revenue" fld="0" baseField="0" baseItem="0" numFmtId="164"/>
  </dataFields>
  <formats count="1">
    <format dxfId="23">
      <pivotArea outline="0" collapsedLevelsAreSubtotals="1" fieldPosition="0"/>
    </format>
  </formats>
  <chartFormats count="4">
    <chartFormat chart="4" format="5" series="1">
      <pivotArea type="data" outline="0" fieldPosition="0">
        <references count="1">
          <reference field="4294967294" count="1" selected="0">
            <x v="0"/>
          </reference>
        </references>
      </pivotArea>
    </chartFormat>
    <chartFormat chart="4" format="6">
      <pivotArea type="data" outline="0" fieldPosition="0">
        <references count="2">
          <reference field="4294967294" count="1" selected="0">
            <x v="0"/>
          </reference>
          <reference field="1" count="1" selected="0">
            <x v="0"/>
          </reference>
        </references>
      </pivotArea>
    </chartFormat>
    <chartFormat chart="4" format="7">
      <pivotArea type="data" outline="0" fieldPosition="0">
        <references count="2">
          <reference field="4294967294" count="1" selected="0">
            <x v="0"/>
          </reference>
          <reference field="1" count="1" selected="0">
            <x v="1"/>
          </reference>
        </references>
      </pivotArea>
    </chartFormat>
    <chartFormat chart="4" format="8">
      <pivotArea type="data" outline="0" fieldPosition="0">
        <references count="2">
          <reference field="4294967294" count="1" selected="0">
            <x v="0"/>
          </reference>
          <reference field="1" count="1" selected="0">
            <x v="2"/>
          </reference>
        </references>
      </pivotArea>
    </chartFormat>
  </chartFormats>
  <pivotHierarchies count="37">
    <pivotHierarchy dragToData="1"/>
    <pivotHierarchy multipleItemSelectionAllowed="1"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caption="Revenue"/>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les_Project.xlsx!Transaction_Data6">
        <x15:activeTabTopLevelEntity name="[Transaction_Data6]"/>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7DA56AE-0B18-4CA0-9F2D-10F55E0F6778}" name="PivotTable7" cacheId="19"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7" rowHeaderCaption="Revenue by prod. categ.">
  <location ref="A7:B14" firstHeaderRow="1" firstDataRow="1" firstDataCol="1"/>
  <pivotFields count="3">
    <pivotField dataField="1" subtotalTop="0" showAll="0" defaultSubtotal="0"/>
    <pivotField axis="axisRow" allDrilled="1" subtotalTop="0" showAll="0" dataSourceSort="1" defaultSubtotal="0" defaultAttributeDrillState="1">
      <items count="6">
        <item x="0"/>
        <item x="1"/>
        <item x="2"/>
        <item x="3"/>
        <item x="4"/>
        <item x="5"/>
      </items>
    </pivotField>
    <pivotField allDrilled="1" subtotalTop="0" showAll="0" dataSourceSort="1" defaultSubtotal="0" defaultAttributeDrillState="1"/>
  </pivotFields>
  <rowFields count="1">
    <field x="1"/>
  </rowFields>
  <rowItems count="7">
    <i>
      <x/>
    </i>
    <i>
      <x v="1"/>
    </i>
    <i>
      <x v="2"/>
    </i>
    <i>
      <x v="3"/>
    </i>
    <i>
      <x v="4"/>
    </i>
    <i>
      <x v="5"/>
    </i>
    <i t="grand">
      <x/>
    </i>
  </rowItems>
  <colItems count="1">
    <i/>
  </colItems>
  <dataFields count="1">
    <dataField name="Revenue" fld="0" baseField="0" baseItem="0" numFmtId="164"/>
  </dataFields>
  <formats count="1">
    <format dxfId="24">
      <pivotArea outline="0" collapsedLevelsAreSubtotals="1" fieldPosition="0"/>
    </format>
  </formats>
  <chartFormats count="7">
    <chartFormat chart="5" format="2" series="1">
      <pivotArea type="data" outline="0" fieldPosition="0">
        <references count="1">
          <reference field="4294967294" count="1" selected="0">
            <x v="0"/>
          </reference>
        </references>
      </pivotArea>
    </chartFormat>
    <chartFormat chart="5" format="3">
      <pivotArea type="data" outline="0" fieldPosition="0">
        <references count="2">
          <reference field="4294967294" count="1" selected="0">
            <x v="0"/>
          </reference>
          <reference field="1" count="1" selected="0">
            <x v="5"/>
          </reference>
        </references>
      </pivotArea>
    </chartFormat>
    <chartFormat chart="5" format="4">
      <pivotArea type="data" outline="0" fieldPosition="0">
        <references count="2">
          <reference field="4294967294" count="1" selected="0">
            <x v="0"/>
          </reference>
          <reference field="1" count="1" selected="0">
            <x v="4"/>
          </reference>
        </references>
      </pivotArea>
    </chartFormat>
    <chartFormat chart="5" format="5">
      <pivotArea type="data" outline="0" fieldPosition="0">
        <references count="2">
          <reference field="4294967294" count="1" selected="0">
            <x v="0"/>
          </reference>
          <reference field="1" count="1" selected="0">
            <x v="1"/>
          </reference>
        </references>
      </pivotArea>
    </chartFormat>
    <chartFormat chart="5" format="6">
      <pivotArea type="data" outline="0" fieldPosition="0">
        <references count="2">
          <reference field="4294967294" count="1" selected="0">
            <x v="0"/>
          </reference>
          <reference field="1" count="1" selected="0">
            <x v="2"/>
          </reference>
        </references>
      </pivotArea>
    </chartFormat>
    <chartFormat chart="5" format="7">
      <pivotArea type="data" outline="0" fieldPosition="0">
        <references count="2">
          <reference field="4294967294" count="1" selected="0">
            <x v="0"/>
          </reference>
          <reference field="1" count="1" selected="0">
            <x v="3"/>
          </reference>
        </references>
      </pivotArea>
    </chartFormat>
    <chartFormat chart="5" format="8">
      <pivotArea type="data" outline="0" fieldPosition="0">
        <references count="2">
          <reference field="4294967294" count="1" selected="0">
            <x v="0"/>
          </reference>
          <reference field="1" count="1" selected="0">
            <x v="0"/>
          </reference>
        </references>
      </pivotArea>
    </chartFormat>
  </chartFormats>
  <pivotHierarchies count="37">
    <pivotHierarchy dragToData="1"/>
    <pivotHierarchy multipleItemSelectionAllowed="1"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caption="Revenue"/>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9"/>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les_Project.xlsx!Transaction_Data6">
        <x15:activeTabTopLevelEntity name="[Transaction_Data6]"/>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4BBD91-EBC2-4BCB-B103-48DAC00D644F}" name="PivotTable3" cacheId="46"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K3:K4" firstHeaderRow="1" firstDataRow="1" firstDataCol="0"/>
  <pivotFields count="2">
    <pivotField dataField="1" subtotalTop="0" showAll="0" defaultSubtotal="0"/>
    <pivotField allDrilled="1" subtotalTop="0" showAll="0" dataSourceSort="1" defaultSubtotal="0" defaultAttributeDrillState="1"/>
  </pivotFields>
  <rowItems count="1">
    <i/>
  </rowItems>
  <colItems count="1">
    <i/>
  </colItems>
  <dataFields count="1">
    <dataField name="Number of Orders" fld="0" subtotal="count" baseField="0" baseItem="0">
      <extLst>
        <ext xmlns:x15="http://schemas.microsoft.com/office/spreadsheetml/2010/11/main" uri="{FABC7310-3BB5-11E1-824E-6D434824019B}">
          <x15:dataField isCountDistinct="1"/>
        </ext>
      </extLst>
    </dataField>
  </dataFields>
  <formats count="1">
    <format dxfId="25">
      <pivotArea outline="0" collapsedLevelsAreSubtotals="1" fieldPosition="0"/>
    </format>
  </formats>
  <pivotHierarchies count="37">
    <pivotHierarchy dragToData="1"/>
    <pivotHierarchy multipleItemSelectionAllowed="1"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caption="Revenue"/>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Number of Orders"/>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les_Project.xlsx!Transaction_Data6">
        <x15:activeTabTopLevelEntity name="[Transaction_Data6]"/>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2BAA11EC-FBAD-460A-BB76-39C43915B1E3}" name="PivotTable15" cacheId="34"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9" rowHeaderCaption="Location">
  <location ref="D23:E34" firstHeaderRow="1" firstDataRow="1" firstDataCol="1"/>
  <pivotFields count="3">
    <pivotField dataField="1" subtotalTop="0" showAll="0" defaultSubtotal="0"/>
    <pivotField axis="axisRow" allDrilled="1" subtotalTop="0" showAll="0" measureFilter="1" dataSourceSort="1" defaultSubtotal="0" defaultAttributeDrillState="1">
      <items count="19">
        <item x="0"/>
        <item x="1"/>
        <item x="2"/>
        <item x="3"/>
        <item x="4"/>
        <item x="5"/>
        <item x="6"/>
        <item x="7"/>
        <item x="8"/>
        <item x="9"/>
        <item x="10"/>
        <item x="11"/>
        <item x="12"/>
        <item x="13"/>
        <item x="14"/>
        <item x="15"/>
        <item x="16"/>
        <item x="17"/>
        <item x="18"/>
      </items>
    </pivotField>
    <pivotField allDrilled="1" subtotalTop="0" showAll="0" dataSourceSort="1" defaultSubtotal="0" defaultAttributeDrillState="1"/>
  </pivotFields>
  <rowFields count="1">
    <field x="1"/>
  </rowFields>
  <rowItems count="11">
    <i>
      <x/>
    </i>
    <i>
      <x v="1"/>
    </i>
    <i>
      <x v="2"/>
    </i>
    <i>
      <x v="3"/>
    </i>
    <i>
      <x v="4"/>
    </i>
    <i>
      <x v="5"/>
    </i>
    <i>
      <x v="6"/>
    </i>
    <i>
      <x v="7"/>
    </i>
    <i>
      <x v="8"/>
    </i>
    <i>
      <x v="9"/>
    </i>
    <i t="grand">
      <x/>
    </i>
  </rowItems>
  <colItems count="1">
    <i/>
  </colItems>
  <dataFields count="1">
    <dataField name="Revenue" fld="0" baseField="0" baseItem="0" numFmtId="164"/>
  </dataFields>
  <formats count="1">
    <format dxfId="26">
      <pivotArea outline="0" collapsedLevelsAreSubtotals="1" fieldPosition="0"/>
    </format>
  </formats>
  <chartFormats count="20">
    <chartFormat chart="6" format="2" series="1">
      <pivotArea type="data" outline="0" fieldPosition="0">
        <references count="1">
          <reference field="4294967294" count="1" selected="0">
            <x v="0"/>
          </reference>
        </references>
      </pivotArea>
    </chartFormat>
    <chartFormat chart="6" format="3">
      <pivotArea type="data" outline="0" fieldPosition="0">
        <references count="2">
          <reference field="4294967294" count="1" selected="0">
            <x v="0"/>
          </reference>
          <reference field="1" count="1" selected="0">
            <x v="9"/>
          </reference>
        </references>
      </pivotArea>
    </chartFormat>
    <chartFormat chart="6" format="4">
      <pivotArea type="data" outline="0" fieldPosition="0">
        <references count="2">
          <reference field="4294967294" count="1" selected="0">
            <x v="0"/>
          </reference>
          <reference field="1" count="1" selected="0">
            <x v="8"/>
          </reference>
        </references>
      </pivotArea>
    </chartFormat>
    <chartFormat chart="6" format="5">
      <pivotArea type="data" outline="0" fieldPosition="0">
        <references count="2">
          <reference field="4294967294" count="1" selected="0">
            <x v="0"/>
          </reference>
          <reference field="1" count="1" selected="0">
            <x v="7"/>
          </reference>
        </references>
      </pivotArea>
    </chartFormat>
    <chartFormat chart="6" format="6">
      <pivotArea type="data" outline="0" fieldPosition="0">
        <references count="2">
          <reference field="4294967294" count="1" selected="0">
            <x v="0"/>
          </reference>
          <reference field="1" count="1" selected="0">
            <x v="6"/>
          </reference>
        </references>
      </pivotArea>
    </chartFormat>
    <chartFormat chart="6" format="7">
      <pivotArea type="data" outline="0" fieldPosition="0">
        <references count="2">
          <reference field="4294967294" count="1" selected="0">
            <x v="0"/>
          </reference>
          <reference field="1" count="1" selected="0">
            <x v="5"/>
          </reference>
        </references>
      </pivotArea>
    </chartFormat>
    <chartFormat chart="6" format="8">
      <pivotArea type="data" outline="0" fieldPosition="0">
        <references count="2">
          <reference field="4294967294" count="1" selected="0">
            <x v="0"/>
          </reference>
          <reference field="1" count="1" selected="0">
            <x v="4"/>
          </reference>
        </references>
      </pivotArea>
    </chartFormat>
    <chartFormat chart="6" format="9">
      <pivotArea type="data" outline="0" fieldPosition="0">
        <references count="2">
          <reference field="4294967294" count="1" selected="0">
            <x v="0"/>
          </reference>
          <reference field="1" count="1" selected="0">
            <x v="3"/>
          </reference>
        </references>
      </pivotArea>
    </chartFormat>
    <chartFormat chart="6" format="10">
      <pivotArea type="data" outline="0" fieldPosition="0">
        <references count="2">
          <reference field="4294967294" count="1" selected="0">
            <x v="0"/>
          </reference>
          <reference field="1" count="1" selected="0">
            <x v="1"/>
          </reference>
        </references>
      </pivotArea>
    </chartFormat>
    <chartFormat chart="6" format="11">
      <pivotArea type="data" outline="0" fieldPosition="0">
        <references count="2">
          <reference field="4294967294" count="1" selected="0">
            <x v="0"/>
          </reference>
          <reference field="1" count="1" selected="0">
            <x v="2"/>
          </reference>
        </references>
      </pivotArea>
    </chartFormat>
    <chartFormat chart="6" format="12">
      <pivotArea type="data" outline="0" fieldPosition="0">
        <references count="2">
          <reference field="4294967294" count="1" selected="0">
            <x v="0"/>
          </reference>
          <reference field="1" count="1" selected="0">
            <x v="0"/>
          </reference>
        </references>
      </pivotArea>
    </chartFormat>
    <chartFormat chart="6" format="13">
      <pivotArea type="data" outline="0" fieldPosition="0">
        <references count="2">
          <reference field="4294967294" count="1" selected="0">
            <x v="0"/>
          </reference>
          <reference field="1" count="1" selected="0">
            <x v="18"/>
          </reference>
        </references>
      </pivotArea>
    </chartFormat>
    <chartFormat chart="6" format="14">
      <pivotArea type="data" outline="0" fieldPosition="0">
        <references count="2">
          <reference field="4294967294" count="1" selected="0">
            <x v="0"/>
          </reference>
          <reference field="1" count="1" selected="0">
            <x v="16"/>
          </reference>
        </references>
      </pivotArea>
    </chartFormat>
    <chartFormat chart="6" format="15">
      <pivotArea type="data" outline="0" fieldPosition="0">
        <references count="2">
          <reference field="4294967294" count="1" selected="0">
            <x v="0"/>
          </reference>
          <reference field="1" count="1" selected="0">
            <x v="15"/>
          </reference>
        </references>
      </pivotArea>
    </chartFormat>
    <chartFormat chart="6" format="16">
      <pivotArea type="data" outline="0" fieldPosition="0">
        <references count="2">
          <reference field="4294967294" count="1" selected="0">
            <x v="0"/>
          </reference>
          <reference field="1" count="1" selected="0">
            <x v="14"/>
          </reference>
        </references>
      </pivotArea>
    </chartFormat>
    <chartFormat chart="6" format="17">
      <pivotArea type="data" outline="0" fieldPosition="0">
        <references count="2">
          <reference field="4294967294" count="1" selected="0">
            <x v="0"/>
          </reference>
          <reference field="1" count="1" selected="0">
            <x v="17"/>
          </reference>
        </references>
      </pivotArea>
    </chartFormat>
    <chartFormat chart="6" format="18">
      <pivotArea type="data" outline="0" fieldPosition="0">
        <references count="2">
          <reference field="4294967294" count="1" selected="0">
            <x v="0"/>
          </reference>
          <reference field="1" count="1" selected="0">
            <x v="13"/>
          </reference>
        </references>
      </pivotArea>
    </chartFormat>
    <chartFormat chart="6" format="19">
      <pivotArea type="data" outline="0" fieldPosition="0">
        <references count="2">
          <reference field="4294967294" count="1" selected="0">
            <x v="0"/>
          </reference>
          <reference field="1" count="1" selected="0">
            <x v="12"/>
          </reference>
        </references>
      </pivotArea>
    </chartFormat>
    <chartFormat chart="6" format="20">
      <pivotArea type="data" outline="0" fieldPosition="0">
        <references count="2">
          <reference field="4294967294" count="1" selected="0">
            <x v="0"/>
          </reference>
          <reference field="1" count="1" selected="0">
            <x v="11"/>
          </reference>
        </references>
      </pivotArea>
    </chartFormat>
    <chartFormat chart="6" format="21">
      <pivotArea type="data" outline="0" fieldPosition="0">
        <references count="2">
          <reference field="4294967294" count="1" selected="0">
            <x v="0"/>
          </reference>
          <reference field="1" count="1" selected="0">
            <x v="10"/>
          </reference>
        </references>
      </pivotArea>
    </chartFormat>
  </chartFormats>
  <pivotHierarchies count="37">
    <pivotHierarchy dragToData="1"/>
    <pivotHierarchy multipleItemSelectionAllowed="1"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caption="Revenue"/>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filters count="1">
    <filter fld="1" type="count" id="1" iMeasureHier="21">
      <autoFilter ref="A1">
        <filterColumn colId="0">
          <top10 val="10" filterVal="10"/>
        </filterColumn>
      </autoFilter>
    </filter>
  </filters>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les_Project.xlsx!Transaction_Data6">
        <x15:activeTabTopLevelEntity name="[Transaction_Data6]"/>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EB6C7A5-F302-4BCE-919E-DECD77CF9CBB}" name="PivotTable12" cacheId="31"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7" rowHeaderCaption="Product category">
  <location ref="G7:H14" firstHeaderRow="1" firstDataRow="1" firstDataCol="1"/>
  <pivotFields count="3">
    <pivotField dataField="1" subtotalTop="0" showAll="0" defaultSubtotal="0"/>
    <pivotField axis="axisRow" allDrilled="1" subtotalTop="0" showAll="0" dataSourceSort="1" defaultSubtotal="0" defaultAttributeDrillState="1">
      <items count="6">
        <item x="0"/>
        <item x="1"/>
        <item x="2"/>
        <item x="3"/>
        <item x="4"/>
        <item x="5"/>
      </items>
    </pivotField>
    <pivotField allDrilled="1" subtotalTop="0" showAll="0" dataSourceSort="1" defaultSubtotal="0" defaultAttributeDrillState="1"/>
  </pivotFields>
  <rowFields count="1">
    <field x="1"/>
  </rowFields>
  <rowItems count="7">
    <i>
      <x/>
    </i>
    <i>
      <x v="1"/>
    </i>
    <i>
      <x v="2"/>
    </i>
    <i>
      <x v="3"/>
    </i>
    <i>
      <x v="4"/>
    </i>
    <i>
      <x v="5"/>
    </i>
    <i t="grand">
      <x/>
    </i>
  </rowItems>
  <colItems count="1">
    <i/>
  </colItems>
  <dataFields count="1">
    <dataField name="Average rating score" fld="0" subtotal="average" baseField="0" baseItem="0"/>
  </dataFields>
  <formats count="1">
    <format dxfId="27">
      <pivotArea outline="0" collapsedLevelsAreSubtotals="1" fieldPosition="0"/>
    </format>
  </formats>
  <chartFormats count="2">
    <chartFormat chart="3"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Hierarchies count="37">
    <pivotHierarchy dragToData="1"/>
    <pivotHierarchy multipleItemSelectionAllowed="1"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caption="Revenue"/>
    <pivotHierarchy dragToData="1" caption="Total number of brands"/>
    <pivotHierarchy dragToData="1" caption="Total number of Brands"/>
    <pivotHierarchy dragToData="1"/>
    <pivotHierarchy dragToData="1" caption="Number of Product Categories"/>
    <pivotHierarchy dragToData="1"/>
    <pivotHierarchy dragToData="1" caption="Number of products"/>
    <pivotHierarchy dragToData="1"/>
    <pivotHierarchy dragToData="1" caption="Average rating score"/>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9"/>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les_Project.xlsx!Transaction_Data6">
        <x15:activeTabTopLevelEntity name="[Transaction_Data6]"/>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4AAB9FE-72F1-4A04-BACA-1F7FDFEB3FDA}" name="PivotTable6" cacheId="55"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I3:I4" firstHeaderRow="1" firstDataRow="1" firstDataCol="0"/>
  <pivotFields count="2">
    <pivotField dataField="1" subtotalTop="0" showAll="0" defaultSubtotal="0"/>
    <pivotField allDrilled="1" subtotalTop="0" showAll="0" dataSourceSort="1" defaultSubtotal="0" defaultAttributeDrillState="1"/>
  </pivotFields>
  <rowItems count="1">
    <i/>
  </rowItems>
  <colItems count="1">
    <i/>
  </colItems>
  <dataFields count="1">
    <dataField name="Average rating score" fld="0" subtotal="average" baseField="0" baseItem="0"/>
  </dataFields>
  <formats count="1">
    <format dxfId="28">
      <pivotArea outline="0" collapsedLevelsAreSubtotals="1" fieldPosition="0"/>
    </format>
  </formats>
  <pivotHierarchies count="37">
    <pivotHierarchy dragToData="1"/>
    <pivotHierarchy multipleItemSelectionAllowed="1"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caption="Revenue"/>
    <pivotHierarchy dragToData="1" caption="Total number of brands"/>
    <pivotHierarchy dragToData="1" caption="Total number of Brands"/>
    <pivotHierarchy dragToData="1"/>
    <pivotHierarchy dragToData="1" caption="Number of Product Categories"/>
    <pivotHierarchy dragToData="1"/>
    <pivotHierarchy dragToData="1" caption="Number of products"/>
    <pivotHierarchy dragToData="1"/>
    <pivotHierarchy dragToData="1" caption="Average rating score"/>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les_Project.xlsx!Transaction_Data6">
        <x15:activeTabTopLevelEntity name="[Transaction_Data6]"/>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66B11BF3-8D6D-4E64-9403-6852BA7687A2}" name="PivotTable1" cacheId="22"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3:A4" firstHeaderRow="1" firstDataRow="1" firstDataCol="0"/>
  <pivotFields count="2">
    <pivotField dataField="1" subtotalTop="0" showAll="0" defaultSubtotal="0"/>
    <pivotField allDrilled="1" subtotalTop="0" showAll="0" dataSourceSort="1" defaultSubtotal="0" defaultAttributeDrillState="1"/>
  </pivotFields>
  <rowItems count="1">
    <i/>
  </rowItems>
  <colItems count="1">
    <i/>
  </colItems>
  <dataFields count="1">
    <dataField name="Revenue" fld="0" baseField="0" baseItem="0" numFmtId="164"/>
  </dataFields>
  <formats count="1">
    <format dxfId="29">
      <pivotArea outline="0" collapsedLevelsAreSubtotals="1" fieldPosition="0"/>
    </format>
  </formats>
  <pivotHierarchies count="37">
    <pivotHierarchy dragToData="1"/>
    <pivotHierarchy multipleItemSelectionAllowed="1"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caption="Revenue"/>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les_Project.xlsx!Transaction_Data6">
        <x15:activeTabTopLevelEntity name="[Transaction_Data6]"/>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0084BA3D-5B7A-4502-AA7B-5FCC8B48D904}" sourceName="[Transaction_Data6].[Year]">
  <pivotTables>
    <pivotTable tabId="7" name="PivotTable7"/>
    <pivotTable tabId="7" name="PivotTable1"/>
    <pivotTable tabId="7" name="PivotTable10"/>
    <pivotTable tabId="7" name="PivotTable11"/>
    <pivotTable tabId="7" name="PivotTable12"/>
    <pivotTable tabId="7" name="PivotTable15"/>
    <pivotTable tabId="7" name="PivotTable2"/>
    <pivotTable tabId="7" name="PivotTable3"/>
    <pivotTable tabId="7" name="PivotTable4"/>
    <pivotTable tabId="7" name="PivotTable5"/>
    <pivotTable tabId="7" name="PivotTable6"/>
    <pivotTable tabId="7" name="PivotTable8"/>
    <pivotTable tabId="7" name="PivotTable9"/>
    <pivotTable tabId="7" name="PivotTable17"/>
    <pivotTable tabId="7" name="PivotTable18"/>
  </pivotTables>
  <data>
    <olap pivotCacheId="1914234741">
      <levels count="2">
        <level uniqueName="[Transaction_Data6].[Year].[(All)]" sourceCaption="(All)" count="0"/>
        <level uniqueName="[Transaction_Data6].[Year].[Year]" sourceCaption="Year" count="3">
          <ranges>
            <range startItem="0">
              <i n="[Transaction_Data6].[Year].&amp;[2020]" c="2020"/>
              <i n="[Transaction_Data6].[Year].&amp;[2021]" c="2021"/>
              <i n="[Transaction_Data6].[Year].&amp;[2022]" c="2022"/>
            </range>
          </ranges>
        </level>
      </levels>
      <selections count="1">
        <selection n="[Transaction_Data6].[Year].[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A3BD61AB-BEF4-415C-A351-BAD1593C0DC0}" sourceName="[Transaction_Data6].[Gender]">
  <pivotTables>
    <pivotTable tabId="7" name="PivotTable7"/>
    <pivotTable tabId="7" name="PivotTable1"/>
    <pivotTable tabId="7" name="PivotTable10"/>
    <pivotTable tabId="7" name="PivotTable11"/>
    <pivotTable tabId="7" name="PivotTable12"/>
    <pivotTable tabId="7" name="PivotTable15"/>
    <pivotTable tabId="7" name="PivotTable17"/>
    <pivotTable tabId="7" name="PivotTable18"/>
    <pivotTable tabId="7" name="PivotTable2"/>
    <pivotTable tabId="7" name="PivotTable3"/>
    <pivotTable tabId="7" name="PivotTable4"/>
    <pivotTable tabId="7" name="PivotTable5"/>
    <pivotTable tabId="7" name="PivotTable6"/>
    <pivotTable tabId="7" name="PivotTable8"/>
    <pivotTable tabId="7" name="PivotTable9"/>
  </pivotTables>
  <data>
    <olap pivotCacheId="84962215">
      <levels count="2">
        <level uniqueName="[Transaction_Data6].[Gender].[(All)]" sourceCaption="(All)" count="0"/>
        <level uniqueName="[Transaction_Data6].[Gender].[Gender]" sourceCaption="Gender" count="2">
          <ranges>
            <range startItem="0">
              <i n="[Transaction_Data6].[Gender].&amp;[Female]" c="Female"/>
              <i n="[Transaction_Data6].[Gender].&amp;[Male]" c="Male"/>
            </range>
          </ranges>
        </level>
      </levels>
      <selections count="1">
        <selection n="[Transaction_Data6].[Gender].[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674E6A68-334D-4709-9EE5-2CFFFF054BB2}" cache="Slicer_Year" caption="Year" level="1" style="SlicerStyleDark1" rowHeight="257175"/>
  <slicer name="Gender" xr10:uid="{DBD78DCE-23EF-4E8F-8F6F-F239410260E1}" cache="Slicer_Gender" caption="Gender" level="1" style="SlicerStyleDark1"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83D10F8-9BD0-4C9A-8BEF-AF4D249BA874}" name="Customer_Data" displayName="Customer_Data" ref="A1:F51" totalsRowShown="0">
  <autoFilter ref="A1:F51" xr:uid="{283D10F8-9BD0-4C9A-8BEF-AF4D249BA874}"/>
  <tableColumns count="6">
    <tableColumn id="1" xr3:uid="{441BB48A-825B-40DA-8102-B5EBF4FB1D6D}" name="Customer ID"/>
    <tableColumn id="2" xr3:uid="{3DE6E5AC-B1AC-424B-A7DA-5EF861D785E4}" name="Name"/>
    <tableColumn id="3" xr3:uid="{A9E50555-0470-444C-B171-F04CE6CDA454}" name="Age"/>
    <tableColumn id="4" xr3:uid="{573B09BB-FC29-4A99-B6A4-729BD923D75F}" name="Gender"/>
    <tableColumn id="5" xr3:uid="{F158A275-0F16-44C9-BB0C-7BA03AC817CE}" name="Location"/>
    <tableColumn id="6" xr3:uid="{130A3517-05A8-42C6-85B3-8677DF1F10F0}" name="Signup Date" dataDxfId="46"/>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B114617-EFAE-4FFE-A277-A88F99AD16AF}" name="Product_Data" displayName="Product_Data" ref="A1:E26" totalsRowShown="0">
  <autoFilter ref="A1:E26" xr:uid="{EB114617-EFAE-4FFE-A277-A88F99AD16AF}"/>
  <tableColumns count="5">
    <tableColumn id="1" xr3:uid="{803AEF44-1A8C-42F1-8813-224766907A96}" name="Product ID"/>
    <tableColumn id="2" xr3:uid="{C2D82924-B75D-4B4D-91A7-ED8768EA5143}" name="Category"/>
    <tableColumn id="3" xr3:uid="{CAD4C317-E1C0-4E49-BDB4-32DD2ACE18F1}" name="Sub-category"/>
    <tableColumn id="4" xr3:uid="{170AA029-E191-4F70-8FA8-823C2F25C1EC}" name="Brand"/>
    <tableColumn id="5" xr3:uid="{231C5842-6E30-46F4-A3BB-AD5E89056E2F}" name="Unit Cost"/>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FE6A0B8-2DC9-4DBE-A7B5-74A67BF94352}" name="Transaction_Data" displayName="Transaction_Data" ref="A1:H201" totalsRowShown="0">
  <autoFilter ref="A1:H201" xr:uid="{0FE6A0B8-2DC9-4DBE-A7B5-74A67BF94352}"/>
  <tableColumns count="8">
    <tableColumn id="1" xr3:uid="{5FD4B67D-AD16-4661-BC85-B2401A92E9D7}" name="Order ID"/>
    <tableColumn id="2" xr3:uid="{71A59F64-7BE6-4A68-9F23-C6B0DB9AF4ED}" name="Customer ID"/>
    <tableColumn id="3" xr3:uid="{BCC36AE5-D3A9-4943-87B2-281562512F14}" name="Product ID"/>
    <tableColumn id="4" xr3:uid="{EC1EB7AA-18FD-440B-9D87-082ADDD9C355}" name="Order Date" dataDxfId="45"/>
    <tableColumn id="5" xr3:uid="{50E871E3-0643-4ECF-A8BC-5B7DCAF45BCF}" name="Quantity"/>
    <tableColumn id="6" xr3:uid="{9B9922EF-72D7-419B-8432-C1A0EF3BBC5C}" name="Price" dataDxfId="44"/>
    <tableColumn id="7" xr3:uid="{B0475D5B-5789-4433-8550-05DE625BC1F0}" name="Discount"/>
    <tableColumn id="8" xr3:uid="{720F8A6C-AB33-4771-92F7-082C868212FE}" name="Total Amount" dataDxfId="43"/>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6975F18-7FD4-4D02-A9BE-0CC345FBB580}" name="Feedback_Data" displayName="Feedback_Data" ref="A1:C201" totalsRowShown="0">
  <autoFilter ref="A1:C201" xr:uid="{26975F18-7FD4-4D02-A9BE-0CC345FBB580}"/>
  <tableColumns count="3">
    <tableColumn id="1" xr3:uid="{B96F85BF-63BE-40EC-9712-F74BD6DC7414}" name="Order ID"/>
    <tableColumn id="2" xr3:uid="{BA4A2E46-6F1B-46EA-A864-F52A7BF7CB69}" name="Rating (1-5)"/>
    <tableColumn id="3" xr3:uid="{67DE0FA4-645B-4FB3-9BD9-C5E46703FB14}" name="Review Comments"/>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9B1F590-970E-453A-A461-33E417E44188}" name="Transaction_Data6" displayName="Transaction_Data6" ref="A1:S201" totalsRowShown="0">
  <autoFilter ref="A1:S201" xr:uid="{29B1F590-970E-453A-A461-33E417E44188}"/>
  <tableColumns count="19">
    <tableColumn id="4" xr3:uid="{FFED48E5-4918-40DF-B1A2-C7BA2F1991C0}" name="Order Date" dataDxfId="42"/>
    <tableColumn id="11" xr3:uid="{F85CFC6D-E827-411E-891D-EDB724DA1319}" name="Year" dataDxfId="41">
      <calculatedColumnFormula>YEAR(A2)</calculatedColumnFormula>
    </tableColumn>
    <tableColumn id="1" xr3:uid="{C1266671-0833-4324-AD71-BE0335FA8178}" name="Order ID" dataDxfId="40"/>
    <tableColumn id="2" xr3:uid="{286983B5-FF8E-4F2D-A470-C22C3798E1D4}" name="Customer ID" dataDxfId="39"/>
    <tableColumn id="9" xr3:uid="{31E3E1BF-6D1D-47F9-9C11-C0C1538A6FAA}" name="Customer Name" dataDxfId="38"/>
    <tableColumn id="16" xr3:uid="{5903103A-E9E5-49F1-A431-526556DCCE86}" name="Age" dataDxfId="37"/>
    <tableColumn id="10" xr3:uid="{8B0E61E5-C4E0-472A-949C-ECEBFE2FB222}" name="Age Group" dataDxfId="36">
      <calculatedColumnFormula array="1">_xlfn.IFS(F2&lt;25, "18-24",F2&lt;35,"25-34",F2&lt;45,"35-44",F2&gt;=45,"45+")</calculatedColumnFormula>
    </tableColumn>
    <tableColumn id="17" xr3:uid="{1DAF69B9-AAE7-4AED-9B12-7CEC3D8D4AD2}" name="Gender" dataDxfId="35"/>
    <tableColumn id="18" xr3:uid="{E9B1E95B-A01F-4B81-B638-EFC873BAE48F}" name="Location" dataDxfId="34"/>
    <tableColumn id="19" xr3:uid="{6CE70F4F-758F-4324-8928-0B401A7E265C}" name="Product Category"/>
    <tableColumn id="20" xr3:uid="{7AE424E7-148E-471C-B9CC-2C29AB4C06BA}" name="Sub-Category"/>
    <tableColumn id="21" xr3:uid="{61F264E1-566A-472B-9C69-BA820A3B2CB2}" name="Brand"/>
    <tableColumn id="5" xr3:uid="{E77DBEEA-9E6A-4BC3-A2A8-5DC9F2F635C3}" name="Quantity"/>
    <tableColumn id="6" xr3:uid="{EE8A4D0E-6760-4718-8DF3-DC4585289329}" name="Price" dataDxfId="33"/>
    <tableColumn id="7" xr3:uid="{E2D27678-3A04-4DB8-A1FB-A5827C045417}" name="Discount" dataDxfId="32"/>
    <tableColumn id="12" xr3:uid="{51C204C4-69D2-45F2-A849-BF8F9E7C1110}" name="Discount Group" dataDxfId="31">
      <calculatedColumnFormula array="1">_xlfn.IFS(O2&lt;0.1,"0-10%",O2&lt;0.2,"10-20%",O2&gt;=0.2,"20%+")</calculatedColumnFormula>
    </tableColumn>
    <tableColumn id="8" xr3:uid="{A51832B9-7C61-4784-89D6-20F2571A21ED}" name="Total Amount" dataDxfId="30"/>
    <tableColumn id="23" xr3:uid="{3300BA82-D7AF-4A20-8368-AB36F3C1F71B}" name="Rating 1-5"/>
    <tableColumn id="24" xr3:uid="{F408E566-BA98-4B28-B00F-552BA1097730}" name="Review"/>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5" Type="http://schemas.openxmlformats.org/officeDocument/2006/relationships/pivotTable" Target="../pivotTables/pivotTable1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s>
</file>

<file path=xl/worksheets/_rels/sheet7.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50B3D7-B53E-4CB6-9D9E-B3CD681D8AED}">
  <dimension ref="A1:F51"/>
  <sheetViews>
    <sheetView workbookViewId="0">
      <selection activeCell="H4" sqref="H4"/>
    </sheetView>
  </sheetViews>
  <sheetFormatPr defaultRowHeight="15" x14ac:dyDescent="0.25"/>
  <cols>
    <col min="1" max="1" width="54.140625" bestFit="1" customWidth="1"/>
    <col min="2" max="2" width="19.7109375" bestFit="1" customWidth="1"/>
    <col min="3" max="3" width="6.42578125" customWidth="1"/>
    <col min="4" max="4" width="9.85546875" customWidth="1"/>
    <col min="5" max="5" width="10.85546875" customWidth="1"/>
    <col min="6" max="6" width="14" customWidth="1"/>
  </cols>
  <sheetData>
    <row r="1" spans="1:6" x14ac:dyDescent="0.25">
      <c r="A1" t="s">
        <v>0</v>
      </c>
      <c r="B1" t="s">
        <v>1</v>
      </c>
      <c r="C1" t="s">
        <v>2</v>
      </c>
      <c r="D1" t="s">
        <v>3</v>
      </c>
      <c r="E1" t="s">
        <v>4</v>
      </c>
      <c r="F1" s="1" t="s">
        <v>5</v>
      </c>
    </row>
    <row r="2" spans="1:6" x14ac:dyDescent="0.25">
      <c r="A2" t="s">
        <v>6</v>
      </c>
      <c r="B2" t="s">
        <v>7</v>
      </c>
      <c r="C2">
        <v>28</v>
      </c>
      <c r="D2" t="s">
        <v>8</v>
      </c>
      <c r="E2" t="s">
        <v>9</v>
      </c>
      <c r="F2" s="1">
        <v>43831</v>
      </c>
    </row>
    <row r="3" spans="1:6" x14ac:dyDescent="0.25">
      <c r="A3" t="s">
        <v>10</v>
      </c>
      <c r="B3" t="s">
        <v>11</v>
      </c>
      <c r="C3">
        <v>35</v>
      </c>
      <c r="D3" t="s">
        <v>12</v>
      </c>
      <c r="E3" t="s">
        <v>13</v>
      </c>
      <c r="F3" s="1">
        <v>43845</v>
      </c>
    </row>
    <row r="4" spans="1:6" x14ac:dyDescent="0.25">
      <c r="A4" t="s">
        <v>14</v>
      </c>
      <c r="B4" t="s">
        <v>15</v>
      </c>
      <c r="C4">
        <v>42</v>
      </c>
      <c r="D4" t="s">
        <v>8</v>
      </c>
      <c r="E4" t="s">
        <v>16</v>
      </c>
      <c r="F4" s="1">
        <v>43866</v>
      </c>
    </row>
    <row r="5" spans="1:6" x14ac:dyDescent="0.25">
      <c r="A5" t="s">
        <v>17</v>
      </c>
      <c r="B5" t="s">
        <v>18</v>
      </c>
      <c r="C5">
        <v>23</v>
      </c>
      <c r="D5" t="s">
        <v>12</v>
      </c>
      <c r="E5" t="s">
        <v>19</v>
      </c>
      <c r="F5" s="1">
        <v>43879</v>
      </c>
    </row>
    <row r="6" spans="1:6" x14ac:dyDescent="0.25">
      <c r="A6" t="s">
        <v>20</v>
      </c>
      <c r="B6" t="s">
        <v>21</v>
      </c>
      <c r="C6">
        <v>31</v>
      </c>
      <c r="D6" t="s">
        <v>8</v>
      </c>
      <c r="E6" t="s">
        <v>22</v>
      </c>
      <c r="F6" s="1">
        <v>43900</v>
      </c>
    </row>
    <row r="7" spans="1:6" x14ac:dyDescent="0.25">
      <c r="A7" t="s">
        <v>23</v>
      </c>
      <c r="B7" t="s">
        <v>24</v>
      </c>
      <c r="C7">
        <v>45</v>
      </c>
      <c r="D7" t="s">
        <v>12</v>
      </c>
      <c r="E7" t="s">
        <v>25</v>
      </c>
      <c r="F7" s="1">
        <v>43912</v>
      </c>
    </row>
    <row r="8" spans="1:6" x14ac:dyDescent="0.25">
      <c r="A8" t="s">
        <v>26</v>
      </c>
      <c r="B8" t="s">
        <v>27</v>
      </c>
      <c r="C8">
        <v>29</v>
      </c>
      <c r="D8" t="s">
        <v>8</v>
      </c>
      <c r="E8" t="s">
        <v>28</v>
      </c>
      <c r="F8" s="1">
        <v>43928</v>
      </c>
    </row>
    <row r="9" spans="1:6" x14ac:dyDescent="0.25">
      <c r="A9" t="s">
        <v>29</v>
      </c>
      <c r="B9" t="s">
        <v>30</v>
      </c>
      <c r="C9">
        <v>38</v>
      </c>
      <c r="D9" t="s">
        <v>12</v>
      </c>
      <c r="E9" t="s">
        <v>31</v>
      </c>
      <c r="F9" s="1">
        <v>43940</v>
      </c>
    </row>
    <row r="10" spans="1:6" x14ac:dyDescent="0.25">
      <c r="A10" t="s">
        <v>32</v>
      </c>
      <c r="B10" t="s">
        <v>33</v>
      </c>
      <c r="C10">
        <v>26</v>
      </c>
      <c r="D10" t="s">
        <v>8</v>
      </c>
      <c r="E10" t="s">
        <v>34</v>
      </c>
      <c r="F10" s="1">
        <v>43952</v>
      </c>
    </row>
    <row r="11" spans="1:6" x14ac:dyDescent="0.25">
      <c r="A11" t="s">
        <v>35</v>
      </c>
      <c r="B11" t="s">
        <v>36</v>
      </c>
      <c r="C11">
        <v>33</v>
      </c>
      <c r="D11" t="s">
        <v>8</v>
      </c>
      <c r="E11" t="s">
        <v>37</v>
      </c>
      <c r="F11" s="1">
        <v>43966</v>
      </c>
    </row>
    <row r="12" spans="1:6" x14ac:dyDescent="0.25">
      <c r="A12" t="s">
        <v>38</v>
      </c>
      <c r="B12" t="s">
        <v>39</v>
      </c>
      <c r="C12">
        <v>29</v>
      </c>
      <c r="D12" t="s">
        <v>12</v>
      </c>
      <c r="E12" t="s">
        <v>9</v>
      </c>
      <c r="F12" s="1">
        <v>43979</v>
      </c>
    </row>
    <row r="13" spans="1:6" x14ac:dyDescent="0.25">
      <c r="A13" t="s">
        <v>40</v>
      </c>
      <c r="B13" t="s">
        <v>41</v>
      </c>
      <c r="C13">
        <v>36</v>
      </c>
      <c r="D13" t="s">
        <v>8</v>
      </c>
      <c r="E13" t="s">
        <v>42</v>
      </c>
      <c r="F13" s="1">
        <v>43992</v>
      </c>
    </row>
    <row r="14" spans="1:6" x14ac:dyDescent="0.25">
      <c r="A14" t="s">
        <v>43</v>
      </c>
      <c r="B14" t="s">
        <v>44</v>
      </c>
      <c r="C14">
        <v>41</v>
      </c>
      <c r="D14" t="s">
        <v>12</v>
      </c>
      <c r="E14" t="s">
        <v>45</v>
      </c>
      <c r="F14" s="1">
        <v>44007</v>
      </c>
    </row>
    <row r="15" spans="1:6" x14ac:dyDescent="0.25">
      <c r="A15" t="s">
        <v>46</v>
      </c>
      <c r="B15" t="s">
        <v>47</v>
      </c>
      <c r="C15">
        <v>27</v>
      </c>
      <c r="D15" t="s">
        <v>8</v>
      </c>
      <c r="E15" t="s">
        <v>22</v>
      </c>
      <c r="F15" s="1">
        <v>44020</v>
      </c>
    </row>
    <row r="16" spans="1:6" x14ac:dyDescent="0.25">
      <c r="A16" t="s">
        <v>48</v>
      </c>
      <c r="B16" t="s">
        <v>49</v>
      </c>
      <c r="C16">
        <v>33</v>
      </c>
      <c r="D16" t="s">
        <v>12</v>
      </c>
      <c r="E16" t="s">
        <v>25</v>
      </c>
      <c r="F16" s="1">
        <v>44032</v>
      </c>
    </row>
    <row r="17" spans="1:6" x14ac:dyDescent="0.25">
      <c r="A17" t="s">
        <v>50</v>
      </c>
      <c r="B17" t="s">
        <v>51</v>
      </c>
      <c r="C17">
        <v>44</v>
      </c>
      <c r="D17" t="s">
        <v>8</v>
      </c>
      <c r="E17" t="s">
        <v>31</v>
      </c>
      <c r="F17" s="1">
        <v>44045</v>
      </c>
    </row>
    <row r="18" spans="1:6" x14ac:dyDescent="0.25">
      <c r="A18" t="s">
        <v>52</v>
      </c>
      <c r="B18" t="s">
        <v>53</v>
      </c>
      <c r="C18">
        <v>52</v>
      </c>
      <c r="D18" t="s">
        <v>12</v>
      </c>
      <c r="E18" t="s">
        <v>54</v>
      </c>
      <c r="F18" s="1">
        <v>44058</v>
      </c>
    </row>
    <row r="19" spans="1:6" x14ac:dyDescent="0.25">
      <c r="A19" t="s">
        <v>55</v>
      </c>
      <c r="B19" t="s">
        <v>56</v>
      </c>
      <c r="C19">
        <v>26</v>
      </c>
      <c r="D19" t="s">
        <v>8</v>
      </c>
      <c r="E19" t="s">
        <v>57</v>
      </c>
      <c r="F19" s="1">
        <v>44072</v>
      </c>
    </row>
    <row r="20" spans="1:6" x14ac:dyDescent="0.25">
      <c r="A20" t="s">
        <v>58</v>
      </c>
      <c r="B20" t="s">
        <v>59</v>
      </c>
      <c r="C20">
        <v>30</v>
      </c>
      <c r="D20" t="s">
        <v>12</v>
      </c>
      <c r="E20" t="s">
        <v>9</v>
      </c>
      <c r="F20" s="1">
        <v>44085</v>
      </c>
    </row>
    <row r="21" spans="1:6" x14ac:dyDescent="0.25">
      <c r="A21" t="s">
        <v>60</v>
      </c>
      <c r="B21" t="s">
        <v>61</v>
      </c>
      <c r="C21">
        <v>38</v>
      </c>
      <c r="D21" t="s">
        <v>8</v>
      </c>
      <c r="E21" t="s">
        <v>62</v>
      </c>
      <c r="F21" s="1">
        <v>44098</v>
      </c>
    </row>
    <row r="22" spans="1:6" x14ac:dyDescent="0.25">
      <c r="A22" t="s">
        <v>63</v>
      </c>
      <c r="B22" t="s">
        <v>64</v>
      </c>
      <c r="C22">
        <v>31</v>
      </c>
      <c r="D22" t="s">
        <v>12</v>
      </c>
      <c r="E22" t="s">
        <v>65</v>
      </c>
      <c r="F22" s="1">
        <v>44111</v>
      </c>
    </row>
    <row r="23" spans="1:6" x14ac:dyDescent="0.25">
      <c r="A23" t="s">
        <v>66</v>
      </c>
      <c r="B23" t="s">
        <v>67</v>
      </c>
      <c r="C23">
        <v>29</v>
      </c>
      <c r="D23" t="s">
        <v>8</v>
      </c>
      <c r="E23" t="s">
        <v>68</v>
      </c>
      <c r="F23" s="1">
        <v>44124</v>
      </c>
    </row>
    <row r="24" spans="1:6" x14ac:dyDescent="0.25">
      <c r="A24" t="s">
        <v>69</v>
      </c>
      <c r="B24" t="s">
        <v>70</v>
      </c>
      <c r="C24">
        <v>47</v>
      </c>
      <c r="D24" t="s">
        <v>12</v>
      </c>
      <c r="E24" t="s">
        <v>71</v>
      </c>
      <c r="F24" s="1">
        <v>44137</v>
      </c>
    </row>
    <row r="25" spans="1:6" x14ac:dyDescent="0.25">
      <c r="A25" t="s">
        <v>72</v>
      </c>
      <c r="B25" t="s">
        <v>73</v>
      </c>
      <c r="C25">
        <v>25</v>
      </c>
      <c r="D25" t="s">
        <v>8</v>
      </c>
      <c r="E25" t="s">
        <v>74</v>
      </c>
      <c r="F25" s="1">
        <v>44151</v>
      </c>
    </row>
    <row r="26" spans="1:6" x14ac:dyDescent="0.25">
      <c r="A26" t="s">
        <v>75</v>
      </c>
      <c r="B26" t="s">
        <v>76</v>
      </c>
      <c r="C26">
        <v>39</v>
      </c>
      <c r="D26" t="s">
        <v>12</v>
      </c>
      <c r="E26" t="s">
        <v>77</v>
      </c>
      <c r="F26" s="1">
        <v>44165</v>
      </c>
    </row>
    <row r="27" spans="1:6" x14ac:dyDescent="0.25">
      <c r="A27" t="s">
        <v>78</v>
      </c>
      <c r="B27" t="s">
        <v>79</v>
      </c>
      <c r="C27">
        <v>22</v>
      </c>
      <c r="D27" t="s">
        <v>8</v>
      </c>
      <c r="E27" t="s">
        <v>57</v>
      </c>
      <c r="F27" s="1">
        <v>44178</v>
      </c>
    </row>
    <row r="28" spans="1:6" x14ac:dyDescent="0.25">
      <c r="A28" t="s">
        <v>80</v>
      </c>
      <c r="B28" t="s">
        <v>81</v>
      </c>
      <c r="C28">
        <v>34</v>
      </c>
      <c r="D28" t="s">
        <v>12</v>
      </c>
      <c r="E28" t="s">
        <v>82</v>
      </c>
      <c r="F28" s="1">
        <v>44191</v>
      </c>
    </row>
    <row r="29" spans="1:6" x14ac:dyDescent="0.25">
      <c r="A29" t="s">
        <v>83</v>
      </c>
      <c r="B29" t="s">
        <v>84</v>
      </c>
      <c r="C29">
        <v>28</v>
      </c>
      <c r="D29" t="s">
        <v>8</v>
      </c>
      <c r="E29" t="s">
        <v>85</v>
      </c>
      <c r="F29" s="1">
        <v>44204</v>
      </c>
    </row>
    <row r="30" spans="1:6" x14ac:dyDescent="0.25">
      <c r="A30" t="s">
        <v>86</v>
      </c>
      <c r="B30" t="s">
        <v>87</v>
      </c>
      <c r="C30">
        <v>45</v>
      </c>
      <c r="D30" t="s">
        <v>12</v>
      </c>
      <c r="E30" t="s">
        <v>88</v>
      </c>
      <c r="F30" s="1">
        <v>44217</v>
      </c>
    </row>
    <row r="31" spans="1:6" x14ac:dyDescent="0.25">
      <c r="A31" t="s">
        <v>89</v>
      </c>
      <c r="B31" t="s">
        <v>90</v>
      </c>
      <c r="C31">
        <v>50</v>
      </c>
      <c r="D31" t="s">
        <v>8</v>
      </c>
      <c r="E31" t="s">
        <v>19</v>
      </c>
      <c r="F31" s="1">
        <v>44230</v>
      </c>
    </row>
    <row r="32" spans="1:6" x14ac:dyDescent="0.25">
      <c r="A32" t="s">
        <v>91</v>
      </c>
      <c r="B32" t="s">
        <v>92</v>
      </c>
      <c r="C32">
        <v>26</v>
      </c>
      <c r="D32" t="s">
        <v>12</v>
      </c>
      <c r="E32" t="s">
        <v>16</v>
      </c>
      <c r="F32" s="1">
        <v>44243</v>
      </c>
    </row>
    <row r="33" spans="1:6" x14ac:dyDescent="0.25">
      <c r="A33" t="s">
        <v>93</v>
      </c>
      <c r="B33" t="s">
        <v>94</v>
      </c>
      <c r="C33">
        <v>33</v>
      </c>
      <c r="D33" t="s">
        <v>8</v>
      </c>
      <c r="E33" t="s">
        <v>95</v>
      </c>
      <c r="F33" s="1">
        <v>44256</v>
      </c>
    </row>
    <row r="34" spans="1:6" x14ac:dyDescent="0.25">
      <c r="A34" t="s">
        <v>96</v>
      </c>
      <c r="B34" t="s">
        <v>97</v>
      </c>
      <c r="C34">
        <v>29</v>
      </c>
      <c r="D34" t="s">
        <v>12</v>
      </c>
      <c r="E34" t="s">
        <v>37</v>
      </c>
      <c r="F34" s="1">
        <v>44269</v>
      </c>
    </row>
    <row r="35" spans="1:6" x14ac:dyDescent="0.25">
      <c r="A35" t="s">
        <v>98</v>
      </c>
      <c r="B35" t="s">
        <v>99</v>
      </c>
      <c r="C35">
        <v>24</v>
      </c>
      <c r="D35" t="s">
        <v>8</v>
      </c>
      <c r="E35" t="s">
        <v>13</v>
      </c>
      <c r="F35" s="1">
        <v>44282</v>
      </c>
    </row>
    <row r="36" spans="1:6" x14ac:dyDescent="0.25">
      <c r="A36" t="s">
        <v>100</v>
      </c>
      <c r="B36" t="s">
        <v>101</v>
      </c>
      <c r="C36">
        <v>37</v>
      </c>
      <c r="D36" t="s">
        <v>12</v>
      </c>
      <c r="E36" t="s">
        <v>28</v>
      </c>
      <c r="F36" s="1">
        <v>44295</v>
      </c>
    </row>
    <row r="37" spans="1:6" x14ac:dyDescent="0.25">
      <c r="A37" t="s">
        <v>102</v>
      </c>
      <c r="B37" t="s">
        <v>103</v>
      </c>
      <c r="C37">
        <v>42</v>
      </c>
      <c r="D37" t="s">
        <v>12</v>
      </c>
      <c r="E37" t="s">
        <v>19</v>
      </c>
      <c r="F37" s="1">
        <v>44308</v>
      </c>
    </row>
    <row r="38" spans="1:6" x14ac:dyDescent="0.25">
      <c r="A38" t="s">
        <v>104</v>
      </c>
      <c r="B38" t="s">
        <v>105</v>
      </c>
      <c r="C38">
        <v>23</v>
      </c>
      <c r="D38" t="s">
        <v>8</v>
      </c>
      <c r="E38" t="s">
        <v>106</v>
      </c>
      <c r="F38" s="1">
        <v>44321</v>
      </c>
    </row>
    <row r="39" spans="1:6" x14ac:dyDescent="0.25">
      <c r="A39" t="s">
        <v>107</v>
      </c>
      <c r="B39" t="s">
        <v>108</v>
      </c>
      <c r="C39">
        <v>31</v>
      </c>
      <c r="D39" t="s">
        <v>12</v>
      </c>
      <c r="E39" t="s">
        <v>109</v>
      </c>
      <c r="F39" s="1">
        <v>44334</v>
      </c>
    </row>
    <row r="40" spans="1:6" x14ac:dyDescent="0.25">
      <c r="A40" t="s">
        <v>110</v>
      </c>
      <c r="B40" t="s">
        <v>111</v>
      </c>
      <c r="C40">
        <v>29</v>
      </c>
      <c r="D40" t="s">
        <v>8</v>
      </c>
      <c r="E40" t="s">
        <v>112</v>
      </c>
      <c r="F40" s="1">
        <v>44347</v>
      </c>
    </row>
    <row r="41" spans="1:6" x14ac:dyDescent="0.25">
      <c r="A41" t="s">
        <v>113</v>
      </c>
      <c r="B41" t="s">
        <v>114</v>
      </c>
      <c r="C41">
        <v>48</v>
      </c>
      <c r="D41" t="s">
        <v>12</v>
      </c>
      <c r="E41" t="s">
        <v>9</v>
      </c>
      <c r="F41" s="1">
        <v>44360</v>
      </c>
    </row>
    <row r="42" spans="1:6" x14ac:dyDescent="0.25">
      <c r="A42" t="s">
        <v>115</v>
      </c>
      <c r="B42" t="s">
        <v>116</v>
      </c>
      <c r="C42">
        <v>26</v>
      </c>
      <c r="D42" t="s">
        <v>8</v>
      </c>
      <c r="E42" t="s">
        <v>117</v>
      </c>
      <c r="F42" s="1">
        <v>44373</v>
      </c>
    </row>
    <row r="43" spans="1:6" x14ac:dyDescent="0.25">
      <c r="A43" t="s">
        <v>118</v>
      </c>
      <c r="B43" t="s">
        <v>119</v>
      </c>
      <c r="C43">
        <v>55</v>
      </c>
      <c r="D43" t="s">
        <v>12</v>
      </c>
      <c r="E43" t="s">
        <v>120</v>
      </c>
      <c r="F43" s="1">
        <v>44386</v>
      </c>
    </row>
    <row r="44" spans="1:6" x14ac:dyDescent="0.25">
      <c r="A44" t="s">
        <v>121</v>
      </c>
      <c r="B44" t="s">
        <v>122</v>
      </c>
      <c r="C44">
        <v>32</v>
      </c>
      <c r="D44" t="s">
        <v>8</v>
      </c>
      <c r="E44" t="s">
        <v>68</v>
      </c>
      <c r="F44" s="1">
        <v>44399</v>
      </c>
    </row>
    <row r="45" spans="1:6" x14ac:dyDescent="0.25">
      <c r="A45" t="s">
        <v>123</v>
      </c>
      <c r="B45" t="s">
        <v>124</v>
      </c>
      <c r="C45">
        <v>43</v>
      </c>
      <c r="D45" t="s">
        <v>12</v>
      </c>
      <c r="E45" t="s">
        <v>34</v>
      </c>
      <c r="F45" s="1">
        <v>44412</v>
      </c>
    </row>
    <row r="46" spans="1:6" x14ac:dyDescent="0.25">
      <c r="A46" t="s">
        <v>125</v>
      </c>
      <c r="B46" t="s">
        <v>126</v>
      </c>
      <c r="C46">
        <v>39</v>
      </c>
      <c r="D46" t="s">
        <v>8</v>
      </c>
      <c r="E46" t="s">
        <v>65</v>
      </c>
      <c r="F46" s="1">
        <v>44425</v>
      </c>
    </row>
    <row r="47" spans="1:6" x14ac:dyDescent="0.25">
      <c r="A47" t="s">
        <v>127</v>
      </c>
      <c r="B47" t="s">
        <v>128</v>
      </c>
      <c r="C47">
        <v>27</v>
      </c>
      <c r="D47" t="s">
        <v>12</v>
      </c>
      <c r="E47" t="s">
        <v>74</v>
      </c>
      <c r="F47" s="1">
        <v>44438</v>
      </c>
    </row>
    <row r="48" spans="1:6" x14ac:dyDescent="0.25">
      <c r="A48" t="s">
        <v>129</v>
      </c>
      <c r="B48" t="s">
        <v>130</v>
      </c>
      <c r="C48">
        <v>30</v>
      </c>
      <c r="D48" t="s">
        <v>8</v>
      </c>
      <c r="E48" t="s">
        <v>131</v>
      </c>
      <c r="F48" s="1">
        <v>44451</v>
      </c>
    </row>
    <row r="49" spans="1:6" x14ac:dyDescent="0.25">
      <c r="A49" t="s">
        <v>132</v>
      </c>
      <c r="B49" t="s">
        <v>133</v>
      </c>
      <c r="C49">
        <v>36</v>
      </c>
      <c r="D49" t="s">
        <v>12</v>
      </c>
      <c r="E49" t="s">
        <v>31</v>
      </c>
      <c r="F49" s="1">
        <v>44464</v>
      </c>
    </row>
    <row r="50" spans="1:6" x14ac:dyDescent="0.25">
      <c r="A50" t="s">
        <v>134</v>
      </c>
      <c r="B50" t="s">
        <v>135</v>
      </c>
      <c r="C50">
        <v>25</v>
      </c>
      <c r="D50" t="s">
        <v>8</v>
      </c>
      <c r="E50" t="s">
        <v>136</v>
      </c>
      <c r="F50" s="1">
        <v>44477</v>
      </c>
    </row>
    <row r="51" spans="1:6" x14ac:dyDescent="0.25">
      <c r="A51" t="s">
        <v>137</v>
      </c>
      <c r="B51" t="s">
        <v>138</v>
      </c>
      <c r="C51">
        <v>41</v>
      </c>
      <c r="D51" t="s">
        <v>12</v>
      </c>
      <c r="E51" t="s">
        <v>42</v>
      </c>
      <c r="F51" s="1">
        <v>44490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4C0AC7-CFBF-4409-803B-B86C3B7638A7}">
  <dimension ref="A1:E26"/>
  <sheetViews>
    <sheetView workbookViewId="0">
      <selection activeCell="F35" sqref="F35"/>
    </sheetView>
  </sheetViews>
  <sheetFormatPr defaultRowHeight="15" x14ac:dyDescent="0.25"/>
  <cols>
    <col min="1" max="1" width="12.5703125" customWidth="1"/>
    <col min="2" max="2" width="21.7109375" bestFit="1" customWidth="1"/>
    <col min="3" max="3" width="21.5703125" bestFit="1" customWidth="1"/>
    <col min="4" max="4" width="15.42578125" bestFit="1" customWidth="1"/>
    <col min="5" max="5" width="12.42578125" bestFit="1" customWidth="1"/>
  </cols>
  <sheetData>
    <row r="1" spans="1:5" x14ac:dyDescent="0.25">
      <c r="A1" t="s">
        <v>139</v>
      </c>
      <c r="B1" t="s">
        <v>140</v>
      </c>
      <c r="C1" t="s">
        <v>141</v>
      </c>
      <c r="D1" t="s">
        <v>142</v>
      </c>
      <c r="E1" t="s">
        <v>143</v>
      </c>
    </row>
    <row r="2" spans="1:5" x14ac:dyDescent="0.25">
      <c r="A2" t="s">
        <v>144</v>
      </c>
      <c r="B2" t="s">
        <v>145</v>
      </c>
      <c r="C2" t="s">
        <v>146</v>
      </c>
      <c r="D2" t="s">
        <v>147</v>
      </c>
      <c r="E2">
        <v>4500</v>
      </c>
    </row>
    <row r="3" spans="1:5" x14ac:dyDescent="0.25">
      <c r="A3" t="s">
        <v>148</v>
      </c>
      <c r="B3" t="s">
        <v>145</v>
      </c>
      <c r="C3" t="s">
        <v>149</v>
      </c>
      <c r="D3" t="s">
        <v>150</v>
      </c>
      <c r="E3">
        <v>5200</v>
      </c>
    </row>
    <row r="4" spans="1:5" x14ac:dyDescent="0.25">
      <c r="A4" t="s">
        <v>151</v>
      </c>
      <c r="B4" t="s">
        <v>145</v>
      </c>
      <c r="C4" t="s">
        <v>152</v>
      </c>
      <c r="D4" t="s">
        <v>153</v>
      </c>
      <c r="E4">
        <v>3800</v>
      </c>
    </row>
    <row r="5" spans="1:5" x14ac:dyDescent="0.25">
      <c r="A5" t="s">
        <v>154</v>
      </c>
      <c r="B5" t="s">
        <v>145</v>
      </c>
      <c r="C5" t="s">
        <v>155</v>
      </c>
      <c r="D5" t="s">
        <v>156</v>
      </c>
      <c r="E5">
        <v>8700</v>
      </c>
    </row>
    <row r="6" spans="1:5" x14ac:dyDescent="0.25">
      <c r="A6" t="s">
        <v>157</v>
      </c>
      <c r="B6" t="s">
        <v>158</v>
      </c>
      <c r="C6" t="s">
        <v>159</v>
      </c>
      <c r="D6" t="s">
        <v>160</v>
      </c>
      <c r="E6">
        <v>85500</v>
      </c>
    </row>
    <row r="7" spans="1:5" x14ac:dyDescent="0.25">
      <c r="A7" t="s">
        <v>161</v>
      </c>
      <c r="B7" t="s">
        <v>158</v>
      </c>
      <c r="C7" t="s">
        <v>162</v>
      </c>
      <c r="D7" t="s">
        <v>163</v>
      </c>
      <c r="E7">
        <v>12000</v>
      </c>
    </row>
    <row r="8" spans="1:5" x14ac:dyDescent="0.25">
      <c r="A8" t="s">
        <v>164</v>
      </c>
      <c r="B8" t="s">
        <v>158</v>
      </c>
      <c r="C8" t="s">
        <v>165</v>
      </c>
      <c r="D8" t="s">
        <v>166</v>
      </c>
      <c r="E8">
        <v>15000</v>
      </c>
    </row>
    <row r="9" spans="1:5" x14ac:dyDescent="0.25">
      <c r="A9" t="s">
        <v>167</v>
      </c>
      <c r="B9" t="s">
        <v>158</v>
      </c>
      <c r="C9" t="s">
        <v>168</v>
      </c>
      <c r="D9" t="s">
        <v>169</v>
      </c>
      <c r="E9">
        <v>25000</v>
      </c>
    </row>
    <row r="10" spans="1:5" x14ac:dyDescent="0.25">
      <c r="A10" t="s">
        <v>170</v>
      </c>
      <c r="B10" t="s">
        <v>171</v>
      </c>
      <c r="C10" t="s">
        <v>172</v>
      </c>
      <c r="D10" t="s">
        <v>173</v>
      </c>
      <c r="E10">
        <v>21000</v>
      </c>
    </row>
    <row r="11" spans="1:5" x14ac:dyDescent="0.25">
      <c r="A11" t="s">
        <v>174</v>
      </c>
      <c r="B11" t="s">
        <v>171</v>
      </c>
      <c r="C11" t="s">
        <v>175</v>
      </c>
      <c r="D11" t="s">
        <v>176</v>
      </c>
      <c r="E11">
        <v>18500</v>
      </c>
    </row>
    <row r="12" spans="1:5" x14ac:dyDescent="0.25">
      <c r="A12" t="s">
        <v>177</v>
      </c>
      <c r="B12" t="s">
        <v>171</v>
      </c>
      <c r="C12" t="s">
        <v>178</v>
      </c>
      <c r="D12" t="s">
        <v>179</v>
      </c>
      <c r="E12">
        <v>9500</v>
      </c>
    </row>
    <row r="13" spans="1:5" x14ac:dyDescent="0.25">
      <c r="A13" t="s">
        <v>180</v>
      </c>
      <c r="B13" t="s">
        <v>171</v>
      </c>
      <c r="C13" t="s">
        <v>181</v>
      </c>
      <c r="D13" t="s">
        <v>182</v>
      </c>
      <c r="E13">
        <v>45000</v>
      </c>
    </row>
    <row r="14" spans="1:5" x14ac:dyDescent="0.25">
      <c r="A14" t="s">
        <v>183</v>
      </c>
      <c r="B14" t="s">
        <v>184</v>
      </c>
      <c r="C14" t="s">
        <v>185</v>
      </c>
      <c r="D14" t="s">
        <v>186</v>
      </c>
      <c r="E14">
        <v>3500</v>
      </c>
    </row>
    <row r="15" spans="1:5" x14ac:dyDescent="0.25">
      <c r="A15" t="s">
        <v>187</v>
      </c>
      <c r="B15" t="s">
        <v>184</v>
      </c>
      <c r="C15" t="s">
        <v>188</v>
      </c>
      <c r="D15" t="s">
        <v>189</v>
      </c>
      <c r="E15">
        <v>2200</v>
      </c>
    </row>
    <row r="16" spans="1:5" x14ac:dyDescent="0.25">
      <c r="A16" t="s">
        <v>190</v>
      </c>
      <c r="B16" t="s">
        <v>184</v>
      </c>
      <c r="C16" t="s">
        <v>191</v>
      </c>
      <c r="D16" t="s">
        <v>192</v>
      </c>
      <c r="E16">
        <v>1500</v>
      </c>
    </row>
    <row r="17" spans="1:5" x14ac:dyDescent="0.25">
      <c r="A17" t="s">
        <v>193</v>
      </c>
      <c r="B17" t="s">
        <v>194</v>
      </c>
      <c r="C17" t="s">
        <v>195</v>
      </c>
      <c r="D17" t="s">
        <v>196</v>
      </c>
      <c r="E17">
        <v>8400</v>
      </c>
    </row>
    <row r="18" spans="1:5" x14ac:dyDescent="0.25">
      <c r="A18" t="s">
        <v>197</v>
      </c>
      <c r="B18" t="s">
        <v>194</v>
      </c>
      <c r="C18" t="s">
        <v>198</v>
      </c>
      <c r="D18" t="s">
        <v>199</v>
      </c>
      <c r="E18">
        <v>6500</v>
      </c>
    </row>
    <row r="19" spans="1:5" x14ac:dyDescent="0.25">
      <c r="A19" t="s">
        <v>200</v>
      </c>
      <c r="B19" t="s">
        <v>194</v>
      </c>
      <c r="C19" t="s">
        <v>201</v>
      </c>
      <c r="D19" t="s">
        <v>202</v>
      </c>
      <c r="E19">
        <v>7200</v>
      </c>
    </row>
    <row r="20" spans="1:5" x14ac:dyDescent="0.25">
      <c r="A20" t="s">
        <v>203</v>
      </c>
      <c r="B20" t="s">
        <v>184</v>
      </c>
      <c r="C20" t="s">
        <v>204</v>
      </c>
      <c r="D20" t="s">
        <v>205</v>
      </c>
      <c r="E20">
        <v>1800</v>
      </c>
    </row>
    <row r="21" spans="1:5" x14ac:dyDescent="0.25">
      <c r="A21" t="s">
        <v>206</v>
      </c>
      <c r="B21" t="s">
        <v>158</v>
      </c>
      <c r="C21" t="s">
        <v>207</v>
      </c>
      <c r="D21" t="s">
        <v>208</v>
      </c>
      <c r="E21">
        <v>8000</v>
      </c>
    </row>
    <row r="22" spans="1:5" x14ac:dyDescent="0.25">
      <c r="A22" t="s">
        <v>209</v>
      </c>
      <c r="B22" t="s">
        <v>171</v>
      </c>
      <c r="C22" t="s">
        <v>210</v>
      </c>
      <c r="D22" t="s">
        <v>211</v>
      </c>
      <c r="E22">
        <v>6000</v>
      </c>
    </row>
    <row r="23" spans="1:5" x14ac:dyDescent="0.25">
      <c r="A23" t="s">
        <v>212</v>
      </c>
      <c r="B23" t="s">
        <v>171</v>
      </c>
      <c r="C23" t="s">
        <v>213</v>
      </c>
      <c r="D23" t="s">
        <v>214</v>
      </c>
      <c r="E23">
        <v>11000</v>
      </c>
    </row>
    <row r="24" spans="1:5" x14ac:dyDescent="0.25">
      <c r="A24" t="s">
        <v>215</v>
      </c>
      <c r="B24" t="s">
        <v>145</v>
      </c>
      <c r="C24" t="s">
        <v>216</v>
      </c>
      <c r="D24" t="s">
        <v>217</v>
      </c>
      <c r="E24">
        <v>7500</v>
      </c>
    </row>
    <row r="25" spans="1:5" x14ac:dyDescent="0.25">
      <c r="A25" t="s">
        <v>218</v>
      </c>
      <c r="B25" t="s">
        <v>219</v>
      </c>
      <c r="C25" t="s">
        <v>220</v>
      </c>
      <c r="D25" t="s">
        <v>221</v>
      </c>
      <c r="E25">
        <v>9500</v>
      </c>
    </row>
    <row r="26" spans="1:5" x14ac:dyDescent="0.25">
      <c r="A26" t="s">
        <v>222</v>
      </c>
      <c r="B26" t="s">
        <v>219</v>
      </c>
      <c r="C26" t="s">
        <v>223</v>
      </c>
      <c r="D26" t="s">
        <v>224</v>
      </c>
      <c r="E26">
        <v>42000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80B112-BC4E-4927-B2D9-4738D5A85040}">
  <dimension ref="A1:H201"/>
  <sheetViews>
    <sheetView workbookViewId="0">
      <selection activeCell="G212" sqref="G212"/>
    </sheetView>
  </sheetViews>
  <sheetFormatPr defaultRowHeight="15" x14ac:dyDescent="0.25"/>
  <cols>
    <col min="1" max="1" width="10.7109375" customWidth="1"/>
    <col min="2" max="2" width="14.5703125" customWidth="1"/>
    <col min="3" max="3" width="12.5703125" customWidth="1"/>
    <col min="4" max="4" width="12.5703125" style="1" customWidth="1"/>
    <col min="5" max="5" width="13" style="3" customWidth="1"/>
    <col min="6" max="6" width="10.85546875" customWidth="1"/>
    <col min="7" max="7" width="10.140625" bestFit="1" customWidth="1"/>
    <col min="8" max="8" width="11.28515625" customWidth="1"/>
    <col min="9" max="9" width="15" customWidth="1"/>
    <col min="14" max="14" width="10.42578125" bestFit="1" customWidth="1"/>
  </cols>
  <sheetData>
    <row r="1" spans="1:8" x14ac:dyDescent="0.25">
      <c r="A1" t="s">
        <v>225</v>
      </c>
      <c r="B1" t="s">
        <v>0</v>
      </c>
      <c r="C1" t="s">
        <v>139</v>
      </c>
      <c r="D1" s="1" t="s">
        <v>226</v>
      </c>
      <c r="E1" t="s">
        <v>227</v>
      </c>
      <c r="F1" s="4" t="s">
        <v>228</v>
      </c>
      <c r="G1" t="s">
        <v>229</v>
      </c>
      <c r="H1" s="4" t="s">
        <v>230</v>
      </c>
    </row>
    <row r="2" spans="1:8" x14ac:dyDescent="0.25">
      <c r="A2" t="s">
        <v>231</v>
      </c>
      <c r="B2" t="s">
        <v>20</v>
      </c>
      <c r="C2" t="s">
        <v>183</v>
      </c>
      <c r="D2" s="1">
        <v>43971</v>
      </c>
      <c r="E2">
        <v>2</v>
      </c>
      <c r="F2" s="4">
        <v>5000</v>
      </c>
      <c r="G2">
        <v>0.05</v>
      </c>
      <c r="H2" s="4">
        <v>9500</v>
      </c>
    </row>
    <row r="3" spans="1:8" x14ac:dyDescent="0.25">
      <c r="A3" t="s">
        <v>232</v>
      </c>
      <c r="B3" t="s">
        <v>58</v>
      </c>
      <c r="C3" t="s">
        <v>164</v>
      </c>
      <c r="D3" s="1">
        <v>43973</v>
      </c>
      <c r="E3">
        <v>1</v>
      </c>
      <c r="F3" s="4">
        <v>19999</v>
      </c>
      <c r="G3">
        <v>0.1</v>
      </c>
      <c r="H3" s="4">
        <v>17999.099999999999</v>
      </c>
    </row>
    <row r="4" spans="1:8" x14ac:dyDescent="0.25">
      <c r="A4" t="s">
        <v>233</v>
      </c>
      <c r="B4" t="s">
        <v>29</v>
      </c>
      <c r="C4" t="s">
        <v>148</v>
      </c>
      <c r="D4" s="1">
        <v>43976</v>
      </c>
      <c r="E4">
        <v>1</v>
      </c>
      <c r="F4" s="4">
        <v>7500</v>
      </c>
      <c r="G4">
        <v>0</v>
      </c>
      <c r="H4" s="4">
        <v>7500</v>
      </c>
    </row>
    <row r="5" spans="1:8" x14ac:dyDescent="0.25">
      <c r="A5" t="s">
        <v>234</v>
      </c>
      <c r="B5" t="s">
        <v>40</v>
      </c>
      <c r="C5" t="s">
        <v>197</v>
      </c>
      <c r="D5" s="1">
        <v>43979</v>
      </c>
      <c r="E5">
        <v>3</v>
      </c>
      <c r="F5" s="4">
        <v>8999</v>
      </c>
      <c r="G5">
        <v>0.15</v>
      </c>
      <c r="H5" s="4">
        <v>22947.45</v>
      </c>
    </row>
    <row r="6" spans="1:8" x14ac:dyDescent="0.25">
      <c r="A6" t="s">
        <v>235</v>
      </c>
      <c r="B6" t="s">
        <v>14</v>
      </c>
      <c r="C6" t="s">
        <v>157</v>
      </c>
      <c r="D6" s="1">
        <v>43983</v>
      </c>
      <c r="E6">
        <v>1</v>
      </c>
      <c r="F6" s="4">
        <v>99999</v>
      </c>
      <c r="G6">
        <v>0.12</v>
      </c>
      <c r="H6" s="4">
        <v>87999.12</v>
      </c>
    </row>
    <row r="7" spans="1:8" x14ac:dyDescent="0.25">
      <c r="A7" t="s">
        <v>236</v>
      </c>
      <c r="B7" t="s">
        <v>66</v>
      </c>
      <c r="C7" t="s">
        <v>174</v>
      </c>
      <c r="D7" s="1">
        <v>43987</v>
      </c>
      <c r="E7">
        <v>1</v>
      </c>
      <c r="F7" s="4">
        <v>22999</v>
      </c>
      <c r="G7">
        <v>0.05</v>
      </c>
      <c r="H7" s="4">
        <v>21849.05</v>
      </c>
    </row>
    <row r="8" spans="1:8" x14ac:dyDescent="0.25">
      <c r="A8" t="s">
        <v>237</v>
      </c>
      <c r="B8" t="s">
        <v>26</v>
      </c>
      <c r="C8" t="s">
        <v>203</v>
      </c>
      <c r="D8" s="1">
        <v>43992</v>
      </c>
      <c r="E8">
        <v>2</v>
      </c>
      <c r="F8" s="4">
        <v>4500</v>
      </c>
      <c r="G8">
        <v>0</v>
      </c>
      <c r="H8" s="4">
        <v>9000</v>
      </c>
    </row>
    <row r="9" spans="1:8" x14ac:dyDescent="0.25">
      <c r="A9" t="s">
        <v>238</v>
      </c>
      <c r="B9" t="s">
        <v>91</v>
      </c>
      <c r="C9" t="s">
        <v>167</v>
      </c>
      <c r="D9" s="1">
        <v>43997</v>
      </c>
      <c r="E9">
        <v>1</v>
      </c>
      <c r="F9" s="4">
        <v>29999</v>
      </c>
      <c r="G9">
        <v>0.2</v>
      </c>
      <c r="H9" s="4">
        <v>23999.200000000001</v>
      </c>
    </row>
    <row r="10" spans="1:8" x14ac:dyDescent="0.25">
      <c r="A10" t="s">
        <v>239</v>
      </c>
      <c r="B10" t="s">
        <v>125</v>
      </c>
      <c r="C10" t="s">
        <v>187</v>
      </c>
      <c r="D10" s="1">
        <v>44000</v>
      </c>
      <c r="E10">
        <v>4</v>
      </c>
      <c r="F10" s="4">
        <v>3000</v>
      </c>
      <c r="G10">
        <v>0</v>
      </c>
      <c r="H10" s="4">
        <v>12000</v>
      </c>
    </row>
    <row r="11" spans="1:8" x14ac:dyDescent="0.25">
      <c r="A11" t="s">
        <v>240</v>
      </c>
      <c r="B11" t="s">
        <v>10</v>
      </c>
      <c r="C11" t="s">
        <v>177</v>
      </c>
      <c r="D11" s="1">
        <v>44002</v>
      </c>
      <c r="E11">
        <v>1</v>
      </c>
      <c r="F11" s="4">
        <v>12499</v>
      </c>
      <c r="G11">
        <v>0.1</v>
      </c>
      <c r="H11" s="4">
        <v>11249.1</v>
      </c>
    </row>
    <row r="12" spans="1:8" x14ac:dyDescent="0.25">
      <c r="A12" t="s">
        <v>241</v>
      </c>
      <c r="B12" t="s">
        <v>55</v>
      </c>
      <c r="C12" t="s">
        <v>144</v>
      </c>
      <c r="D12" s="1">
        <v>44007</v>
      </c>
      <c r="E12">
        <v>1</v>
      </c>
      <c r="F12" s="4">
        <v>6500</v>
      </c>
      <c r="G12">
        <v>0</v>
      </c>
      <c r="H12" s="4">
        <v>6500</v>
      </c>
    </row>
    <row r="13" spans="1:8" x14ac:dyDescent="0.25">
      <c r="A13" t="s">
        <v>242</v>
      </c>
      <c r="B13" t="s">
        <v>80</v>
      </c>
      <c r="C13" t="s">
        <v>206</v>
      </c>
      <c r="D13" s="1">
        <v>44012</v>
      </c>
      <c r="E13">
        <v>2</v>
      </c>
      <c r="F13" s="4">
        <v>9999</v>
      </c>
      <c r="G13">
        <v>0.05</v>
      </c>
      <c r="H13" s="4">
        <v>18998.099999999999</v>
      </c>
    </row>
    <row r="14" spans="1:8" x14ac:dyDescent="0.25">
      <c r="A14" t="s">
        <v>243</v>
      </c>
      <c r="B14" t="s">
        <v>38</v>
      </c>
      <c r="C14" t="s">
        <v>190</v>
      </c>
      <c r="D14" s="1">
        <v>44015</v>
      </c>
      <c r="E14">
        <v>5</v>
      </c>
      <c r="F14" s="4">
        <v>2000</v>
      </c>
      <c r="G14">
        <v>0</v>
      </c>
      <c r="H14" s="4">
        <v>10000</v>
      </c>
    </row>
    <row r="15" spans="1:8" x14ac:dyDescent="0.25">
      <c r="A15" t="s">
        <v>244</v>
      </c>
      <c r="B15" t="s">
        <v>96</v>
      </c>
      <c r="C15" t="s">
        <v>161</v>
      </c>
      <c r="D15" s="1">
        <v>44019</v>
      </c>
      <c r="E15">
        <v>1</v>
      </c>
      <c r="F15" s="4">
        <v>14999</v>
      </c>
      <c r="G15">
        <v>0.1</v>
      </c>
      <c r="H15" s="4">
        <v>13499.1</v>
      </c>
    </row>
    <row r="16" spans="1:8" x14ac:dyDescent="0.25">
      <c r="A16" t="s">
        <v>245</v>
      </c>
      <c r="B16" t="s">
        <v>113</v>
      </c>
      <c r="C16" t="s">
        <v>180</v>
      </c>
      <c r="D16" s="1">
        <v>44022</v>
      </c>
      <c r="E16">
        <v>1</v>
      </c>
      <c r="F16" s="4">
        <v>59999</v>
      </c>
      <c r="G16">
        <v>0.15</v>
      </c>
      <c r="H16" s="4">
        <v>50999.15</v>
      </c>
    </row>
    <row r="17" spans="1:8" x14ac:dyDescent="0.25">
      <c r="A17" t="s">
        <v>246</v>
      </c>
      <c r="B17" t="s">
        <v>75</v>
      </c>
      <c r="C17" t="s">
        <v>170</v>
      </c>
      <c r="D17" s="1">
        <v>44026</v>
      </c>
      <c r="E17">
        <v>1</v>
      </c>
      <c r="F17" s="4">
        <v>26999</v>
      </c>
      <c r="G17">
        <v>0</v>
      </c>
      <c r="H17" s="4">
        <v>26999</v>
      </c>
    </row>
    <row r="18" spans="1:8" x14ac:dyDescent="0.25">
      <c r="A18" t="s">
        <v>247</v>
      </c>
      <c r="B18" t="s">
        <v>32</v>
      </c>
      <c r="C18" t="s">
        <v>193</v>
      </c>
      <c r="D18" s="1">
        <v>44030</v>
      </c>
      <c r="E18">
        <v>2</v>
      </c>
      <c r="F18" s="4">
        <v>10999</v>
      </c>
      <c r="G18">
        <v>0.05</v>
      </c>
      <c r="H18" s="4">
        <v>20898.099999999999</v>
      </c>
    </row>
    <row r="19" spans="1:8" x14ac:dyDescent="0.25">
      <c r="A19" t="s">
        <v>248</v>
      </c>
      <c r="B19" t="s">
        <v>137</v>
      </c>
      <c r="C19" t="s">
        <v>200</v>
      </c>
      <c r="D19" s="1">
        <v>44034</v>
      </c>
      <c r="E19">
        <v>1</v>
      </c>
      <c r="F19" s="4">
        <v>8999</v>
      </c>
      <c r="G19">
        <v>0</v>
      </c>
      <c r="H19" s="4">
        <v>8999</v>
      </c>
    </row>
    <row r="20" spans="1:8" x14ac:dyDescent="0.25">
      <c r="A20" t="s">
        <v>249</v>
      </c>
      <c r="B20" t="s">
        <v>46</v>
      </c>
      <c r="C20" t="s">
        <v>154</v>
      </c>
      <c r="D20" s="1">
        <v>44038</v>
      </c>
      <c r="E20">
        <v>1</v>
      </c>
      <c r="F20" s="4">
        <v>11999</v>
      </c>
      <c r="G20">
        <v>0.1</v>
      </c>
      <c r="H20" s="4">
        <v>10799.1</v>
      </c>
    </row>
    <row r="21" spans="1:8" x14ac:dyDescent="0.25">
      <c r="A21" t="s">
        <v>250</v>
      </c>
      <c r="B21" t="s">
        <v>102</v>
      </c>
      <c r="C21" t="s">
        <v>209</v>
      </c>
      <c r="D21" s="1">
        <v>44042</v>
      </c>
      <c r="E21">
        <v>3</v>
      </c>
      <c r="F21" s="4">
        <v>7999</v>
      </c>
      <c r="G21">
        <v>0</v>
      </c>
      <c r="H21" s="4">
        <v>23997</v>
      </c>
    </row>
    <row r="22" spans="1:8" x14ac:dyDescent="0.25">
      <c r="A22" t="s">
        <v>251</v>
      </c>
      <c r="B22" t="s">
        <v>83</v>
      </c>
      <c r="C22" t="s">
        <v>212</v>
      </c>
      <c r="D22" s="1">
        <v>44046</v>
      </c>
      <c r="E22">
        <v>1</v>
      </c>
      <c r="F22" s="4">
        <v>14999</v>
      </c>
      <c r="G22">
        <v>0.05</v>
      </c>
      <c r="H22" s="4">
        <v>14249.05</v>
      </c>
    </row>
    <row r="23" spans="1:8" x14ac:dyDescent="0.25">
      <c r="A23" t="s">
        <v>252</v>
      </c>
      <c r="B23" t="s">
        <v>6</v>
      </c>
      <c r="C23" t="s">
        <v>215</v>
      </c>
      <c r="D23" s="1">
        <v>44050</v>
      </c>
      <c r="E23">
        <v>2</v>
      </c>
      <c r="F23" s="4">
        <v>9999</v>
      </c>
      <c r="G23">
        <v>0</v>
      </c>
      <c r="H23" s="4">
        <v>19998</v>
      </c>
    </row>
    <row r="24" spans="1:8" x14ac:dyDescent="0.25">
      <c r="A24" t="s">
        <v>253</v>
      </c>
      <c r="B24" t="s">
        <v>123</v>
      </c>
      <c r="C24" t="s">
        <v>218</v>
      </c>
      <c r="D24" s="1">
        <v>44054</v>
      </c>
      <c r="E24">
        <v>1</v>
      </c>
      <c r="F24" s="4">
        <v>12999</v>
      </c>
      <c r="G24">
        <v>0.1</v>
      </c>
      <c r="H24" s="4">
        <v>11699.1</v>
      </c>
    </row>
    <row r="25" spans="1:8" x14ac:dyDescent="0.25">
      <c r="A25" t="s">
        <v>254</v>
      </c>
      <c r="B25" t="s">
        <v>52</v>
      </c>
      <c r="C25" t="s">
        <v>222</v>
      </c>
      <c r="D25" s="1">
        <v>44058</v>
      </c>
      <c r="E25">
        <v>1</v>
      </c>
      <c r="F25" s="4">
        <v>54999</v>
      </c>
      <c r="G25">
        <v>0.12</v>
      </c>
      <c r="H25" s="4">
        <v>48399.12</v>
      </c>
    </row>
    <row r="26" spans="1:8" x14ac:dyDescent="0.25">
      <c r="A26" t="s">
        <v>255</v>
      </c>
      <c r="B26" t="s">
        <v>107</v>
      </c>
      <c r="C26" t="s">
        <v>193</v>
      </c>
      <c r="D26" s="1">
        <v>44062</v>
      </c>
      <c r="E26">
        <v>1</v>
      </c>
      <c r="F26" s="4">
        <v>10999</v>
      </c>
      <c r="G26">
        <v>0</v>
      </c>
      <c r="H26" s="4">
        <v>10999</v>
      </c>
    </row>
    <row r="27" spans="1:8" x14ac:dyDescent="0.25">
      <c r="A27" t="s">
        <v>256</v>
      </c>
      <c r="B27" t="s">
        <v>69</v>
      </c>
      <c r="C27" t="s">
        <v>183</v>
      </c>
      <c r="D27" s="1">
        <v>44066</v>
      </c>
      <c r="E27">
        <v>4</v>
      </c>
      <c r="F27" s="4">
        <v>5000</v>
      </c>
      <c r="G27">
        <v>0</v>
      </c>
      <c r="H27" s="4">
        <v>20000</v>
      </c>
    </row>
    <row r="28" spans="1:8" x14ac:dyDescent="0.25">
      <c r="A28" t="s">
        <v>257</v>
      </c>
      <c r="B28" t="s">
        <v>115</v>
      </c>
      <c r="C28" t="s">
        <v>157</v>
      </c>
      <c r="D28" s="1">
        <v>44070</v>
      </c>
      <c r="E28">
        <v>1</v>
      </c>
      <c r="F28" s="4">
        <v>99999</v>
      </c>
      <c r="G28">
        <v>0.18</v>
      </c>
      <c r="H28" s="4">
        <v>81999.179999999993</v>
      </c>
    </row>
    <row r="29" spans="1:8" x14ac:dyDescent="0.25">
      <c r="A29" t="s">
        <v>258</v>
      </c>
      <c r="B29" t="s">
        <v>43</v>
      </c>
      <c r="C29" t="s">
        <v>170</v>
      </c>
      <c r="D29" s="1">
        <v>44074</v>
      </c>
      <c r="E29">
        <v>2</v>
      </c>
      <c r="F29" s="4">
        <v>26999</v>
      </c>
      <c r="G29">
        <v>0</v>
      </c>
      <c r="H29" s="4">
        <v>53998</v>
      </c>
    </row>
    <row r="30" spans="1:8" x14ac:dyDescent="0.25">
      <c r="A30" t="s">
        <v>259</v>
      </c>
      <c r="B30" t="s">
        <v>89</v>
      </c>
      <c r="C30" t="s">
        <v>148</v>
      </c>
      <c r="D30" s="1">
        <v>44078</v>
      </c>
      <c r="E30">
        <v>1</v>
      </c>
      <c r="F30" s="4">
        <v>7500</v>
      </c>
      <c r="G30">
        <v>0.05</v>
      </c>
      <c r="H30" s="4">
        <v>7125</v>
      </c>
    </row>
    <row r="31" spans="1:8" x14ac:dyDescent="0.25">
      <c r="A31" t="s">
        <v>260</v>
      </c>
      <c r="B31" t="s">
        <v>127</v>
      </c>
      <c r="C31" t="s">
        <v>190</v>
      </c>
      <c r="D31" s="1">
        <v>44082</v>
      </c>
      <c r="E31">
        <v>3</v>
      </c>
      <c r="F31" s="4">
        <v>2000</v>
      </c>
      <c r="G31">
        <v>0</v>
      </c>
      <c r="H31" s="4">
        <v>6000</v>
      </c>
    </row>
    <row r="32" spans="1:8" x14ac:dyDescent="0.25">
      <c r="A32" t="s">
        <v>261</v>
      </c>
      <c r="B32" t="s">
        <v>63</v>
      </c>
      <c r="C32" t="s">
        <v>164</v>
      </c>
      <c r="D32" s="1">
        <v>44086</v>
      </c>
      <c r="E32">
        <v>1</v>
      </c>
      <c r="F32" s="4">
        <v>19999</v>
      </c>
      <c r="G32">
        <v>0.1</v>
      </c>
      <c r="H32" s="4">
        <v>17999.099999999999</v>
      </c>
    </row>
    <row r="33" spans="1:8" x14ac:dyDescent="0.25">
      <c r="A33" t="s">
        <v>262</v>
      </c>
      <c r="B33" t="s">
        <v>104</v>
      </c>
      <c r="C33" t="s">
        <v>206</v>
      </c>
      <c r="D33" s="1">
        <v>44090</v>
      </c>
      <c r="E33">
        <v>1</v>
      </c>
      <c r="F33" s="4">
        <v>9999</v>
      </c>
      <c r="G33">
        <v>0</v>
      </c>
      <c r="H33" s="4">
        <v>9999</v>
      </c>
    </row>
    <row r="34" spans="1:8" x14ac:dyDescent="0.25">
      <c r="A34" t="s">
        <v>263</v>
      </c>
      <c r="B34" t="s">
        <v>17</v>
      </c>
      <c r="C34" t="s">
        <v>157</v>
      </c>
      <c r="D34" s="1">
        <v>44094</v>
      </c>
      <c r="E34">
        <v>1</v>
      </c>
      <c r="F34" s="4">
        <v>99999</v>
      </c>
      <c r="G34">
        <v>0.2</v>
      </c>
      <c r="H34" s="4">
        <v>79999.199999999997</v>
      </c>
    </row>
    <row r="35" spans="1:8" x14ac:dyDescent="0.25">
      <c r="A35" t="s">
        <v>264</v>
      </c>
      <c r="B35" t="s">
        <v>121</v>
      </c>
      <c r="C35" t="s">
        <v>177</v>
      </c>
      <c r="D35" s="1">
        <v>44098</v>
      </c>
      <c r="E35">
        <v>1</v>
      </c>
      <c r="F35" s="4">
        <v>12499</v>
      </c>
      <c r="G35">
        <v>0</v>
      </c>
      <c r="H35" s="4">
        <v>12499</v>
      </c>
    </row>
    <row r="36" spans="1:8" x14ac:dyDescent="0.25">
      <c r="A36" t="s">
        <v>265</v>
      </c>
      <c r="B36" t="s">
        <v>48</v>
      </c>
      <c r="C36" t="s">
        <v>203</v>
      </c>
      <c r="D36" s="1">
        <v>44102</v>
      </c>
      <c r="E36">
        <v>6</v>
      </c>
      <c r="F36" s="4">
        <v>4500</v>
      </c>
      <c r="G36">
        <v>0</v>
      </c>
      <c r="H36" s="4">
        <v>27000</v>
      </c>
    </row>
    <row r="37" spans="1:8" x14ac:dyDescent="0.25">
      <c r="A37" t="s">
        <v>266</v>
      </c>
      <c r="B37" t="s">
        <v>134</v>
      </c>
      <c r="C37" t="s">
        <v>154</v>
      </c>
      <c r="D37" s="1">
        <v>44106</v>
      </c>
      <c r="E37">
        <v>1</v>
      </c>
      <c r="F37" s="4">
        <v>11999</v>
      </c>
      <c r="G37">
        <v>0.05</v>
      </c>
      <c r="H37" s="4">
        <v>11399.05</v>
      </c>
    </row>
    <row r="38" spans="1:8" x14ac:dyDescent="0.25">
      <c r="A38" t="s">
        <v>267</v>
      </c>
      <c r="B38" t="s">
        <v>23</v>
      </c>
      <c r="C38" t="s">
        <v>187</v>
      </c>
      <c r="D38" s="1">
        <v>44110</v>
      </c>
      <c r="E38">
        <v>2</v>
      </c>
      <c r="F38" s="4">
        <v>3000</v>
      </c>
      <c r="G38">
        <v>0</v>
      </c>
      <c r="H38" s="4">
        <v>6000</v>
      </c>
    </row>
    <row r="39" spans="1:8" x14ac:dyDescent="0.25">
      <c r="A39" t="s">
        <v>268</v>
      </c>
      <c r="B39" t="s">
        <v>110</v>
      </c>
      <c r="C39" t="s">
        <v>167</v>
      </c>
      <c r="D39" s="1">
        <v>44114</v>
      </c>
      <c r="E39">
        <v>1</v>
      </c>
      <c r="F39" s="4">
        <v>29999</v>
      </c>
      <c r="G39">
        <v>0</v>
      </c>
      <c r="H39" s="4">
        <v>29999</v>
      </c>
    </row>
    <row r="40" spans="1:8" x14ac:dyDescent="0.25">
      <c r="A40" t="s">
        <v>269</v>
      </c>
      <c r="B40" t="s">
        <v>60</v>
      </c>
      <c r="C40" t="s">
        <v>144</v>
      </c>
      <c r="D40" s="1">
        <v>44118</v>
      </c>
      <c r="E40">
        <v>1</v>
      </c>
      <c r="F40" s="4">
        <v>6500</v>
      </c>
      <c r="G40">
        <v>0.1</v>
      </c>
      <c r="H40" s="4">
        <v>5850</v>
      </c>
    </row>
    <row r="41" spans="1:8" x14ac:dyDescent="0.25">
      <c r="A41" t="s">
        <v>270</v>
      </c>
      <c r="B41" t="s">
        <v>129</v>
      </c>
      <c r="C41" t="s">
        <v>174</v>
      </c>
      <c r="D41" s="1">
        <v>44122</v>
      </c>
      <c r="E41">
        <v>1</v>
      </c>
      <c r="F41" s="4">
        <v>22999</v>
      </c>
      <c r="G41">
        <v>0.15</v>
      </c>
      <c r="H41" s="4">
        <v>19549.150000000001</v>
      </c>
    </row>
    <row r="42" spans="1:8" x14ac:dyDescent="0.25">
      <c r="A42" t="s">
        <v>271</v>
      </c>
      <c r="B42" t="s">
        <v>35</v>
      </c>
      <c r="C42" t="s">
        <v>151</v>
      </c>
      <c r="D42" s="1">
        <v>44126</v>
      </c>
      <c r="E42">
        <v>1</v>
      </c>
      <c r="F42" s="4">
        <v>5200</v>
      </c>
      <c r="G42">
        <v>0</v>
      </c>
      <c r="H42" s="4">
        <v>5200</v>
      </c>
    </row>
    <row r="43" spans="1:8" x14ac:dyDescent="0.25">
      <c r="A43" t="s">
        <v>272</v>
      </c>
      <c r="B43" t="s">
        <v>93</v>
      </c>
      <c r="C43" t="s">
        <v>161</v>
      </c>
      <c r="D43" s="1">
        <v>44130</v>
      </c>
      <c r="E43">
        <v>3</v>
      </c>
      <c r="F43" s="4">
        <v>14999</v>
      </c>
      <c r="G43">
        <v>0</v>
      </c>
      <c r="H43" s="4">
        <v>44997</v>
      </c>
    </row>
    <row r="44" spans="1:8" x14ac:dyDescent="0.25">
      <c r="A44" t="s">
        <v>273</v>
      </c>
      <c r="B44" t="s">
        <v>132</v>
      </c>
      <c r="C44" t="s">
        <v>197</v>
      </c>
      <c r="D44" s="1">
        <v>44134</v>
      </c>
      <c r="E44">
        <v>2</v>
      </c>
      <c r="F44" s="4">
        <v>8999</v>
      </c>
      <c r="G44">
        <v>0.05</v>
      </c>
      <c r="H44" s="4">
        <v>17098.099999999999</v>
      </c>
    </row>
    <row r="45" spans="1:8" x14ac:dyDescent="0.25">
      <c r="A45" t="s">
        <v>274</v>
      </c>
      <c r="B45" t="s">
        <v>72</v>
      </c>
      <c r="C45" t="s">
        <v>200</v>
      </c>
      <c r="D45" s="1">
        <v>44138</v>
      </c>
      <c r="E45">
        <v>1</v>
      </c>
      <c r="F45" s="4">
        <v>8999</v>
      </c>
      <c r="G45">
        <v>0</v>
      </c>
      <c r="H45" s="4">
        <v>8999</v>
      </c>
    </row>
    <row r="46" spans="1:8" x14ac:dyDescent="0.25">
      <c r="A46" t="s">
        <v>275</v>
      </c>
      <c r="B46" t="s">
        <v>78</v>
      </c>
      <c r="C46" t="s">
        <v>180</v>
      </c>
      <c r="D46" s="1">
        <v>44142</v>
      </c>
      <c r="E46">
        <v>1</v>
      </c>
      <c r="F46" s="4">
        <v>59999</v>
      </c>
      <c r="G46">
        <v>0.1</v>
      </c>
      <c r="H46" s="4">
        <v>53999.1</v>
      </c>
    </row>
    <row r="47" spans="1:8" x14ac:dyDescent="0.25">
      <c r="A47" t="s">
        <v>276</v>
      </c>
      <c r="B47" t="s">
        <v>118</v>
      </c>
      <c r="C47" t="s">
        <v>212</v>
      </c>
      <c r="D47" s="1">
        <v>44146</v>
      </c>
      <c r="E47">
        <v>1</v>
      </c>
      <c r="F47" s="4">
        <v>14999</v>
      </c>
      <c r="G47">
        <v>0</v>
      </c>
      <c r="H47" s="4">
        <v>14999</v>
      </c>
    </row>
    <row r="48" spans="1:8" x14ac:dyDescent="0.25">
      <c r="A48" t="s">
        <v>277</v>
      </c>
      <c r="B48" t="s">
        <v>86</v>
      </c>
      <c r="C48" t="s">
        <v>222</v>
      </c>
      <c r="D48" s="1">
        <v>44150</v>
      </c>
      <c r="E48">
        <v>1</v>
      </c>
      <c r="F48" s="4">
        <v>54999</v>
      </c>
      <c r="G48">
        <v>0.25</v>
      </c>
      <c r="H48" s="4">
        <v>41249.25</v>
      </c>
    </row>
    <row r="49" spans="1:8" x14ac:dyDescent="0.25">
      <c r="A49" t="s">
        <v>278</v>
      </c>
      <c r="B49" t="s">
        <v>98</v>
      </c>
      <c r="C49" t="s">
        <v>209</v>
      </c>
      <c r="D49" s="1">
        <v>44154</v>
      </c>
      <c r="E49">
        <v>2</v>
      </c>
      <c r="F49" s="4">
        <v>7999</v>
      </c>
      <c r="G49">
        <v>0</v>
      </c>
      <c r="H49" s="4">
        <v>15998</v>
      </c>
    </row>
    <row r="50" spans="1:8" x14ac:dyDescent="0.25">
      <c r="A50" t="s">
        <v>279</v>
      </c>
      <c r="B50" t="s">
        <v>100</v>
      </c>
      <c r="C50" t="s">
        <v>215</v>
      </c>
      <c r="D50" s="1">
        <v>44158</v>
      </c>
      <c r="E50">
        <v>1</v>
      </c>
      <c r="F50" s="4">
        <v>9999</v>
      </c>
      <c r="G50">
        <v>0.05</v>
      </c>
      <c r="H50" s="4">
        <v>9499.0499999999993</v>
      </c>
    </row>
    <row r="51" spans="1:8" x14ac:dyDescent="0.25">
      <c r="A51" t="s">
        <v>280</v>
      </c>
      <c r="B51" t="s">
        <v>50</v>
      </c>
      <c r="C51" t="s">
        <v>183</v>
      </c>
      <c r="D51" s="1">
        <v>44162</v>
      </c>
      <c r="E51">
        <v>3</v>
      </c>
      <c r="F51" s="4">
        <v>5000</v>
      </c>
      <c r="G51">
        <v>0</v>
      </c>
      <c r="H51" s="4">
        <v>15000</v>
      </c>
    </row>
    <row r="52" spans="1:8" x14ac:dyDescent="0.25">
      <c r="A52" t="s">
        <v>281</v>
      </c>
      <c r="B52" t="s">
        <v>137</v>
      </c>
      <c r="C52" t="s">
        <v>164</v>
      </c>
      <c r="D52" s="1">
        <v>44166</v>
      </c>
      <c r="E52">
        <v>1</v>
      </c>
      <c r="F52" s="4">
        <v>19999</v>
      </c>
      <c r="G52">
        <v>0</v>
      </c>
      <c r="H52" s="4">
        <v>19999</v>
      </c>
    </row>
    <row r="53" spans="1:8" x14ac:dyDescent="0.25">
      <c r="A53" t="s">
        <v>282</v>
      </c>
      <c r="B53" t="s">
        <v>66</v>
      </c>
      <c r="C53" t="s">
        <v>170</v>
      </c>
      <c r="D53" s="1">
        <v>44170</v>
      </c>
      <c r="E53">
        <v>1</v>
      </c>
      <c r="F53" s="4">
        <v>26999</v>
      </c>
      <c r="G53">
        <v>0.1</v>
      </c>
      <c r="H53" s="4">
        <v>24299.1</v>
      </c>
    </row>
    <row r="54" spans="1:8" x14ac:dyDescent="0.25">
      <c r="A54" t="s">
        <v>283</v>
      </c>
      <c r="B54" t="s">
        <v>38</v>
      </c>
      <c r="C54" t="s">
        <v>218</v>
      </c>
      <c r="D54" s="1">
        <v>44174</v>
      </c>
      <c r="E54">
        <v>1</v>
      </c>
      <c r="F54" s="4">
        <v>12999</v>
      </c>
      <c r="G54">
        <v>0</v>
      </c>
      <c r="H54" s="4">
        <v>12999</v>
      </c>
    </row>
    <row r="55" spans="1:8" x14ac:dyDescent="0.25">
      <c r="A55" t="s">
        <v>284</v>
      </c>
      <c r="B55" t="s">
        <v>58</v>
      </c>
      <c r="C55" t="s">
        <v>193</v>
      </c>
      <c r="D55" s="1">
        <v>44178</v>
      </c>
      <c r="E55">
        <v>2</v>
      </c>
      <c r="F55" s="4">
        <v>10999</v>
      </c>
      <c r="G55">
        <v>0.15</v>
      </c>
      <c r="H55" s="4">
        <v>18698.150000000001</v>
      </c>
    </row>
    <row r="56" spans="1:8" x14ac:dyDescent="0.25">
      <c r="A56" t="s">
        <v>285</v>
      </c>
      <c r="B56" t="s">
        <v>26</v>
      </c>
      <c r="C56" t="s">
        <v>148</v>
      </c>
      <c r="D56" s="1">
        <v>44182</v>
      </c>
      <c r="E56">
        <v>1</v>
      </c>
      <c r="F56" s="4">
        <v>7500</v>
      </c>
      <c r="G56">
        <v>0</v>
      </c>
      <c r="H56" s="4">
        <v>7500</v>
      </c>
    </row>
    <row r="57" spans="1:8" x14ac:dyDescent="0.25">
      <c r="A57" t="s">
        <v>286</v>
      </c>
      <c r="B57" t="s">
        <v>91</v>
      </c>
      <c r="C57" t="s">
        <v>203</v>
      </c>
      <c r="D57" s="1">
        <v>44186</v>
      </c>
      <c r="E57">
        <v>4</v>
      </c>
      <c r="F57" s="4">
        <v>4500</v>
      </c>
      <c r="G57">
        <v>0</v>
      </c>
      <c r="H57" s="4">
        <v>18000</v>
      </c>
    </row>
    <row r="58" spans="1:8" x14ac:dyDescent="0.25">
      <c r="A58" t="s">
        <v>287</v>
      </c>
      <c r="B58" t="s">
        <v>125</v>
      </c>
      <c r="C58" t="s">
        <v>174</v>
      </c>
      <c r="D58" s="1">
        <v>44190</v>
      </c>
      <c r="E58">
        <v>1</v>
      </c>
      <c r="F58" s="4">
        <v>22999</v>
      </c>
      <c r="G58">
        <v>0.05</v>
      </c>
      <c r="H58" s="4">
        <v>21849.05</v>
      </c>
    </row>
    <row r="59" spans="1:8" x14ac:dyDescent="0.25">
      <c r="A59" t="s">
        <v>288</v>
      </c>
      <c r="B59" t="s">
        <v>10</v>
      </c>
      <c r="C59" t="s">
        <v>157</v>
      </c>
      <c r="D59" s="1">
        <v>44194</v>
      </c>
      <c r="E59">
        <v>1</v>
      </c>
      <c r="F59" s="4">
        <v>99999</v>
      </c>
      <c r="G59">
        <v>0.12</v>
      </c>
      <c r="H59" s="4">
        <v>87999.12</v>
      </c>
    </row>
    <row r="60" spans="1:8" x14ac:dyDescent="0.25">
      <c r="A60" t="s">
        <v>289</v>
      </c>
      <c r="B60" t="s">
        <v>55</v>
      </c>
      <c r="C60" t="s">
        <v>167</v>
      </c>
      <c r="D60" s="1">
        <v>44198</v>
      </c>
      <c r="E60">
        <v>1</v>
      </c>
      <c r="F60" s="4">
        <v>29999</v>
      </c>
      <c r="G60">
        <v>0.2</v>
      </c>
      <c r="H60" s="4">
        <v>23999.200000000001</v>
      </c>
    </row>
    <row r="61" spans="1:8" x14ac:dyDescent="0.25">
      <c r="A61" t="s">
        <v>290</v>
      </c>
      <c r="B61" t="s">
        <v>80</v>
      </c>
      <c r="C61" t="s">
        <v>187</v>
      </c>
      <c r="D61" s="1">
        <v>44202</v>
      </c>
      <c r="E61">
        <v>4</v>
      </c>
      <c r="F61" s="4">
        <v>3000</v>
      </c>
      <c r="G61">
        <v>0</v>
      </c>
      <c r="H61" s="4">
        <v>12000</v>
      </c>
    </row>
    <row r="62" spans="1:8" x14ac:dyDescent="0.25">
      <c r="A62" t="s">
        <v>291</v>
      </c>
      <c r="B62" t="s">
        <v>96</v>
      </c>
      <c r="C62" t="s">
        <v>177</v>
      </c>
      <c r="D62" s="1">
        <v>44206</v>
      </c>
      <c r="E62">
        <v>1</v>
      </c>
      <c r="F62" s="4">
        <v>12499</v>
      </c>
      <c r="G62">
        <v>0.1</v>
      </c>
      <c r="H62" s="4">
        <v>11249.1</v>
      </c>
    </row>
    <row r="63" spans="1:8" x14ac:dyDescent="0.25">
      <c r="A63" t="s">
        <v>292</v>
      </c>
      <c r="B63" t="s">
        <v>75</v>
      </c>
      <c r="C63" t="s">
        <v>144</v>
      </c>
      <c r="D63" s="1">
        <v>44210</v>
      </c>
      <c r="E63">
        <v>1</v>
      </c>
      <c r="F63" s="4">
        <v>6500</v>
      </c>
      <c r="G63">
        <v>0</v>
      </c>
      <c r="H63" s="4">
        <v>6500</v>
      </c>
    </row>
    <row r="64" spans="1:8" x14ac:dyDescent="0.25">
      <c r="A64" t="s">
        <v>293</v>
      </c>
      <c r="B64" t="s">
        <v>32</v>
      </c>
      <c r="C64" t="s">
        <v>206</v>
      </c>
      <c r="D64" s="1">
        <v>44214</v>
      </c>
      <c r="E64">
        <v>2</v>
      </c>
      <c r="F64" s="4">
        <v>9999</v>
      </c>
      <c r="G64">
        <v>0.05</v>
      </c>
      <c r="H64" s="4">
        <v>18998.099999999999</v>
      </c>
    </row>
    <row r="65" spans="1:8" x14ac:dyDescent="0.25">
      <c r="A65" t="s">
        <v>294</v>
      </c>
      <c r="B65" t="s">
        <v>113</v>
      </c>
      <c r="C65" t="s">
        <v>190</v>
      </c>
      <c r="D65" s="1">
        <v>44218</v>
      </c>
      <c r="E65">
        <v>5</v>
      </c>
      <c r="F65" s="4">
        <v>2000</v>
      </c>
      <c r="G65">
        <v>0</v>
      </c>
      <c r="H65" s="4">
        <v>10000</v>
      </c>
    </row>
    <row r="66" spans="1:8" x14ac:dyDescent="0.25">
      <c r="A66" t="s">
        <v>295</v>
      </c>
      <c r="B66" t="s">
        <v>46</v>
      </c>
      <c r="C66" t="s">
        <v>161</v>
      </c>
      <c r="D66" s="1">
        <v>44222</v>
      </c>
      <c r="E66">
        <v>1</v>
      </c>
      <c r="F66" s="4">
        <v>14999</v>
      </c>
      <c r="G66">
        <v>0.1</v>
      </c>
      <c r="H66" s="4">
        <v>13499.1</v>
      </c>
    </row>
    <row r="67" spans="1:8" x14ac:dyDescent="0.25">
      <c r="A67" t="s">
        <v>296</v>
      </c>
      <c r="B67" t="s">
        <v>102</v>
      </c>
      <c r="C67" t="s">
        <v>180</v>
      </c>
      <c r="D67" s="1">
        <v>44226</v>
      </c>
      <c r="E67">
        <v>1</v>
      </c>
      <c r="F67" s="4">
        <v>59999</v>
      </c>
      <c r="G67">
        <v>0.15</v>
      </c>
      <c r="H67" s="4">
        <v>50999.15</v>
      </c>
    </row>
    <row r="68" spans="1:8" x14ac:dyDescent="0.25">
      <c r="A68" t="s">
        <v>297</v>
      </c>
      <c r="B68" t="s">
        <v>83</v>
      </c>
      <c r="C68" t="s">
        <v>170</v>
      </c>
      <c r="D68" s="1">
        <v>44230</v>
      </c>
      <c r="E68">
        <v>1</v>
      </c>
      <c r="F68" s="4">
        <v>26999</v>
      </c>
      <c r="G68">
        <v>0</v>
      </c>
      <c r="H68" s="4">
        <v>26999</v>
      </c>
    </row>
    <row r="69" spans="1:8" x14ac:dyDescent="0.25">
      <c r="A69" t="s">
        <v>298</v>
      </c>
      <c r="B69" t="s">
        <v>6</v>
      </c>
      <c r="C69" t="s">
        <v>193</v>
      </c>
      <c r="D69" s="1">
        <v>44234</v>
      </c>
      <c r="E69">
        <v>2</v>
      </c>
      <c r="F69" s="4">
        <v>10999</v>
      </c>
      <c r="G69">
        <v>0.05</v>
      </c>
      <c r="H69" s="4">
        <v>20898.099999999999</v>
      </c>
    </row>
    <row r="70" spans="1:8" x14ac:dyDescent="0.25">
      <c r="A70" t="s">
        <v>299</v>
      </c>
      <c r="B70" t="s">
        <v>123</v>
      </c>
      <c r="C70" t="s">
        <v>200</v>
      </c>
      <c r="D70" s="1">
        <v>44238</v>
      </c>
      <c r="E70">
        <v>1</v>
      </c>
      <c r="F70" s="4">
        <v>8999</v>
      </c>
      <c r="G70">
        <v>0</v>
      </c>
      <c r="H70" s="4">
        <v>8999</v>
      </c>
    </row>
    <row r="71" spans="1:8" x14ac:dyDescent="0.25">
      <c r="A71" t="s">
        <v>300</v>
      </c>
      <c r="B71" t="s">
        <v>52</v>
      </c>
      <c r="C71" t="s">
        <v>154</v>
      </c>
      <c r="D71" s="1">
        <v>44242</v>
      </c>
      <c r="E71">
        <v>1</v>
      </c>
      <c r="F71" s="4">
        <v>11999</v>
      </c>
      <c r="G71">
        <v>0.1</v>
      </c>
      <c r="H71" s="4">
        <v>10799.1</v>
      </c>
    </row>
    <row r="72" spans="1:8" x14ac:dyDescent="0.25">
      <c r="A72" t="s">
        <v>301</v>
      </c>
      <c r="B72" t="s">
        <v>107</v>
      </c>
      <c r="C72" t="s">
        <v>209</v>
      </c>
      <c r="D72" s="1">
        <v>44246</v>
      </c>
      <c r="E72">
        <v>3</v>
      </c>
      <c r="F72" s="4">
        <v>7999</v>
      </c>
      <c r="G72">
        <v>0</v>
      </c>
      <c r="H72" s="4">
        <v>23997</v>
      </c>
    </row>
    <row r="73" spans="1:8" x14ac:dyDescent="0.25">
      <c r="A73" t="s">
        <v>302</v>
      </c>
      <c r="B73" t="s">
        <v>69</v>
      </c>
      <c r="C73" t="s">
        <v>212</v>
      </c>
      <c r="D73" s="1">
        <v>44250</v>
      </c>
      <c r="E73">
        <v>1</v>
      </c>
      <c r="F73" s="4">
        <v>14999</v>
      </c>
      <c r="G73">
        <v>0.05</v>
      </c>
      <c r="H73" s="4">
        <v>14249.05</v>
      </c>
    </row>
    <row r="74" spans="1:8" x14ac:dyDescent="0.25">
      <c r="A74" t="s">
        <v>303</v>
      </c>
      <c r="B74" t="s">
        <v>115</v>
      </c>
      <c r="C74" t="s">
        <v>215</v>
      </c>
      <c r="D74" s="1">
        <v>44254</v>
      </c>
      <c r="E74">
        <v>2</v>
      </c>
      <c r="F74" s="4">
        <v>9999</v>
      </c>
      <c r="G74">
        <v>0</v>
      </c>
      <c r="H74" s="4">
        <v>19998</v>
      </c>
    </row>
    <row r="75" spans="1:8" x14ac:dyDescent="0.25">
      <c r="A75" t="s">
        <v>304</v>
      </c>
      <c r="B75" t="s">
        <v>43</v>
      </c>
      <c r="C75" t="s">
        <v>218</v>
      </c>
      <c r="D75" s="1">
        <v>44258</v>
      </c>
      <c r="E75">
        <v>1</v>
      </c>
      <c r="F75" s="4">
        <v>12999</v>
      </c>
      <c r="G75">
        <v>0.1</v>
      </c>
      <c r="H75" s="4">
        <v>11699.1</v>
      </c>
    </row>
    <row r="76" spans="1:8" x14ac:dyDescent="0.25">
      <c r="A76" t="s">
        <v>305</v>
      </c>
      <c r="B76" t="s">
        <v>89</v>
      </c>
      <c r="C76" t="s">
        <v>222</v>
      </c>
      <c r="D76" s="1">
        <v>44262</v>
      </c>
      <c r="E76">
        <v>1</v>
      </c>
      <c r="F76" s="4">
        <v>54999</v>
      </c>
      <c r="G76">
        <v>0.12</v>
      </c>
      <c r="H76" s="4">
        <v>48399.12</v>
      </c>
    </row>
    <row r="77" spans="1:8" x14ac:dyDescent="0.25">
      <c r="A77" t="s">
        <v>306</v>
      </c>
      <c r="B77" t="s">
        <v>127</v>
      </c>
      <c r="C77" t="s">
        <v>193</v>
      </c>
      <c r="D77" s="1">
        <v>44266</v>
      </c>
      <c r="E77">
        <v>1</v>
      </c>
      <c r="F77" s="4">
        <v>10999</v>
      </c>
      <c r="G77">
        <v>0</v>
      </c>
      <c r="H77" s="4">
        <v>10999</v>
      </c>
    </row>
    <row r="78" spans="1:8" x14ac:dyDescent="0.25">
      <c r="A78" t="s">
        <v>307</v>
      </c>
      <c r="B78" t="s">
        <v>63</v>
      </c>
      <c r="C78" t="s">
        <v>183</v>
      </c>
      <c r="D78" s="1">
        <v>44270</v>
      </c>
      <c r="E78">
        <v>4</v>
      </c>
      <c r="F78" s="4">
        <v>5000</v>
      </c>
      <c r="G78">
        <v>0</v>
      </c>
      <c r="H78" s="4">
        <v>20000</v>
      </c>
    </row>
    <row r="79" spans="1:8" x14ac:dyDescent="0.25">
      <c r="A79" t="s">
        <v>308</v>
      </c>
      <c r="B79" t="s">
        <v>104</v>
      </c>
      <c r="C79" t="s">
        <v>157</v>
      </c>
      <c r="D79" s="1">
        <v>44274</v>
      </c>
      <c r="E79">
        <v>1</v>
      </c>
      <c r="F79" s="4">
        <v>99999</v>
      </c>
      <c r="G79">
        <v>0.18</v>
      </c>
      <c r="H79" s="4">
        <v>81999.179999999993</v>
      </c>
    </row>
    <row r="80" spans="1:8" x14ac:dyDescent="0.25">
      <c r="A80" t="s">
        <v>309</v>
      </c>
      <c r="B80" t="s">
        <v>17</v>
      </c>
      <c r="C80" t="s">
        <v>170</v>
      </c>
      <c r="D80" s="1">
        <v>44278</v>
      </c>
      <c r="E80">
        <v>2</v>
      </c>
      <c r="F80" s="4">
        <v>26999</v>
      </c>
      <c r="G80">
        <v>0</v>
      </c>
      <c r="H80" s="4">
        <v>53998</v>
      </c>
    </row>
    <row r="81" spans="1:8" x14ac:dyDescent="0.25">
      <c r="A81" t="s">
        <v>310</v>
      </c>
      <c r="B81" t="s">
        <v>121</v>
      </c>
      <c r="C81" t="s">
        <v>148</v>
      </c>
      <c r="D81" s="1">
        <v>44282</v>
      </c>
      <c r="E81">
        <v>1</v>
      </c>
      <c r="F81" s="4">
        <v>7500</v>
      </c>
      <c r="G81">
        <v>0.05</v>
      </c>
      <c r="H81" s="4">
        <v>7125</v>
      </c>
    </row>
    <row r="82" spans="1:8" x14ac:dyDescent="0.25">
      <c r="A82" t="s">
        <v>311</v>
      </c>
      <c r="B82" t="s">
        <v>48</v>
      </c>
      <c r="C82" t="s">
        <v>190</v>
      </c>
      <c r="D82" s="1">
        <v>44286</v>
      </c>
      <c r="E82">
        <v>3</v>
      </c>
      <c r="F82" s="4">
        <v>2000</v>
      </c>
      <c r="G82">
        <v>0</v>
      </c>
      <c r="H82" s="4">
        <v>6000</v>
      </c>
    </row>
    <row r="83" spans="1:8" x14ac:dyDescent="0.25">
      <c r="A83" t="s">
        <v>312</v>
      </c>
      <c r="B83" t="s">
        <v>134</v>
      </c>
      <c r="C83" t="s">
        <v>164</v>
      </c>
      <c r="D83" s="1">
        <v>44290</v>
      </c>
      <c r="E83">
        <v>1</v>
      </c>
      <c r="F83" s="4">
        <v>19999</v>
      </c>
      <c r="G83">
        <v>0.1</v>
      </c>
      <c r="H83" s="4">
        <v>17999.099999999999</v>
      </c>
    </row>
    <row r="84" spans="1:8" x14ac:dyDescent="0.25">
      <c r="A84" t="s">
        <v>313</v>
      </c>
      <c r="B84" t="s">
        <v>23</v>
      </c>
      <c r="C84" t="s">
        <v>206</v>
      </c>
      <c r="D84" s="1">
        <v>44294</v>
      </c>
      <c r="E84">
        <v>1</v>
      </c>
      <c r="F84" s="4">
        <v>9999</v>
      </c>
      <c r="G84">
        <v>0</v>
      </c>
      <c r="H84" s="4">
        <v>9999</v>
      </c>
    </row>
    <row r="85" spans="1:8" x14ac:dyDescent="0.25">
      <c r="A85" t="s">
        <v>314</v>
      </c>
      <c r="B85" t="s">
        <v>110</v>
      </c>
      <c r="C85" t="s">
        <v>157</v>
      </c>
      <c r="D85" s="1">
        <v>44298</v>
      </c>
      <c r="E85">
        <v>1</v>
      </c>
      <c r="F85" s="4">
        <v>99999</v>
      </c>
      <c r="G85">
        <v>0.2</v>
      </c>
      <c r="H85" s="4">
        <v>79999.199999999997</v>
      </c>
    </row>
    <row r="86" spans="1:8" x14ac:dyDescent="0.25">
      <c r="A86" t="s">
        <v>315</v>
      </c>
      <c r="B86" t="s">
        <v>60</v>
      </c>
      <c r="C86" t="s">
        <v>177</v>
      </c>
      <c r="D86" s="1">
        <v>44302</v>
      </c>
      <c r="E86">
        <v>1</v>
      </c>
      <c r="F86" s="4">
        <v>12499</v>
      </c>
      <c r="G86">
        <v>0</v>
      </c>
      <c r="H86" s="4">
        <v>12499</v>
      </c>
    </row>
    <row r="87" spans="1:8" x14ac:dyDescent="0.25">
      <c r="A87" t="s">
        <v>316</v>
      </c>
      <c r="B87" t="s">
        <v>129</v>
      </c>
      <c r="C87" t="s">
        <v>203</v>
      </c>
      <c r="D87" s="1">
        <v>44306</v>
      </c>
      <c r="E87">
        <v>6</v>
      </c>
      <c r="F87" s="4">
        <v>4500</v>
      </c>
      <c r="G87">
        <v>0</v>
      </c>
      <c r="H87" s="4">
        <v>27000</v>
      </c>
    </row>
    <row r="88" spans="1:8" x14ac:dyDescent="0.25">
      <c r="A88" t="s">
        <v>317</v>
      </c>
      <c r="B88" t="s">
        <v>35</v>
      </c>
      <c r="C88" t="s">
        <v>154</v>
      </c>
      <c r="D88" s="1">
        <v>44310</v>
      </c>
      <c r="E88">
        <v>1</v>
      </c>
      <c r="F88" s="4">
        <v>11999</v>
      </c>
      <c r="G88">
        <v>0.05</v>
      </c>
      <c r="H88" s="4">
        <v>11399.05</v>
      </c>
    </row>
    <row r="89" spans="1:8" x14ac:dyDescent="0.25">
      <c r="A89" t="s">
        <v>318</v>
      </c>
      <c r="B89" t="s">
        <v>93</v>
      </c>
      <c r="C89" t="s">
        <v>187</v>
      </c>
      <c r="D89" s="1">
        <v>44314</v>
      </c>
      <c r="E89">
        <v>2</v>
      </c>
      <c r="F89" s="4">
        <v>3000</v>
      </c>
      <c r="G89">
        <v>0</v>
      </c>
      <c r="H89" s="4">
        <v>6000</v>
      </c>
    </row>
    <row r="90" spans="1:8" x14ac:dyDescent="0.25">
      <c r="A90" t="s">
        <v>319</v>
      </c>
      <c r="B90" t="s">
        <v>132</v>
      </c>
      <c r="C90" t="s">
        <v>167</v>
      </c>
      <c r="D90" s="1">
        <v>44318</v>
      </c>
      <c r="E90">
        <v>1</v>
      </c>
      <c r="F90" s="4">
        <v>29999</v>
      </c>
      <c r="G90">
        <v>0</v>
      </c>
      <c r="H90" s="4">
        <v>29999</v>
      </c>
    </row>
    <row r="91" spans="1:8" x14ac:dyDescent="0.25">
      <c r="A91" t="s">
        <v>320</v>
      </c>
      <c r="B91" t="s">
        <v>72</v>
      </c>
      <c r="C91" t="s">
        <v>144</v>
      </c>
      <c r="D91" s="1">
        <v>44322</v>
      </c>
      <c r="E91">
        <v>1</v>
      </c>
      <c r="F91" s="4">
        <v>6500</v>
      </c>
      <c r="G91">
        <v>0.1</v>
      </c>
      <c r="H91" s="4">
        <v>5850</v>
      </c>
    </row>
    <row r="92" spans="1:8" x14ac:dyDescent="0.25">
      <c r="A92" t="s">
        <v>321</v>
      </c>
      <c r="B92" t="s">
        <v>78</v>
      </c>
      <c r="C92" t="s">
        <v>174</v>
      </c>
      <c r="D92" s="1">
        <v>44326</v>
      </c>
      <c r="E92">
        <v>1</v>
      </c>
      <c r="F92" s="4">
        <v>22999</v>
      </c>
      <c r="G92">
        <v>0.15</v>
      </c>
      <c r="H92" s="4">
        <v>19549.150000000001</v>
      </c>
    </row>
    <row r="93" spans="1:8" x14ac:dyDescent="0.25">
      <c r="A93" t="s">
        <v>322</v>
      </c>
      <c r="B93" t="s">
        <v>118</v>
      </c>
      <c r="C93" t="s">
        <v>151</v>
      </c>
      <c r="D93" s="1">
        <v>44330</v>
      </c>
      <c r="E93">
        <v>1</v>
      </c>
      <c r="F93" s="4">
        <v>5200</v>
      </c>
      <c r="G93">
        <v>0</v>
      </c>
      <c r="H93" s="4">
        <v>5200</v>
      </c>
    </row>
    <row r="94" spans="1:8" x14ac:dyDescent="0.25">
      <c r="A94" t="s">
        <v>323</v>
      </c>
      <c r="B94" t="s">
        <v>86</v>
      </c>
      <c r="C94" t="s">
        <v>161</v>
      </c>
      <c r="D94" s="1">
        <v>44334</v>
      </c>
      <c r="E94">
        <v>3</v>
      </c>
      <c r="F94" s="4">
        <v>14999</v>
      </c>
      <c r="G94">
        <v>0</v>
      </c>
      <c r="H94" s="4">
        <v>44997</v>
      </c>
    </row>
    <row r="95" spans="1:8" x14ac:dyDescent="0.25">
      <c r="A95" t="s">
        <v>324</v>
      </c>
      <c r="B95" t="s">
        <v>98</v>
      </c>
      <c r="C95" t="s">
        <v>197</v>
      </c>
      <c r="D95" s="1">
        <v>44338</v>
      </c>
      <c r="E95">
        <v>2</v>
      </c>
      <c r="F95" s="4">
        <v>8999</v>
      </c>
      <c r="G95">
        <v>0.05</v>
      </c>
      <c r="H95" s="4">
        <v>17098.099999999999</v>
      </c>
    </row>
    <row r="96" spans="1:8" x14ac:dyDescent="0.25">
      <c r="A96" t="s">
        <v>325</v>
      </c>
      <c r="B96" t="s">
        <v>100</v>
      </c>
      <c r="C96" t="s">
        <v>200</v>
      </c>
      <c r="D96" s="1">
        <v>44342</v>
      </c>
      <c r="E96">
        <v>1</v>
      </c>
      <c r="F96" s="4">
        <v>8999</v>
      </c>
      <c r="G96">
        <v>0</v>
      </c>
      <c r="H96" s="4">
        <v>8999</v>
      </c>
    </row>
    <row r="97" spans="1:8" x14ac:dyDescent="0.25">
      <c r="A97" t="s">
        <v>326</v>
      </c>
      <c r="B97" t="s">
        <v>50</v>
      </c>
      <c r="C97" t="s">
        <v>180</v>
      </c>
      <c r="D97" s="1">
        <v>44346</v>
      </c>
      <c r="E97">
        <v>1</v>
      </c>
      <c r="F97" s="4">
        <v>59999</v>
      </c>
      <c r="G97">
        <v>0.1</v>
      </c>
      <c r="H97" s="4">
        <v>53999.1</v>
      </c>
    </row>
    <row r="98" spans="1:8" x14ac:dyDescent="0.25">
      <c r="A98" t="s">
        <v>327</v>
      </c>
      <c r="B98" t="s">
        <v>20</v>
      </c>
      <c r="C98" t="s">
        <v>212</v>
      </c>
      <c r="D98" s="1">
        <v>44350</v>
      </c>
      <c r="E98">
        <v>1</v>
      </c>
      <c r="F98" s="4">
        <v>14999</v>
      </c>
      <c r="G98">
        <v>0</v>
      </c>
      <c r="H98" s="4">
        <v>14999</v>
      </c>
    </row>
    <row r="99" spans="1:8" x14ac:dyDescent="0.25">
      <c r="A99" t="s">
        <v>328</v>
      </c>
      <c r="B99" t="s">
        <v>58</v>
      </c>
      <c r="C99" t="s">
        <v>222</v>
      </c>
      <c r="D99" s="1">
        <v>44354</v>
      </c>
      <c r="E99">
        <v>1</v>
      </c>
      <c r="F99" s="4">
        <v>54999</v>
      </c>
      <c r="G99">
        <v>0.25</v>
      </c>
      <c r="H99" s="4">
        <v>41249.25</v>
      </c>
    </row>
    <row r="100" spans="1:8" x14ac:dyDescent="0.25">
      <c r="A100" t="s">
        <v>329</v>
      </c>
      <c r="B100" t="s">
        <v>29</v>
      </c>
      <c r="C100" t="s">
        <v>209</v>
      </c>
      <c r="D100" s="1">
        <v>44358</v>
      </c>
      <c r="E100">
        <v>2</v>
      </c>
      <c r="F100" s="4">
        <v>7999</v>
      </c>
      <c r="G100">
        <v>0</v>
      </c>
      <c r="H100" s="4">
        <v>15998</v>
      </c>
    </row>
    <row r="101" spans="1:8" x14ac:dyDescent="0.25">
      <c r="A101" t="s">
        <v>330</v>
      </c>
      <c r="B101" t="s">
        <v>40</v>
      </c>
      <c r="C101" t="s">
        <v>215</v>
      </c>
      <c r="D101" s="1">
        <v>44362</v>
      </c>
      <c r="E101">
        <v>1</v>
      </c>
      <c r="F101" s="4">
        <v>9999</v>
      </c>
      <c r="G101">
        <v>0.05</v>
      </c>
      <c r="H101" s="4">
        <v>9499.0499999999993</v>
      </c>
    </row>
    <row r="102" spans="1:8" x14ac:dyDescent="0.25">
      <c r="A102" t="s">
        <v>331</v>
      </c>
      <c r="B102" t="s">
        <v>14</v>
      </c>
      <c r="C102" t="s">
        <v>183</v>
      </c>
      <c r="D102" s="1">
        <v>44366</v>
      </c>
      <c r="E102">
        <v>3</v>
      </c>
      <c r="F102" s="4">
        <v>5000</v>
      </c>
      <c r="G102">
        <v>0</v>
      </c>
      <c r="H102" s="4">
        <v>15000</v>
      </c>
    </row>
    <row r="103" spans="1:8" x14ac:dyDescent="0.25">
      <c r="A103" t="s">
        <v>332</v>
      </c>
      <c r="B103" t="s">
        <v>66</v>
      </c>
      <c r="C103" t="s">
        <v>164</v>
      </c>
      <c r="D103" s="1">
        <v>44370</v>
      </c>
      <c r="E103">
        <v>1</v>
      </c>
      <c r="F103" s="4">
        <v>19999</v>
      </c>
      <c r="G103">
        <v>0</v>
      </c>
      <c r="H103" s="4">
        <v>19999</v>
      </c>
    </row>
    <row r="104" spans="1:8" x14ac:dyDescent="0.25">
      <c r="A104" t="s">
        <v>333</v>
      </c>
      <c r="B104" t="s">
        <v>26</v>
      </c>
      <c r="C104" t="s">
        <v>170</v>
      </c>
      <c r="D104" s="1">
        <v>44374</v>
      </c>
      <c r="E104">
        <v>1</v>
      </c>
      <c r="F104" s="4">
        <v>26999</v>
      </c>
      <c r="G104">
        <v>0.1</v>
      </c>
      <c r="H104" s="4">
        <v>24299.1</v>
      </c>
    </row>
    <row r="105" spans="1:8" x14ac:dyDescent="0.25">
      <c r="A105" t="s">
        <v>334</v>
      </c>
      <c r="B105" t="s">
        <v>91</v>
      </c>
      <c r="C105" t="s">
        <v>218</v>
      </c>
      <c r="D105" s="1">
        <v>44378</v>
      </c>
      <c r="E105">
        <v>1</v>
      </c>
      <c r="F105" s="4">
        <v>12999</v>
      </c>
      <c r="G105">
        <v>0</v>
      </c>
      <c r="H105" s="4">
        <v>12999</v>
      </c>
    </row>
    <row r="106" spans="1:8" x14ac:dyDescent="0.25">
      <c r="A106" t="s">
        <v>335</v>
      </c>
      <c r="B106" t="s">
        <v>125</v>
      </c>
      <c r="C106" t="s">
        <v>193</v>
      </c>
      <c r="D106" s="1">
        <v>44382</v>
      </c>
      <c r="E106">
        <v>2</v>
      </c>
      <c r="F106" s="4">
        <v>10999</v>
      </c>
      <c r="G106">
        <v>0.15</v>
      </c>
      <c r="H106" s="4">
        <v>18698.150000000001</v>
      </c>
    </row>
    <row r="107" spans="1:8" x14ac:dyDescent="0.25">
      <c r="A107" t="s">
        <v>336</v>
      </c>
      <c r="B107" t="s">
        <v>10</v>
      </c>
      <c r="C107" t="s">
        <v>148</v>
      </c>
      <c r="D107" s="1">
        <v>44386</v>
      </c>
      <c r="E107">
        <v>1</v>
      </c>
      <c r="F107" s="4">
        <v>7500</v>
      </c>
      <c r="G107">
        <v>0</v>
      </c>
      <c r="H107" s="4">
        <v>7500</v>
      </c>
    </row>
    <row r="108" spans="1:8" x14ac:dyDescent="0.25">
      <c r="A108" t="s">
        <v>337</v>
      </c>
      <c r="B108" t="s">
        <v>55</v>
      </c>
      <c r="C108" t="s">
        <v>203</v>
      </c>
      <c r="D108" s="1">
        <v>44390</v>
      </c>
      <c r="E108">
        <v>4</v>
      </c>
      <c r="F108" s="4">
        <v>4500</v>
      </c>
      <c r="G108">
        <v>0</v>
      </c>
      <c r="H108" s="4">
        <v>18000</v>
      </c>
    </row>
    <row r="109" spans="1:8" x14ac:dyDescent="0.25">
      <c r="A109" t="s">
        <v>338</v>
      </c>
      <c r="B109" t="s">
        <v>80</v>
      </c>
      <c r="C109" t="s">
        <v>174</v>
      </c>
      <c r="D109" s="1">
        <v>44394</v>
      </c>
      <c r="E109">
        <v>1</v>
      </c>
      <c r="F109" s="4">
        <v>22999</v>
      </c>
      <c r="G109">
        <v>0.05</v>
      </c>
      <c r="H109" s="4">
        <v>21849.05</v>
      </c>
    </row>
    <row r="110" spans="1:8" x14ac:dyDescent="0.25">
      <c r="A110" t="s">
        <v>339</v>
      </c>
      <c r="B110" t="s">
        <v>96</v>
      </c>
      <c r="C110" t="s">
        <v>157</v>
      </c>
      <c r="D110" s="1">
        <v>44398</v>
      </c>
      <c r="E110">
        <v>1</v>
      </c>
      <c r="F110" s="4">
        <v>99999</v>
      </c>
      <c r="G110">
        <v>0.12</v>
      </c>
      <c r="H110" s="4">
        <v>87999.12</v>
      </c>
    </row>
    <row r="111" spans="1:8" x14ac:dyDescent="0.25">
      <c r="A111" t="s">
        <v>340</v>
      </c>
      <c r="B111" t="s">
        <v>75</v>
      </c>
      <c r="C111" t="s">
        <v>167</v>
      </c>
      <c r="D111" s="1">
        <v>44402</v>
      </c>
      <c r="E111">
        <v>1</v>
      </c>
      <c r="F111" s="4">
        <v>29999</v>
      </c>
      <c r="G111">
        <v>0.2</v>
      </c>
      <c r="H111" s="4">
        <v>23999.200000000001</v>
      </c>
    </row>
    <row r="112" spans="1:8" x14ac:dyDescent="0.25">
      <c r="A112" t="s">
        <v>341</v>
      </c>
      <c r="B112" t="s">
        <v>32</v>
      </c>
      <c r="C112" t="s">
        <v>187</v>
      </c>
      <c r="D112" s="1">
        <v>44406</v>
      </c>
      <c r="E112">
        <v>4</v>
      </c>
      <c r="F112" s="4">
        <v>3000</v>
      </c>
      <c r="G112">
        <v>0</v>
      </c>
      <c r="H112" s="4">
        <v>12000</v>
      </c>
    </row>
    <row r="113" spans="1:8" x14ac:dyDescent="0.25">
      <c r="A113" t="s">
        <v>342</v>
      </c>
      <c r="B113" t="s">
        <v>113</v>
      </c>
      <c r="C113" t="s">
        <v>177</v>
      </c>
      <c r="D113" s="1">
        <v>44410</v>
      </c>
      <c r="E113">
        <v>1</v>
      </c>
      <c r="F113" s="4">
        <v>12499</v>
      </c>
      <c r="G113">
        <v>0.1</v>
      </c>
      <c r="H113" s="4">
        <v>11249.1</v>
      </c>
    </row>
    <row r="114" spans="1:8" x14ac:dyDescent="0.25">
      <c r="A114" t="s">
        <v>343</v>
      </c>
      <c r="B114" t="s">
        <v>46</v>
      </c>
      <c r="C114" t="s">
        <v>144</v>
      </c>
      <c r="D114" s="1">
        <v>44414</v>
      </c>
      <c r="E114">
        <v>1</v>
      </c>
      <c r="F114" s="4">
        <v>6500</v>
      </c>
      <c r="G114">
        <v>0</v>
      </c>
      <c r="H114" s="4">
        <v>6500</v>
      </c>
    </row>
    <row r="115" spans="1:8" x14ac:dyDescent="0.25">
      <c r="A115" t="s">
        <v>344</v>
      </c>
      <c r="B115" t="s">
        <v>102</v>
      </c>
      <c r="C115" t="s">
        <v>206</v>
      </c>
      <c r="D115" s="1">
        <v>44418</v>
      </c>
      <c r="E115">
        <v>2</v>
      </c>
      <c r="F115" s="4">
        <v>9999</v>
      </c>
      <c r="G115">
        <v>0.05</v>
      </c>
      <c r="H115" s="4">
        <v>18998.099999999999</v>
      </c>
    </row>
    <row r="116" spans="1:8" x14ac:dyDescent="0.25">
      <c r="A116" t="s">
        <v>345</v>
      </c>
      <c r="B116" t="s">
        <v>83</v>
      </c>
      <c r="C116" t="s">
        <v>190</v>
      </c>
      <c r="D116" s="1">
        <v>44422</v>
      </c>
      <c r="E116">
        <v>5</v>
      </c>
      <c r="F116" s="4">
        <v>2000</v>
      </c>
      <c r="G116">
        <v>0</v>
      </c>
      <c r="H116" s="4">
        <v>10000</v>
      </c>
    </row>
    <row r="117" spans="1:8" x14ac:dyDescent="0.25">
      <c r="A117" t="s">
        <v>346</v>
      </c>
      <c r="B117" t="s">
        <v>6</v>
      </c>
      <c r="C117" t="s">
        <v>161</v>
      </c>
      <c r="D117" s="1">
        <v>44426</v>
      </c>
      <c r="E117">
        <v>1</v>
      </c>
      <c r="F117" s="4">
        <v>14999</v>
      </c>
      <c r="G117">
        <v>0.1</v>
      </c>
      <c r="H117" s="4">
        <v>13499.1</v>
      </c>
    </row>
    <row r="118" spans="1:8" x14ac:dyDescent="0.25">
      <c r="A118" t="s">
        <v>347</v>
      </c>
      <c r="B118" t="s">
        <v>123</v>
      </c>
      <c r="C118" t="s">
        <v>180</v>
      </c>
      <c r="D118" s="1">
        <v>44430</v>
      </c>
      <c r="E118">
        <v>1</v>
      </c>
      <c r="F118" s="4">
        <v>59999</v>
      </c>
      <c r="G118">
        <v>0.15</v>
      </c>
      <c r="H118" s="4">
        <v>50999.15</v>
      </c>
    </row>
    <row r="119" spans="1:8" x14ac:dyDescent="0.25">
      <c r="A119" t="s">
        <v>348</v>
      </c>
      <c r="B119" t="s">
        <v>52</v>
      </c>
      <c r="C119" t="s">
        <v>170</v>
      </c>
      <c r="D119" s="1">
        <v>44434</v>
      </c>
      <c r="E119">
        <v>1</v>
      </c>
      <c r="F119" s="4">
        <v>26999</v>
      </c>
      <c r="G119">
        <v>0</v>
      </c>
      <c r="H119" s="4">
        <v>26999</v>
      </c>
    </row>
    <row r="120" spans="1:8" x14ac:dyDescent="0.25">
      <c r="A120" t="s">
        <v>349</v>
      </c>
      <c r="B120" t="s">
        <v>107</v>
      </c>
      <c r="C120" t="s">
        <v>193</v>
      </c>
      <c r="D120" s="1">
        <v>44438</v>
      </c>
      <c r="E120">
        <v>2</v>
      </c>
      <c r="F120" s="4">
        <v>10999</v>
      </c>
      <c r="G120">
        <v>0.05</v>
      </c>
      <c r="H120" s="4">
        <v>20898.099999999999</v>
      </c>
    </row>
    <row r="121" spans="1:8" x14ac:dyDescent="0.25">
      <c r="A121" t="s">
        <v>350</v>
      </c>
      <c r="B121" t="s">
        <v>69</v>
      </c>
      <c r="C121" t="s">
        <v>200</v>
      </c>
      <c r="D121" s="1">
        <v>44442</v>
      </c>
      <c r="E121">
        <v>1</v>
      </c>
      <c r="F121" s="4">
        <v>8999</v>
      </c>
      <c r="G121">
        <v>0</v>
      </c>
      <c r="H121" s="4">
        <v>8999</v>
      </c>
    </row>
    <row r="122" spans="1:8" x14ac:dyDescent="0.25">
      <c r="A122" t="s">
        <v>351</v>
      </c>
      <c r="B122" t="s">
        <v>115</v>
      </c>
      <c r="C122" t="s">
        <v>154</v>
      </c>
      <c r="D122" s="1">
        <v>44446</v>
      </c>
      <c r="E122">
        <v>1</v>
      </c>
      <c r="F122" s="4">
        <v>11999</v>
      </c>
      <c r="G122">
        <v>0.1</v>
      </c>
      <c r="H122" s="4">
        <v>10799.1</v>
      </c>
    </row>
    <row r="123" spans="1:8" x14ac:dyDescent="0.25">
      <c r="A123" t="s">
        <v>352</v>
      </c>
      <c r="B123" t="s">
        <v>43</v>
      </c>
      <c r="C123" t="s">
        <v>209</v>
      </c>
      <c r="D123" s="1">
        <v>44450</v>
      </c>
      <c r="E123">
        <v>3</v>
      </c>
      <c r="F123" s="4">
        <v>7999</v>
      </c>
      <c r="G123">
        <v>0</v>
      </c>
      <c r="H123" s="4">
        <v>23997</v>
      </c>
    </row>
    <row r="124" spans="1:8" x14ac:dyDescent="0.25">
      <c r="A124" t="s">
        <v>353</v>
      </c>
      <c r="B124" t="s">
        <v>89</v>
      </c>
      <c r="C124" t="s">
        <v>212</v>
      </c>
      <c r="D124" s="1">
        <v>44454</v>
      </c>
      <c r="E124">
        <v>1</v>
      </c>
      <c r="F124" s="4">
        <v>14999</v>
      </c>
      <c r="G124">
        <v>0.05</v>
      </c>
      <c r="H124" s="4">
        <v>14249.05</v>
      </c>
    </row>
    <row r="125" spans="1:8" x14ac:dyDescent="0.25">
      <c r="A125" t="s">
        <v>354</v>
      </c>
      <c r="B125" t="s">
        <v>127</v>
      </c>
      <c r="C125" t="s">
        <v>215</v>
      </c>
      <c r="D125" s="1">
        <v>44458</v>
      </c>
      <c r="E125">
        <v>2</v>
      </c>
      <c r="F125" s="4">
        <v>9999</v>
      </c>
      <c r="G125">
        <v>0</v>
      </c>
      <c r="H125" s="4">
        <v>19998</v>
      </c>
    </row>
    <row r="126" spans="1:8" x14ac:dyDescent="0.25">
      <c r="A126" t="s">
        <v>355</v>
      </c>
      <c r="B126" t="s">
        <v>63</v>
      </c>
      <c r="C126" t="s">
        <v>218</v>
      </c>
      <c r="D126" s="1">
        <v>44462</v>
      </c>
      <c r="E126">
        <v>1</v>
      </c>
      <c r="F126" s="4">
        <v>12999</v>
      </c>
      <c r="G126">
        <v>0.1</v>
      </c>
      <c r="H126" s="4">
        <v>11699.1</v>
      </c>
    </row>
    <row r="127" spans="1:8" x14ac:dyDescent="0.25">
      <c r="A127" t="s">
        <v>356</v>
      </c>
      <c r="B127" t="s">
        <v>104</v>
      </c>
      <c r="C127" t="s">
        <v>222</v>
      </c>
      <c r="D127" s="1">
        <v>44466</v>
      </c>
      <c r="E127">
        <v>1</v>
      </c>
      <c r="F127" s="4">
        <v>54999</v>
      </c>
      <c r="G127">
        <v>0.12</v>
      </c>
      <c r="H127" s="4">
        <v>48399.12</v>
      </c>
    </row>
    <row r="128" spans="1:8" x14ac:dyDescent="0.25">
      <c r="A128" t="s">
        <v>357</v>
      </c>
      <c r="B128" t="s">
        <v>17</v>
      </c>
      <c r="C128" t="s">
        <v>193</v>
      </c>
      <c r="D128" s="1">
        <v>44470</v>
      </c>
      <c r="E128">
        <v>1</v>
      </c>
      <c r="F128" s="4">
        <v>10999</v>
      </c>
      <c r="G128">
        <v>0</v>
      </c>
      <c r="H128" s="4">
        <v>10999</v>
      </c>
    </row>
    <row r="129" spans="1:8" x14ac:dyDescent="0.25">
      <c r="A129" t="s">
        <v>358</v>
      </c>
      <c r="B129" t="s">
        <v>121</v>
      </c>
      <c r="C129" t="s">
        <v>183</v>
      </c>
      <c r="D129" s="1">
        <v>44474</v>
      </c>
      <c r="E129">
        <v>4</v>
      </c>
      <c r="F129" s="4">
        <v>5000</v>
      </c>
      <c r="G129">
        <v>0</v>
      </c>
      <c r="H129" s="4">
        <v>20000</v>
      </c>
    </row>
    <row r="130" spans="1:8" x14ac:dyDescent="0.25">
      <c r="A130" t="s">
        <v>359</v>
      </c>
      <c r="B130" t="s">
        <v>48</v>
      </c>
      <c r="C130" t="s">
        <v>157</v>
      </c>
      <c r="D130" s="1">
        <v>44478</v>
      </c>
      <c r="E130">
        <v>1</v>
      </c>
      <c r="F130" s="4">
        <v>99999</v>
      </c>
      <c r="G130">
        <v>0.18</v>
      </c>
      <c r="H130" s="4">
        <v>81999.179999999993</v>
      </c>
    </row>
    <row r="131" spans="1:8" x14ac:dyDescent="0.25">
      <c r="A131" t="s">
        <v>360</v>
      </c>
      <c r="B131" t="s">
        <v>134</v>
      </c>
      <c r="C131" t="s">
        <v>170</v>
      </c>
      <c r="D131" s="1">
        <v>44482</v>
      </c>
      <c r="E131">
        <v>2</v>
      </c>
      <c r="F131" s="4">
        <v>26999</v>
      </c>
      <c r="G131">
        <v>0</v>
      </c>
      <c r="H131" s="4">
        <v>53998</v>
      </c>
    </row>
    <row r="132" spans="1:8" x14ac:dyDescent="0.25">
      <c r="A132" t="s">
        <v>361</v>
      </c>
      <c r="B132" t="s">
        <v>23</v>
      </c>
      <c r="C132" t="s">
        <v>148</v>
      </c>
      <c r="D132" s="1">
        <v>44486</v>
      </c>
      <c r="E132">
        <v>1</v>
      </c>
      <c r="F132" s="4">
        <v>7500</v>
      </c>
      <c r="G132">
        <v>0.05</v>
      </c>
      <c r="H132" s="4">
        <v>7125</v>
      </c>
    </row>
    <row r="133" spans="1:8" x14ac:dyDescent="0.25">
      <c r="A133" t="s">
        <v>362</v>
      </c>
      <c r="B133" t="s">
        <v>110</v>
      </c>
      <c r="C133" t="s">
        <v>190</v>
      </c>
      <c r="D133" s="1">
        <v>44490</v>
      </c>
      <c r="E133">
        <v>3</v>
      </c>
      <c r="F133" s="4">
        <v>2000</v>
      </c>
      <c r="G133">
        <v>0</v>
      </c>
      <c r="H133" s="4">
        <v>6000</v>
      </c>
    </row>
    <row r="134" spans="1:8" x14ac:dyDescent="0.25">
      <c r="A134" t="s">
        <v>363</v>
      </c>
      <c r="B134" t="s">
        <v>60</v>
      </c>
      <c r="C134" t="s">
        <v>164</v>
      </c>
      <c r="D134" s="1">
        <v>44494</v>
      </c>
      <c r="E134">
        <v>1</v>
      </c>
      <c r="F134" s="4">
        <v>19999</v>
      </c>
      <c r="G134">
        <v>0.1</v>
      </c>
      <c r="H134" s="4">
        <v>17999.099999999999</v>
      </c>
    </row>
    <row r="135" spans="1:8" x14ac:dyDescent="0.25">
      <c r="A135" t="s">
        <v>364</v>
      </c>
      <c r="B135" t="s">
        <v>129</v>
      </c>
      <c r="C135" t="s">
        <v>206</v>
      </c>
      <c r="D135" s="1">
        <v>44498</v>
      </c>
      <c r="E135">
        <v>1</v>
      </c>
      <c r="F135" s="4">
        <v>9999</v>
      </c>
      <c r="G135">
        <v>0</v>
      </c>
      <c r="H135" s="4">
        <v>9999</v>
      </c>
    </row>
    <row r="136" spans="1:8" x14ac:dyDescent="0.25">
      <c r="A136" t="s">
        <v>365</v>
      </c>
      <c r="B136" t="s">
        <v>35</v>
      </c>
      <c r="C136" t="s">
        <v>157</v>
      </c>
      <c r="D136" s="1">
        <v>44502</v>
      </c>
      <c r="E136">
        <v>1</v>
      </c>
      <c r="F136" s="4">
        <v>99999</v>
      </c>
      <c r="G136">
        <v>0.2</v>
      </c>
      <c r="H136" s="4">
        <v>79999.199999999997</v>
      </c>
    </row>
    <row r="137" spans="1:8" x14ac:dyDescent="0.25">
      <c r="A137" t="s">
        <v>366</v>
      </c>
      <c r="B137" t="s">
        <v>93</v>
      </c>
      <c r="C137" t="s">
        <v>177</v>
      </c>
      <c r="D137" s="1">
        <v>44506</v>
      </c>
      <c r="E137">
        <v>1</v>
      </c>
      <c r="F137" s="4">
        <v>12499</v>
      </c>
      <c r="G137">
        <v>0</v>
      </c>
      <c r="H137" s="4">
        <v>12499</v>
      </c>
    </row>
    <row r="138" spans="1:8" x14ac:dyDescent="0.25">
      <c r="A138" t="s">
        <v>367</v>
      </c>
      <c r="B138" t="s">
        <v>132</v>
      </c>
      <c r="C138" t="s">
        <v>203</v>
      </c>
      <c r="D138" s="1">
        <v>44510</v>
      </c>
      <c r="E138">
        <v>6</v>
      </c>
      <c r="F138" s="4">
        <v>4500</v>
      </c>
      <c r="G138">
        <v>0</v>
      </c>
      <c r="H138" s="4">
        <v>27000</v>
      </c>
    </row>
    <row r="139" spans="1:8" x14ac:dyDescent="0.25">
      <c r="A139" t="s">
        <v>368</v>
      </c>
      <c r="B139" t="s">
        <v>72</v>
      </c>
      <c r="C139" t="s">
        <v>154</v>
      </c>
      <c r="D139" s="1">
        <v>44514</v>
      </c>
      <c r="E139">
        <v>1</v>
      </c>
      <c r="F139" s="4">
        <v>11999</v>
      </c>
      <c r="G139">
        <v>0.05</v>
      </c>
      <c r="H139" s="4">
        <v>11399.05</v>
      </c>
    </row>
    <row r="140" spans="1:8" x14ac:dyDescent="0.25">
      <c r="A140" t="s">
        <v>369</v>
      </c>
      <c r="B140" t="s">
        <v>78</v>
      </c>
      <c r="C140" t="s">
        <v>187</v>
      </c>
      <c r="D140" s="1">
        <v>44518</v>
      </c>
      <c r="E140">
        <v>2</v>
      </c>
      <c r="F140" s="4">
        <v>3000</v>
      </c>
      <c r="G140">
        <v>0</v>
      </c>
      <c r="H140" s="4">
        <v>6000</v>
      </c>
    </row>
    <row r="141" spans="1:8" x14ac:dyDescent="0.25">
      <c r="A141" t="s">
        <v>370</v>
      </c>
      <c r="B141" t="s">
        <v>118</v>
      </c>
      <c r="C141" t="s">
        <v>167</v>
      </c>
      <c r="D141" s="1">
        <v>44522</v>
      </c>
      <c r="E141">
        <v>1</v>
      </c>
      <c r="F141" s="4">
        <v>29999</v>
      </c>
      <c r="G141">
        <v>0</v>
      </c>
      <c r="H141" s="4">
        <v>29999</v>
      </c>
    </row>
    <row r="142" spans="1:8" x14ac:dyDescent="0.25">
      <c r="A142" t="s">
        <v>371</v>
      </c>
      <c r="B142" t="s">
        <v>86</v>
      </c>
      <c r="C142" t="s">
        <v>144</v>
      </c>
      <c r="D142" s="1">
        <v>44526</v>
      </c>
      <c r="E142">
        <v>1</v>
      </c>
      <c r="F142" s="4">
        <v>6500</v>
      </c>
      <c r="G142">
        <v>0.1</v>
      </c>
      <c r="H142" s="4">
        <v>5850</v>
      </c>
    </row>
    <row r="143" spans="1:8" x14ac:dyDescent="0.25">
      <c r="A143" t="s">
        <v>372</v>
      </c>
      <c r="B143" t="s">
        <v>98</v>
      </c>
      <c r="C143" t="s">
        <v>174</v>
      </c>
      <c r="D143" s="1">
        <v>44530</v>
      </c>
      <c r="E143">
        <v>1</v>
      </c>
      <c r="F143" s="4">
        <v>22999</v>
      </c>
      <c r="G143">
        <v>0.15</v>
      </c>
      <c r="H143" s="4">
        <v>19549.150000000001</v>
      </c>
    </row>
    <row r="144" spans="1:8" x14ac:dyDescent="0.25">
      <c r="A144" t="s">
        <v>373</v>
      </c>
      <c r="B144" t="s">
        <v>100</v>
      </c>
      <c r="C144" t="s">
        <v>151</v>
      </c>
      <c r="D144" s="1">
        <v>44534</v>
      </c>
      <c r="E144">
        <v>1</v>
      </c>
      <c r="F144" s="4">
        <v>5200</v>
      </c>
      <c r="G144">
        <v>0</v>
      </c>
      <c r="H144" s="4">
        <v>5200</v>
      </c>
    </row>
    <row r="145" spans="1:8" x14ac:dyDescent="0.25">
      <c r="A145" t="s">
        <v>374</v>
      </c>
      <c r="B145" t="s">
        <v>50</v>
      </c>
      <c r="C145" t="s">
        <v>161</v>
      </c>
      <c r="D145" s="1">
        <v>44538</v>
      </c>
      <c r="E145">
        <v>3</v>
      </c>
      <c r="F145" s="4">
        <v>14999</v>
      </c>
      <c r="G145">
        <v>0</v>
      </c>
      <c r="H145" s="4">
        <v>44997</v>
      </c>
    </row>
    <row r="146" spans="1:8" x14ac:dyDescent="0.25">
      <c r="A146" t="s">
        <v>375</v>
      </c>
      <c r="B146" t="s">
        <v>20</v>
      </c>
      <c r="C146" t="s">
        <v>197</v>
      </c>
      <c r="D146" s="1">
        <v>44542</v>
      </c>
      <c r="E146">
        <v>2</v>
      </c>
      <c r="F146" s="4">
        <v>8999</v>
      </c>
      <c r="G146">
        <v>0.05</v>
      </c>
      <c r="H146" s="4">
        <v>17098.099999999999</v>
      </c>
    </row>
    <row r="147" spans="1:8" x14ac:dyDescent="0.25">
      <c r="A147" t="s">
        <v>376</v>
      </c>
      <c r="B147" t="s">
        <v>58</v>
      </c>
      <c r="C147" t="s">
        <v>200</v>
      </c>
      <c r="D147" s="1">
        <v>44546</v>
      </c>
      <c r="E147">
        <v>1</v>
      </c>
      <c r="F147" s="4">
        <v>8999</v>
      </c>
      <c r="G147">
        <v>0</v>
      </c>
      <c r="H147" s="4">
        <v>8999</v>
      </c>
    </row>
    <row r="148" spans="1:8" x14ac:dyDescent="0.25">
      <c r="A148" t="s">
        <v>377</v>
      </c>
      <c r="B148" t="s">
        <v>29</v>
      </c>
      <c r="C148" t="s">
        <v>180</v>
      </c>
      <c r="D148" s="1">
        <v>44550</v>
      </c>
      <c r="E148">
        <v>1</v>
      </c>
      <c r="F148" s="4">
        <v>59999</v>
      </c>
      <c r="G148">
        <v>0.1</v>
      </c>
      <c r="H148" s="4">
        <v>53999.1</v>
      </c>
    </row>
    <row r="149" spans="1:8" x14ac:dyDescent="0.25">
      <c r="A149" t="s">
        <v>378</v>
      </c>
      <c r="B149" t="s">
        <v>40</v>
      </c>
      <c r="C149" t="s">
        <v>212</v>
      </c>
      <c r="D149" s="1">
        <v>44554</v>
      </c>
      <c r="E149">
        <v>1</v>
      </c>
      <c r="F149" s="4">
        <v>14999</v>
      </c>
      <c r="G149">
        <v>0</v>
      </c>
      <c r="H149" s="4">
        <v>14999</v>
      </c>
    </row>
    <row r="150" spans="1:8" x14ac:dyDescent="0.25">
      <c r="A150" t="s">
        <v>379</v>
      </c>
      <c r="B150" t="s">
        <v>14</v>
      </c>
      <c r="C150" t="s">
        <v>222</v>
      </c>
      <c r="D150" s="1">
        <v>44558</v>
      </c>
      <c r="E150">
        <v>1</v>
      </c>
      <c r="F150" s="4">
        <v>54999</v>
      </c>
      <c r="G150">
        <v>0.25</v>
      </c>
      <c r="H150" s="4">
        <v>41249.25</v>
      </c>
    </row>
    <row r="151" spans="1:8" x14ac:dyDescent="0.25">
      <c r="A151" t="s">
        <v>380</v>
      </c>
      <c r="B151" t="s">
        <v>66</v>
      </c>
      <c r="C151" t="s">
        <v>209</v>
      </c>
      <c r="D151" s="1">
        <v>44562</v>
      </c>
      <c r="E151">
        <v>2</v>
      </c>
      <c r="F151" s="4">
        <v>7999</v>
      </c>
      <c r="G151">
        <v>0</v>
      </c>
      <c r="H151" s="4">
        <v>15998</v>
      </c>
    </row>
    <row r="152" spans="1:8" x14ac:dyDescent="0.25">
      <c r="A152" t="s">
        <v>381</v>
      </c>
      <c r="B152" t="s">
        <v>26</v>
      </c>
      <c r="C152" t="s">
        <v>215</v>
      </c>
      <c r="D152" s="1">
        <v>44566</v>
      </c>
      <c r="E152">
        <v>1</v>
      </c>
      <c r="F152" s="4">
        <v>9999</v>
      </c>
      <c r="G152">
        <v>0.05</v>
      </c>
      <c r="H152" s="4">
        <v>9499.0499999999993</v>
      </c>
    </row>
    <row r="153" spans="1:8" x14ac:dyDescent="0.25">
      <c r="A153" t="s">
        <v>382</v>
      </c>
      <c r="B153" t="s">
        <v>91</v>
      </c>
      <c r="C153" t="s">
        <v>183</v>
      </c>
      <c r="D153" s="1">
        <v>44570</v>
      </c>
      <c r="E153">
        <v>3</v>
      </c>
      <c r="F153" s="4">
        <v>5000</v>
      </c>
      <c r="G153">
        <v>0</v>
      </c>
      <c r="H153" s="4">
        <v>15000</v>
      </c>
    </row>
    <row r="154" spans="1:8" x14ac:dyDescent="0.25">
      <c r="A154" t="s">
        <v>383</v>
      </c>
      <c r="B154" t="s">
        <v>125</v>
      </c>
      <c r="C154" t="s">
        <v>164</v>
      </c>
      <c r="D154" s="1">
        <v>44574</v>
      </c>
      <c r="E154">
        <v>1</v>
      </c>
      <c r="F154" s="4">
        <v>19999</v>
      </c>
      <c r="G154">
        <v>0</v>
      </c>
      <c r="H154" s="4">
        <v>19999</v>
      </c>
    </row>
    <row r="155" spans="1:8" x14ac:dyDescent="0.25">
      <c r="A155" t="s">
        <v>384</v>
      </c>
      <c r="B155" t="s">
        <v>10</v>
      </c>
      <c r="C155" t="s">
        <v>170</v>
      </c>
      <c r="D155" s="1">
        <v>44578</v>
      </c>
      <c r="E155">
        <v>1</v>
      </c>
      <c r="F155" s="4">
        <v>26999</v>
      </c>
      <c r="G155">
        <v>0.1</v>
      </c>
      <c r="H155" s="4">
        <v>24299.1</v>
      </c>
    </row>
    <row r="156" spans="1:8" x14ac:dyDescent="0.25">
      <c r="A156" t="s">
        <v>385</v>
      </c>
      <c r="B156" t="s">
        <v>55</v>
      </c>
      <c r="C156" t="s">
        <v>218</v>
      </c>
      <c r="D156" s="1">
        <v>44582</v>
      </c>
      <c r="E156">
        <v>1</v>
      </c>
      <c r="F156" s="4">
        <v>12999</v>
      </c>
      <c r="G156">
        <v>0</v>
      </c>
      <c r="H156" s="4">
        <v>12999</v>
      </c>
    </row>
    <row r="157" spans="1:8" x14ac:dyDescent="0.25">
      <c r="A157" t="s">
        <v>386</v>
      </c>
      <c r="B157" t="s">
        <v>80</v>
      </c>
      <c r="C157" t="s">
        <v>193</v>
      </c>
      <c r="D157" s="1">
        <v>44586</v>
      </c>
      <c r="E157">
        <v>2</v>
      </c>
      <c r="F157" s="4">
        <v>10999</v>
      </c>
      <c r="G157">
        <v>0.15</v>
      </c>
      <c r="H157" s="4">
        <v>18698.150000000001</v>
      </c>
    </row>
    <row r="158" spans="1:8" x14ac:dyDescent="0.25">
      <c r="A158" t="s">
        <v>387</v>
      </c>
      <c r="B158" t="s">
        <v>96</v>
      </c>
      <c r="C158" t="s">
        <v>148</v>
      </c>
      <c r="D158" s="1">
        <v>44590</v>
      </c>
      <c r="E158">
        <v>1</v>
      </c>
      <c r="F158" s="4">
        <v>7500</v>
      </c>
      <c r="G158">
        <v>0</v>
      </c>
      <c r="H158" s="4">
        <v>7500</v>
      </c>
    </row>
    <row r="159" spans="1:8" x14ac:dyDescent="0.25">
      <c r="A159" t="s">
        <v>388</v>
      </c>
      <c r="B159" t="s">
        <v>75</v>
      </c>
      <c r="C159" t="s">
        <v>203</v>
      </c>
      <c r="D159" s="1">
        <v>44594</v>
      </c>
      <c r="E159">
        <v>4</v>
      </c>
      <c r="F159" s="4">
        <v>4500</v>
      </c>
      <c r="G159">
        <v>0</v>
      </c>
      <c r="H159" s="4">
        <v>18000</v>
      </c>
    </row>
    <row r="160" spans="1:8" x14ac:dyDescent="0.25">
      <c r="A160" t="s">
        <v>389</v>
      </c>
      <c r="B160" t="s">
        <v>32</v>
      </c>
      <c r="C160" t="s">
        <v>174</v>
      </c>
      <c r="D160" s="1">
        <v>44598</v>
      </c>
      <c r="E160">
        <v>1</v>
      </c>
      <c r="F160" s="4">
        <v>22999</v>
      </c>
      <c r="G160">
        <v>0.05</v>
      </c>
      <c r="H160" s="4">
        <v>21849.05</v>
      </c>
    </row>
    <row r="161" spans="1:8" x14ac:dyDescent="0.25">
      <c r="A161" t="s">
        <v>390</v>
      </c>
      <c r="B161" t="s">
        <v>113</v>
      </c>
      <c r="C161" t="s">
        <v>157</v>
      </c>
      <c r="D161" s="1">
        <v>44602</v>
      </c>
      <c r="E161">
        <v>1</v>
      </c>
      <c r="F161" s="4">
        <v>99999</v>
      </c>
      <c r="G161">
        <v>0.12</v>
      </c>
      <c r="H161" s="4">
        <v>87999.12</v>
      </c>
    </row>
    <row r="162" spans="1:8" x14ac:dyDescent="0.25">
      <c r="A162" t="s">
        <v>391</v>
      </c>
      <c r="B162" t="s">
        <v>46</v>
      </c>
      <c r="C162" t="s">
        <v>167</v>
      </c>
      <c r="D162" s="1">
        <v>44606</v>
      </c>
      <c r="E162">
        <v>1</v>
      </c>
      <c r="F162" s="4">
        <v>29999</v>
      </c>
      <c r="G162">
        <v>0.2</v>
      </c>
      <c r="H162" s="4">
        <v>23999.200000000001</v>
      </c>
    </row>
    <row r="163" spans="1:8" x14ac:dyDescent="0.25">
      <c r="A163" t="s">
        <v>392</v>
      </c>
      <c r="B163" t="s">
        <v>102</v>
      </c>
      <c r="C163" t="s">
        <v>187</v>
      </c>
      <c r="D163" s="1">
        <v>44610</v>
      </c>
      <c r="E163">
        <v>4</v>
      </c>
      <c r="F163" s="4">
        <v>3000</v>
      </c>
      <c r="G163">
        <v>0</v>
      </c>
      <c r="H163" s="4">
        <v>12000</v>
      </c>
    </row>
    <row r="164" spans="1:8" x14ac:dyDescent="0.25">
      <c r="A164" t="s">
        <v>393</v>
      </c>
      <c r="B164" t="s">
        <v>83</v>
      </c>
      <c r="C164" t="s">
        <v>177</v>
      </c>
      <c r="D164" s="1">
        <v>44614</v>
      </c>
      <c r="E164">
        <v>1</v>
      </c>
      <c r="F164" s="4">
        <v>12499</v>
      </c>
      <c r="G164">
        <v>0.1</v>
      </c>
      <c r="H164" s="4">
        <v>11249.1</v>
      </c>
    </row>
    <row r="165" spans="1:8" x14ac:dyDescent="0.25">
      <c r="A165" t="s">
        <v>394</v>
      </c>
      <c r="B165" t="s">
        <v>6</v>
      </c>
      <c r="C165" t="s">
        <v>144</v>
      </c>
      <c r="D165" s="1">
        <v>44618</v>
      </c>
      <c r="E165">
        <v>1</v>
      </c>
      <c r="F165" s="4">
        <v>6500</v>
      </c>
      <c r="G165">
        <v>0</v>
      </c>
      <c r="H165" s="4">
        <v>6500</v>
      </c>
    </row>
    <row r="166" spans="1:8" x14ac:dyDescent="0.25">
      <c r="A166" t="s">
        <v>395</v>
      </c>
      <c r="B166" t="s">
        <v>123</v>
      </c>
      <c r="C166" t="s">
        <v>206</v>
      </c>
      <c r="D166" s="1">
        <v>44622</v>
      </c>
      <c r="E166">
        <v>2</v>
      </c>
      <c r="F166" s="4">
        <v>9999</v>
      </c>
      <c r="G166">
        <v>0.05</v>
      </c>
      <c r="H166" s="4">
        <v>18998.099999999999</v>
      </c>
    </row>
    <row r="167" spans="1:8" x14ac:dyDescent="0.25">
      <c r="A167" t="s">
        <v>396</v>
      </c>
      <c r="B167" t="s">
        <v>52</v>
      </c>
      <c r="C167" t="s">
        <v>190</v>
      </c>
      <c r="D167" s="1">
        <v>44626</v>
      </c>
      <c r="E167">
        <v>5</v>
      </c>
      <c r="F167" s="4">
        <v>2000</v>
      </c>
      <c r="G167">
        <v>0</v>
      </c>
      <c r="H167" s="4">
        <v>10000</v>
      </c>
    </row>
    <row r="168" spans="1:8" x14ac:dyDescent="0.25">
      <c r="A168" t="s">
        <v>397</v>
      </c>
      <c r="B168" t="s">
        <v>107</v>
      </c>
      <c r="C168" t="s">
        <v>161</v>
      </c>
      <c r="D168" s="1">
        <v>44630</v>
      </c>
      <c r="E168">
        <v>1</v>
      </c>
      <c r="F168" s="4">
        <v>14999</v>
      </c>
      <c r="G168">
        <v>0.1</v>
      </c>
      <c r="H168" s="4">
        <v>13499.1</v>
      </c>
    </row>
    <row r="169" spans="1:8" x14ac:dyDescent="0.25">
      <c r="A169" t="s">
        <v>398</v>
      </c>
      <c r="B169" t="s">
        <v>69</v>
      </c>
      <c r="C169" t="s">
        <v>180</v>
      </c>
      <c r="D169" s="1">
        <v>44634</v>
      </c>
      <c r="E169">
        <v>1</v>
      </c>
      <c r="F169" s="4">
        <v>59999</v>
      </c>
      <c r="G169">
        <v>0.15</v>
      </c>
      <c r="H169" s="4">
        <v>50999.15</v>
      </c>
    </row>
    <row r="170" spans="1:8" x14ac:dyDescent="0.25">
      <c r="A170" t="s">
        <v>399</v>
      </c>
      <c r="B170" t="s">
        <v>115</v>
      </c>
      <c r="C170" t="s">
        <v>170</v>
      </c>
      <c r="D170" s="1">
        <v>44638</v>
      </c>
      <c r="E170">
        <v>1</v>
      </c>
      <c r="F170" s="4">
        <v>26999</v>
      </c>
      <c r="G170">
        <v>0</v>
      </c>
      <c r="H170" s="4">
        <v>26999</v>
      </c>
    </row>
    <row r="171" spans="1:8" x14ac:dyDescent="0.25">
      <c r="A171" t="s">
        <v>400</v>
      </c>
      <c r="B171" t="s">
        <v>43</v>
      </c>
      <c r="C171" t="s">
        <v>193</v>
      </c>
      <c r="D171" s="1">
        <v>44642</v>
      </c>
      <c r="E171">
        <v>2</v>
      </c>
      <c r="F171" s="4">
        <v>10999</v>
      </c>
      <c r="G171">
        <v>0.05</v>
      </c>
      <c r="H171" s="4">
        <v>20898.099999999999</v>
      </c>
    </row>
    <row r="172" spans="1:8" x14ac:dyDescent="0.25">
      <c r="A172" t="s">
        <v>401</v>
      </c>
      <c r="B172" t="s">
        <v>89</v>
      </c>
      <c r="C172" t="s">
        <v>200</v>
      </c>
      <c r="D172" s="1">
        <v>44646</v>
      </c>
      <c r="E172">
        <v>1</v>
      </c>
      <c r="F172" s="4">
        <v>8999</v>
      </c>
      <c r="G172">
        <v>0</v>
      </c>
      <c r="H172" s="4">
        <v>8999</v>
      </c>
    </row>
    <row r="173" spans="1:8" x14ac:dyDescent="0.25">
      <c r="A173" t="s">
        <v>402</v>
      </c>
      <c r="B173" t="s">
        <v>127</v>
      </c>
      <c r="C173" t="s">
        <v>154</v>
      </c>
      <c r="D173" s="1">
        <v>44650</v>
      </c>
      <c r="E173">
        <v>1</v>
      </c>
      <c r="F173" s="4">
        <v>11999</v>
      </c>
      <c r="G173">
        <v>0.1</v>
      </c>
      <c r="H173" s="4">
        <v>10799.1</v>
      </c>
    </row>
    <row r="174" spans="1:8" x14ac:dyDescent="0.25">
      <c r="A174" t="s">
        <v>403</v>
      </c>
      <c r="B174" t="s">
        <v>63</v>
      </c>
      <c r="C174" t="s">
        <v>209</v>
      </c>
      <c r="D174" s="1">
        <v>44654</v>
      </c>
      <c r="E174">
        <v>3</v>
      </c>
      <c r="F174" s="4">
        <v>7999</v>
      </c>
      <c r="G174">
        <v>0</v>
      </c>
      <c r="H174" s="4">
        <v>23997</v>
      </c>
    </row>
    <row r="175" spans="1:8" x14ac:dyDescent="0.25">
      <c r="A175" t="s">
        <v>404</v>
      </c>
      <c r="B175" t="s">
        <v>104</v>
      </c>
      <c r="C175" t="s">
        <v>212</v>
      </c>
      <c r="D175" s="1">
        <v>44658</v>
      </c>
      <c r="E175">
        <v>1</v>
      </c>
      <c r="F175" s="4">
        <v>14999</v>
      </c>
      <c r="G175">
        <v>0.05</v>
      </c>
      <c r="H175" s="4">
        <v>14249.05</v>
      </c>
    </row>
    <row r="176" spans="1:8" x14ac:dyDescent="0.25">
      <c r="A176" t="s">
        <v>405</v>
      </c>
      <c r="B176" t="s">
        <v>17</v>
      </c>
      <c r="C176" t="s">
        <v>215</v>
      </c>
      <c r="D176" s="1">
        <v>44662</v>
      </c>
      <c r="E176">
        <v>2</v>
      </c>
      <c r="F176" s="4">
        <v>9999</v>
      </c>
      <c r="G176">
        <v>0</v>
      </c>
      <c r="H176" s="4">
        <v>19998</v>
      </c>
    </row>
    <row r="177" spans="1:8" x14ac:dyDescent="0.25">
      <c r="A177" t="s">
        <v>406</v>
      </c>
      <c r="B177" t="s">
        <v>121</v>
      </c>
      <c r="C177" t="s">
        <v>218</v>
      </c>
      <c r="D177" s="1">
        <v>44666</v>
      </c>
      <c r="E177">
        <v>1</v>
      </c>
      <c r="F177" s="4">
        <v>12999</v>
      </c>
      <c r="G177">
        <v>0.1</v>
      </c>
      <c r="H177" s="4">
        <v>11699.1</v>
      </c>
    </row>
    <row r="178" spans="1:8" x14ac:dyDescent="0.25">
      <c r="A178" t="s">
        <v>407</v>
      </c>
      <c r="B178" t="s">
        <v>48</v>
      </c>
      <c r="C178" t="s">
        <v>222</v>
      </c>
      <c r="D178" s="1">
        <v>44670</v>
      </c>
      <c r="E178">
        <v>1</v>
      </c>
      <c r="F178" s="4">
        <v>54999</v>
      </c>
      <c r="G178">
        <v>0.12</v>
      </c>
      <c r="H178" s="4">
        <v>48399.12</v>
      </c>
    </row>
    <row r="179" spans="1:8" x14ac:dyDescent="0.25">
      <c r="A179" t="s">
        <v>408</v>
      </c>
      <c r="B179" t="s">
        <v>134</v>
      </c>
      <c r="C179" t="s">
        <v>193</v>
      </c>
      <c r="D179" s="1">
        <v>44674</v>
      </c>
      <c r="E179">
        <v>1</v>
      </c>
      <c r="F179" s="4">
        <v>10999</v>
      </c>
      <c r="G179">
        <v>0</v>
      </c>
      <c r="H179" s="4">
        <v>10999</v>
      </c>
    </row>
    <row r="180" spans="1:8" x14ac:dyDescent="0.25">
      <c r="A180" t="s">
        <v>409</v>
      </c>
      <c r="B180" t="s">
        <v>23</v>
      </c>
      <c r="C180" t="s">
        <v>183</v>
      </c>
      <c r="D180" s="1">
        <v>44678</v>
      </c>
      <c r="E180">
        <v>4</v>
      </c>
      <c r="F180" s="4">
        <v>5000</v>
      </c>
      <c r="G180">
        <v>0</v>
      </c>
      <c r="H180" s="4">
        <v>20000</v>
      </c>
    </row>
    <row r="181" spans="1:8" x14ac:dyDescent="0.25">
      <c r="A181" t="s">
        <v>410</v>
      </c>
      <c r="B181" t="s">
        <v>110</v>
      </c>
      <c r="C181" t="s">
        <v>157</v>
      </c>
      <c r="D181" s="1">
        <v>44682</v>
      </c>
      <c r="E181">
        <v>1</v>
      </c>
      <c r="F181" s="4">
        <v>99999</v>
      </c>
      <c r="G181">
        <v>0.18</v>
      </c>
      <c r="H181" s="4">
        <v>81999.179999999993</v>
      </c>
    </row>
    <row r="182" spans="1:8" x14ac:dyDescent="0.25">
      <c r="A182" t="s">
        <v>411</v>
      </c>
      <c r="B182" t="s">
        <v>60</v>
      </c>
      <c r="C182" t="s">
        <v>170</v>
      </c>
      <c r="D182" s="1">
        <v>44686</v>
      </c>
      <c r="E182">
        <v>2</v>
      </c>
      <c r="F182" s="4">
        <v>26999</v>
      </c>
      <c r="G182">
        <v>0</v>
      </c>
      <c r="H182" s="4">
        <v>53998</v>
      </c>
    </row>
    <row r="183" spans="1:8" x14ac:dyDescent="0.25">
      <c r="A183" t="s">
        <v>412</v>
      </c>
      <c r="B183" t="s">
        <v>129</v>
      </c>
      <c r="C183" t="s">
        <v>148</v>
      </c>
      <c r="D183" s="1">
        <v>44690</v>
      </c>
      <c r="E183">
        <v>1</v>
      </c>
      <c r="F183" s="4">
        <v>7500</v>
      </c>
      <c r="G183">
        <v>0.05</v>
      </c>
      <c r="H183" s="4">
        <v>7125</v>
      </c>
    </row>
    <row r="184" spans="1:8" x14ac:dyDescent="0.25">
      <c r="A184" t="s">
        <v>413</v>
      </c>
      <c r="B184" t="s">
        <v>35</v>
      </c>
      <c r="C184" t="s">
        <v>190</v>
      </c>
      <c r="D184" s="1">
        <v>44694</v>
      </c>
      <c r="E184">
        <v>3</v>
      </c>
      <c r="F184" s="4">
        <v>2000</v>
      </c>
      <c r="G184">
        <v>0</v>
      </c>
      <c r="H184" s="4">
        <v>6000</v>
      </c>
    </row>
    <row r="185" spans="1:8" x14ac:dyDescent="0.25">
      <c r="A185" t="s">
        <v>414</v>
      </c>
      <c r="B185" t="s">
        <v>93</v>
      </c>
      <c r="C185" t="s">
        <v>164</v>
      </c>
      <c r="D185" s="1">
        <v>44698</v>
      </c>
      <c r="E185">
        <v>1</v>
      </c>
      <c r="F185" s="4">
        <v>19999</v>
      </c>
      <c r="G185">
        <v>0.1</v>
      </c>
      <c r="H185" s="4">
        <v>17999.099999999999</v>
      </c>
    </row>
    <row r="186" spans="1:8" x14ac:dyDescent="0.25">
      <c r="A186" t="s">
        <v>415</v>
      </c>
      <c r="B186" t="s">
        <v>132</v>
      </c>
      <c r="C186" t="s">
        <v>206</v>
      </c>
      <c r="D186" s="1">
        <v>44702</v>
      </c>
      <c r="E186">
        <v>1</v>
      </c>
      <c r="F186" s="4">
        <v>9999</v>
      </c>
      <c r="G186">
        <v>0</v>
      </c>
      <c r="H186" s="4">
        <v>9999</v>
      </c>
    </row>
    <row r="187" spans="1:8" x14ac:dyDescent="0.25">
      <c r="A187" t="s">
        <v>416</v>
      </c>
      <c r="B187" t="s">
        <v>72</v>
      </c>
      <c r="C187" t="s">
        <v>157</v>
      </c>
      <c r="D187" s="1">
        <v>44706</v>
      </c>
      <c r="E187">
        <v>1</v>
      </c>
      <c r="F187" s="4">
        <v>99999</v>
      </c>
      <c r="G187">
        <v>0.2</v>
      </c>
      <c r="H187" s="4">
        <v>79999.199999999997</v>
      </c>
    </row>
    <row r="188" spans="1:8" x14ac:dyDescent="0.25">
      <c r="A188" t="s">
        <v>417</v>
      </c>
      <c r="B188" t="s">
        <v>78</v>
      </c>
      <c r="C188" t="s">
        <v>177</v>
      </c>
      <c r="D188" s="1">
        <v>44710</v>
      </c>
      <c r="E188">
        <v>1</v>
      </c>
      <c r="F188" s="4">
        <v>12499</v>
      </c>
      <c r="G188">
        <v>0</v>
      </c>
      <c r="H188" s="4">
        <v>12499</v>
      </c>
    </row>
    <row r="189" spans="1:8" x14ac:dyDescent="0.25">
      <c r="A189" t="s">
        <v>418</v>
      </c>
      <c r="B189" t="s">
        <v>118</v>
      </c>
      <c r="C189" t="s">
        <v>203</v>
      </c>
      <c r="D189" s="1">
        <v>44714</v>
      </c>
      <c r="E189">
        <v>6</v>
      </c>
      <c r="F189" s="4">
        <v>4500</v>
      </c>
      <c r="G189">
        <v>0</v>
      </c>
      <c r="H189" s="4">
        <v>27000</v>
      </c>
    </row>
    <row r="190" spans="1:8" x14ac:dyDescent="0.25">
      <c r="A190" t="s">
        <v>419</v>
      </c>
      <c r="B190" t="s">
        <v>86</v>
      </c>
      <c r="C190" t="s">
        <v>154</v>
      </c>
      <c r="D190" s="1">
        <v>44718</v>
      </c>
      <c r="E190">
        <v>1</v>
      </c>
      <c r="F190" s="4">
        <v>11999</v>
      </c>
      <c r="G190">
        <v>0.05</v>
      </c>
      <c r="H190" s="4">
        <v>11399.05</v>
      </c>
    </row>
    <row r="191" spans="1:8" x14ac:dyDescent="0.25">
      <c r="A191" t="s">
        <v>420</v>
      </c>
      <c r="B191" t="s">
        <v>98</v>
      </c>
      <c r="C191" t="s">
        <v>187</v>
      </c>
      <c r="D191" s="1">
        <v>44722</v>
      </c>
      <c r="E191">
        <v>2</v>
      </c>
      <c r="F191" s="4">
        <v>3000</v>
      </c>
      <c r="G191">
        <v>0</v>
      </c>
      <c r="H191" s="4">
        <v>6000</v>
      </c>
    </row>
    <row r="192" spans="1:8" x14ac:dyDescent="0.25">
      <c r="A192" t="s">
        <v>421</v>
      </c>
      <c r="B192" t="s">
        <v>100</v>
      </c>
      <c r="C192" t="s">
        <v>167</v>
      </c>
      <c r="D192" s="1">
        <v>44726</v>
      </c>
      <c r="E192">
        <v>1</v>
      </c>
      <c r="F192" s="4">
        <v>29999</v>
      </c>
      <c r="G192">
        <v>0</v>
      </c>
      <c r="H192" s="4">
        <v>29999</v>
      </c>
    </row>
    <row r="193" spans="1:8" x14ac:dyDescent="0.25">
      <c r="A193" t="s">
        <v>422</v>
      </c>
      <c r="B193" t="s">
        <v>50</v>
      </c>
      <c r="C193" t="s">
        <v>144</v>
      </c>
      <c r="D193" s="1">
        <v>44730</v>
      </c>
      <c r="E193">
        <v>1</v>
      </c>
      <c r="F193" s="4">
        <v>6500</v>
      </c>
      <c r="G193">
        <v>0.1</v>
      </c>
      <c r="H193" s="4">
        <v>5850</v>
      </c>
    </row>
    <row r="194" spans="1:8" x14ac:dyDescent="0.25">
      <c r="A194" t="s">
        <v>423</v>
      </c>
      <c r="B194" t="s">
        <v>20</v>
      </c>
      <c r="C194" t="s">
        <v>174</v>
      </c>
      <c r="D194" s="1">
        <v>44734</v>
      </c>
      <c r="E194">
        <v>1</v>
      </c>
      <c r="F194" s="4">
        <v>22999</v>
      </c>
      <c r="G194">
        <v>0.15</v>
      </c>
      <c r="H194" s="4">
        <v>19549.150000000001</v>
      </c>
    </row>
    <row r="195" spans="1:8" x14ac:dyDescent="0.25">
      <c r="A195" t="s">
        <v>424</v>
      </c>
      <c r="B195" t="s">
        <v>58</v>
      </c>
      <c r="C195" t="s">
        <v>151</v>
      </c>
      <c r="D195" s="1">
        <v>44738</v>
      </c>
      <c r="E195">
        <v>1</v>
      </c>
      <c r="F195" s="4">
        <v>5200</v>
      </c>
      <c r="G195">
        <v>0</v>
      </c>
      <c r="H195" s="4">
        <v>5200</v>
      </c>
    </row>
    <row r="196" spans="1:8" x14ac:dyDescent="0.25">
      <c r="A196" t="s">
        <v>425</v>
      </c>
      <c r="B196" t="s">
        <v>29</v>
      </c>
      <c r="C196" t="s">
        <v>161</v>
      </c>
      <c r="D196" s="1">
        <v>44742</v>
      </c>
      <c r="E196">
        <v>3</v>
      </c>
      <c r="F196" s="4">
        <v>14999</v>
      </c>
      <c r="G196">
        <v>0</v>
      </c>
      <c r="H196" s="4">
        <v>44997</v>
      </c>
    </row>
    <row r="197" spans="1:8" x14ac:dyDescent="0.25">
      <c r="A197" t="s">
        <v>426</v>
      </c>
      <c r="B197" t="s">
        <v>40</v>
      </c>
      <c r="C197" t="s">
        <v>197</v>
      </c>
      <c r="D197" s="1">
        <v>44746</v>
      </c>
      <c r="E197">
        <v>2</v>
      </c>
      <c r="F197" s="4">
        <v>8999</v>
      </c>
      <c r="G197">
        <v>0.05</v>
      </c>
      <c r="H197" s="4">
        <v>17098.099999999999</v>
      </c>
    </row>
    <row r="198" spans="1:8" x14ac:dyDescent="0.25">
      <c r="A198" t="s">
        <v>427</v>
      </c>
      <c r="B198" t="s">
        <v>14</v>
      </c>
      <c r="C198" t="s">
        <v>200</v>
      </c>
      <c r="D198" s="1">
        <v>44750</v>
      </c>
      <c r="E198">
        <v>1</v>
      </c>
      <c r="F198" s="4">
        <v>8999</v>
      </c>
      <c r="G198">
        <v>0</v>
      </c>
      <c r="H198" s="4">
        <v>8999</v>
      </c>
    </row>
    <row r="199" spans="1:8" x14ac:dyDescent="0.25">
      <c r="A199" t="s">
        <v>428</v>
      </c>
      <c r="B199" t="s">
        <v>66</v>
      </c>
      <c r="C199" t="s">
        <v>180</v>
      </c>
      <c r="D199" s="1">
        <v>44754</v>
      </c>
      <c r="E199">
        <v>1</v>
      </c>
      <c r="F199" s="4">
        <v>59999</v>
      </c>
      <c r="G199">
        <v>0.1</v>
      </c>
      <c r="H199" s="4">
        <v>53999.1</v>
      </c>
    </row>
    <row r="200" spans="1:8" x14ac:dyDescent="0.25">
      <c r="A200" t="s">
        <v>429</v>
      </c>
      <c r="B200" t="s">
        <v>26</v>
      </c>
      <c r="C200" t="s">
        <v>212</v>
      </c>
      <c r="D200" s="1">
        <v>44758</v>
      </c>
      <c r="E200">
        <v>1</v>
      </c>
      <c r="F200" s="4">
        <v>14999</v>
      </c>
      <c r="G200">
        <v>0</v>
      </c>
      <c r="H200" s="4">
        <v>14999</v>
      </c>
    </row>
    <row r="201" spans="1:8" x14ac:dyDescent="0.25">
      <c r="A201" t="s">
        <v>430</v>
      </c>
      <c r="B201" t="s">
        <v>91</v>
      </c>
      <c r="C201" t="s">
        <v>222</v>
      </c>
      <c r="D201" s="1">
        <v>44762</v>
      </c>
      <c r="E201">
        <v>1</v>
      </c>
      <c r="F201" s="4">
        <v>54999</v>
      </c>
      <c r="G201">
        <v>0.25</v>
      </c>
      <c r="H201" s="4">
        <v>41249.25</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937710-7905-45A6-AA09-B86CAF40E186}">
  <dimension ref="A1:C201"/>
  <sheetViews>
    <sheetView workbookViewId="0">
      <selection activeCell="E31" sqref="E31"/>
    </sheetView>
  </sheetViews>
  <sheetFormatPr defaultRowHeight="15" x14ac:dyDescent="0.25"/>
  <cols>
    <col min="1" max="1" width="10.7109375" customWidth="1"/>
    <col min="2" max="2" width="13.42578125" customWidth="1"/>
    <col min="3" max="3" width="52.140625" bestFit="1" customWidth="1"/>
    <col min="4" max="4" width="32.140625" bestFit="1" customWidth="1"/>
  </cols>
  <sheetData>
    <row r="1" spans="1:3" x14ac:dyDescent="0.25">
      <c r="A1" t="s">
        <v>225</v>
      </c>
      <c r="B1" t="s">
        <v>431</v>
      </c>
      <c r="C1" t="s">
        <v>432</v>
      </c>
    </row>
    <row r="2" spans="1:3" x14ac:dyDescent="0.25">
      <c r="A2" t="s">
        <v>231</v>
      </c>
      <c r="B2">
        <v>4</v>
      </c>
      <c r="C2" t="s">
        <v>433</v>
      </c>
    </row>
    <row r="3" spans="1:3" x14ac:dyDescent="0.25">
      <c r="A3" t="s">
        <v>232</v>
      </c>
      <c r="B3">
        <v>5</v>
      </c>
      <c r="C3" t="s">
        <v>608</v>
      </c>
    </row>
    <row r="4" spans="1:3" x14ac:dyDescent="0.25">
      <c r="A4" t="s">
        <v>233</v>
      </c>
      <c r="B4">
        <v>3</v>
      </c>
      <c r="C4" t="s">
        <v>434</v>
      </c>
    </row>
    <row r="5" spans="1:3" x14ac:dyDescent="0.25">
      <c r="A5" t="s">
        <v>234</v>
      </c>
      <c r="B5">
        <v>2</v>
      </c>
      <c r="C5" t="s">
        <v>435</v>
      </c>
    </row>
    <row r="6" spans="1:3" x14ac:dyDescent="0.25">
      <c r="A6" t="s">
        <v>235</v>
      </c>
      <c r="B6">
        <v>5</v>
      </c>
      <c r="C6" t="s">
        <v>436</v>
      </c>
    </row>
    <row r="7" spans="1:3" x14ac:dyDescent="0.25">
      <c r="A7" t="s">
        <v>236</v>
      </c>
      <c r="B7">
        <v>4</v>
      </c>
      <c r="C7" t="s">
        <v>609</v>
      </c>
    </row>
    <row r="8" spans="1:3" x14ac:dyDescent="0.25">
      <c r="A8" t="s">
        <v>237</v>
      </c>
      <c r="B8">
        <v>5</v>
      </c>
      <c r="C8" t="s">
        <v>437</v>
      </c>
    </row>
    <row r="9" spans="1:3" x14ac:dyDescent="0.25">
      <c r="A9" t="s">
        <v>238</v>
      </c>
      <c r="B9">
        <v>1</v>
      </c>
      <c r="C9" t="s">
        <v>438</v>
      </c>
    </row>
    <row r="10" spans="1:3" x14ac:dyDescent="0.25">
      <c r="A10" t="s">
        <v>239</v>
      </c>
      <c r="B10">
        <v>4</v>
      </c>
      <c r="C10" t="s">
        <v>610</v>
      </c>
    </row>
    <row r="11" spans="1:3" x14ac:dyDescent="0.25">
      <c r="A11" t="s">
        <v>240</v>
      </c>
      <c r="B11">
        <v>3</v>
      </c>
      <c r="C11" t="s">
        <v>439</v>
      </c>
    </row>
    <row r="12" spans="1:3" x14ac:dyDescent="0.25">
      <c r="A12" t="s">
        <v>241</v>
      </c>
      <c r="B12">
        <v>5</v>
      </c>
      <c r="C12" t="s">
        <v>623</v>
      </c>
    </row>
    <row r="13" spans="1:3" x14ac:dyDescent="0.25">
      <c r="A13" t="s">
        <v>242</v>
      </c>
      <c r="B13">
        <v>4</v>
      </c>
      <c r="C13" t="s">
        <v>624</v>
      </c>
    </row>
    <row r="14" spans="1:3" x14ac:dyDescent="0.25">
      <c r="A14" t="s">
        <v>243</v>
      </c>
      <c r="B14">
        <v>5</v>
      </c>
      <c r="C14" t="s">
        <v>440</v>
      </c>
    </row>
    <row r="15" spans="1:3" x14ac:dyDescent="0.25">
      <c r="A15" t="s">
        <v>244</v>
      </c>
      <c r="B15">
        <v>3</v>
      </c>
      <c r="C15" t="s">
        <v>626</v>
      </c>
    </row>
    <row r="16" spans="1:3" x14ac:dyDescent="0.25">
      <c r="A16" t="s">
        <v>245</v>
      </c>
      <c r="B16">
        <v>5</v>
      </c>
      <c r="C16" t="s">
        <v>627</v>
      </c>
    </row>
    <row r="17" spans="1:3" x14ac:dyDescent="0.25">
      <c r="A17" t="s">
        <v>246</v>
      </c>
      <c r="B17">
        <v>4</v>
      </c>
      <c r="C17" t="s">
        <v>625</v>
      </c>
    </row>
    <row r="18" spans="1:3" x14ac:dyDescent="0.25">
      <c r="A18" t="s">
        <v>247</v>
      </c>
      <c r="B18">
        <v>2</v>
      </c>
      <c r="C18" t="s">
        <v>441</v>
      </c>
    </row>
    <row r="19" spans="1:3" x14ac:dyDescent="0.25">
      <c r="A19" t="s">
        <v>248</v>
      </c>
      <c r="B19">
        <v>5</v>
      </c>
      <c r="C19" t="s">
        <v>442</v>
      </c>
    </row>
    <row r="20" spans="1:3" x14ac:dyDescent="0.25">
      <c r="A20" t="s">
        <v>249</v>
      </c>
      <c r="B20">
        <v>4</v>
      </c>
      <c r="C20" t="s">
        <v>628</v>
      </c>
    </row>
    <row r="21" spans="1:3" x14ac:dyDescent="0.25">
      <c r="A21" t="s">
        <v>250</v>
      </c>
      <c r="B21">
        <v>3</v>
      </c>
      <c r="C21" t="s">
        <v>443</v>
      </c>
    </row>
    <row r="22" spans="1:3" x14ac:dyDescent="0.25">
      <c r="A22" t="s">
        <v>251</v>
      </c>
      <c r="B22">
        <v>5</v>
      </c>
      <c r="C22" t="s">
        <v>444</v>
      </c>
    </row>
    <row r="23" spans="1:3" x14ac:dyDescent="0.25">
      <c r="A23" t="s">
        <v>252</v>
      </c>
      <c r="B23">
        <v>4</v>
      </c>
      <c r="C23" t="s">
        <v>632</v>
      </c>
    </row>
    <row r="24" spans="1:3" x14ac:dyDescent="0.25">
      <c r="A24" t="s">
        <v>253</v>
      </c>
      <c r="B24">
        <v>4</v>
      </c>
      <c r="C24" t="s">
        <v>631</v>
      </c>
    </row>
    <row r="25" spans="1:3" x14ac:dyDescent="0.25">
      <c r="A25" t="s">
        <v>254</v>
      </c>
      <c r="B25">
        <v>5</v>
      </c>
      <c r="C25" t="s">
        <v>630</v>
      </c>
    </row>
    <row r="26" spans="1:3" x14ac:dyDescent="0.25">
      <c r="A26" t="s">
        <v>255</v>
      </c>
      <c r="B26">
        <v>4</v>
      </c>
      <c r="C26" t="s">
        <v>629</v>
      </c>
    </row>
    <row r="27" spans="1:3" x14ac:dyDescent="0.25">
      <c r="A27" t="s">
        <v>256</v>
      </c>
      <c r="B27">
        <v>5</v>
      </c>
      <c r="C27" t="s">
        <v>445</v>
      </c>
    </row>
    <row r="28" spans="1:3" x14ac:dyDescent="0.25">
      <c r="A28" t="s">
        <v>257</v>
      </c>
      <c r="B28">
        <v>5</v>
      </c>
      <c r="C28" t="s">
        <v>446</v>
      </c>
    </row>
    <row r="29" spans="1:3" x14ac:dyDescent="0.25">
      <c r="A29" t="s">
        <v>258</v>
      </c>
      <c r="B29">
        <v>4</v>
      </c>
      <c r="C29" t="s">
        <v>447</v>
      </c>
    </row>
    <row r="30" spans="1:3" x14ac:dyDescent="0.25">
      <c r="A30" t="s">
        <v>259</v>
      </c>
      <c r="B30">
        <v>3</v>
      </c>
      <c r="C30" t="s">
        <v>448</v>
      </c>
    </row>
    <row r="31" spans="1:3" x14ac:dyDescent="0.25">
      <c r="A31" t="s">
        <v>260</v>
      </c>
      <c r="B31">
        <v>5</v>
      </c>
      <c r="C31" t="s">
        <v>449</v>
      </c>
    </row>
    <row r="32" spans="1:3" x14ac:dyDescent="0.25">
      <c r="A32" t="s">
        <v>261</v>
      </c>
      <c r="B32">
        <v>4</v>
      </c>
      <c r="C32" t="s">
        <v>450</v>
      </c>
    </row>
    <row r="33" spans="1:3" x14ac:dyDescent="0.25">
      <c r="A33" t="s">
        <v>262</v>
      </c>
      <c r="B33">
        <v>3</v>
      </c>
      <c r="C33" t="s">
        <v>451</v>
      </c>
    </row>
    <row r="34" spans="1:3" x14ac:dyDescent="0.25">
      <c r="A34" t="s">
        <v>263</v>
      </c>
      <c r="B34">
        <v>5</v>
      </c>
      <c r="C34" t="s">
        <v>452</v>
      </c>
    </row>
    <row r="35" spans="1:3" x14ac:dyDescent="0.25">
      <c r="A35" t="s">
        <v>264</v>
      </c>
      <c r="B35">
        <v>4</v>
      </c>
      <c r="C35" t="s">
        <v>453</v>
      </c>
    </row>
    <row r="36" spans="1:3" x14ac:dyDescent="0.25">
      <c r="A36" t="s">
        <v>265</v>
      </c>
      <c r="B36">
        <v>2</v>
      </c>
      <c r="C36" t="s">
        <v>454</v>
      </c>
    </row>
    <row r="37" spans="1:3" x14ac:dyDescent="0.25">
      <c r="A37" t="s">
        <v>266</v>
      </c>
      <c r="B37">
        <v>4</v>
      </c>
      <c r="C37" t="s">
        <v>455</v>
      </c>
    </row>
    <row r="38" spans="1:3" x14ac:dyDescent="0.25">
      <c r="A38" t="s">
        <v>267</v>
      </c>
      <c r="B38">
        <v>4</v>
      </c>
      <c r="C38" t="s">
        <v>456</v>
      </c>
    </row>
    <row r="39" spans="1:3" x14ac:dyDescent="0.25">
      <c r="A39" t="s">
        <v>268</v>
      </c>
      <c r="B39">
        <v>5</v>
      </c>
      <c r="C39" t="s">
        <v>621</v>
      </c>
    </row>
    <row r="40" spans="1:3" x14ac:dyDescent="0.25">
      <c r="A40" t="s">
        <v>269</v>
      </c>
      <c r="B40">
        <v>3</v>
      </c>
      <c r="C40" t="s">
        <v>622</v>
      </c>
    </row>
    <row r="41" spans="1:3" x14ac:dyDescent="0.25">
      <c r="A41" t="s">
        <v>270</v>
      </c>
      <c r="B41">
        <v>5</v>
      </c>
      <c r="C41" t="s">
        <v>457</v>
      </c>
    </row>
    <row r="42" spans="1:3" x14ac:dyDescent="0.25">
      <c r="A42" t="s">
        <v>271</v>
      </c>
      <c r="B42">
        <v>4</v>
      </c>
      <c r="C42" t="s">
        <v>458</v>
      </c>
    </row>
    <row r="43" spans="1:3" x14ac:dyDescent="0.25">
      <c r="A43" t="s">
        <v>272</v>
      </c>
      <c r="B43">
        <v>5</v>
      </c>
      <c r="C43" t="s">
        <v>459</v>
      </c>
    </row>
    <row r="44" spans="1:3" x14ac:dyDescent="0.25">
      <c r="A44" t="s">
        <v>273</v>
      </c>
      <c r="B44">
        <v>4</v>
      </c>
      <c r="C44" t="s">
        <v>460</v>
      </c>
    </row>
    <row r="45" spans="1:3" x14ac:dyDescent="0.25">
      <c r="A45" t="s">
        <v>274</v>
      </c>
      <c r="B45">
        <v>3</v>
      </c>
      <c r="C45" t="s">
        <v>620</v>
      </c>
    </row>
    <row r="46" spans="1:3" x14ac:dyDescent="0.25">
      <c r="A46" t="s">
        <v>275</v>
      </c>
      <c r="B46">
        <v>5</v>
      </c>
      <c r="C46" t="s">
        <v>461</v>
      </c>
    </row>
    <row r="47" spans="1:3" x14ac:dyDescent="0.25">
      <c r="A47" t="s">
        <v>276</v>
      </c>
      <c r="B47">
        <v>4</v>
      </c>
      <c r="C47" t="s">
        <v>462</v>
      </c>
    </row>
    <row r="48" spans="1:3" x14ac:dyDescent="0.25">
      <c r="A48" t="s">
        <v>277</v>
      </c>
      <c r="B48">
        <v>2</v>
      </c>
      <c r="C48" t="s">
        <v>463</v>
      </c>
    </row>
    <row r="49" spans="1:3" x14ac:dyDescent="0.25">
      <c r="A49" t="s">
        <v>278</v>
      </c>
      <c r="B49">
        <v>4</v>
      </c>
      <c r="C49" t="s">
        <v>464</v>
      </c>
    </row>
    <row r="50" spans="1:3" x14ac:dyDescent="0.25">
      <c r="A50" t="s">
        <v>279</v>
      </c>
      <c r="B50">
        <v>4</v>
      </c>
      <c r="C50" t="s">
        <v>619</v>
      </c>
    </row>
    <row r="51" spans="1:3" x14ac:dyDescent="0.25">
      <c r="A51" t="s">
        <v>280</v>
      </c>
      <c r="B51">
        <v>5</v>
      </c>
      <c r="C51" t="s">
        <v>465</v>
      </c>
    </row>
    <row r="52" spans="1:3" x14ac:dyDescent="0.25">
      <c r="A52" t="s">
        <v>281</v>
      </c>
      <c r="B52">
        <v>4</v>
      </c>
      <c r="C52" t="s">
        <v>466</v>
      </c>
    </row>
    <row r="53" spans="1:3" x14ac:dyDescent="0.25">
      <c r="A53" t="s">
        <v>282</v>
      </c>
      <c r="B53">
        <v>5</v>
      </c>
      <c r="C53" t="s">
        <v>467</v>
      </c>
    </row>
    <row r="54" spans="1:3" x14ac:dyDescent="0.25">
      <c r="A54" t="s">
        <v>283</v>
      </c>
      <c r="B54">
        <v>3</v>
      </c>
      <c r="C54" t="s">
        <v>468</v>
      </c>
    </row>
    <row r="55" spans="1:3" x14ac:dyDescent="0.25">
      <c r="A55" t="s">
        <v>284</v>
      </c>
      <c r="B55">
        <v>2</v>
      </c>
      <c r="C55" t="s">
        <v>469</v>
      </c>
    </row>
    <row r="56" spans="1:3" x14ac:dyDescent="0.25">
      <c r="A56" t="s">
        <v>285</v>
      </c>
      <c r="B56">
        <v>5</v>
      </c>
      <c r="C56" t="s">
        <v>618</v>
      </c>
    </row>
    <row r="57" spans="1:3" x14ac:dyDescent="0.25">
      <c r="A57" t="s">
        <v>286</v>
      </c>
      <c r="B57">
        <v>4</v>
      </c>
      <c r="C57" t="s">
        <v>470</v>
      </c>
    </row>
    <row r="58" spans="1:3" x14ac:dyDescent="0.25">
      <c r="A58" t="s">
        <v>287</v>
      </c>
      <c r="B58">
        <v>5</v>
      </c>
      <c r="C58" t="s">
        <v>471</v>
      </c>
    </row>
    <row r="59" spans="1:3" x14ac:dyDescent="0.25">
      <c r="A59" t="s">
        <v>288</v>
      </c>
      <c r="B59">
        <v>5</v>
      </c>
      <c r="C59" t="s">
        <v>472</v>
      </c>
    </row>
    <row r="60" spans="1:3" x14ac:dyDescent="0.25">
      <c r="A60" t="s">
        <v>289</v>
      </c>
      <c r="B60">
        <v>4</v>
      </c>
      <c r="C60" t="s">
        <v>473</v>
      </c>
    </row>
    <row r="61" spans="1:3" x14ac:dyDescent="0.25">
      <c r="A61" t="s">
        <v>290</v>
      </c>
      <c r="B61">
        <v>4</v>
      </c>
      <c r="C61" t="s">
        <v>617</v>
      </c>
    </row>
    <row r="62" spans="1:3" x14ac:dyDescent="0.25">
      <c r="A62" t="s">
        <v>291</v>
      </c>
      <c r="B62">
        <v>3</v>
      </c>
      <c r="C62" t="s">
        <v>474</v>
      </c>
    </row>
    <row r="63" spans="1:3" x14ac:dyDescent="0.25">
      <c r="A63" t="s">
        <v>292</v>
      </c>
      <c r="B63">
        <v>5</v>
      </c>
      <c r="C63" t="s">
        <v>616</v>
      </c>
    </row>
    <row r="64" spans="1:3" x14ac:dyDescent="0.25">
      <c r="A64" t="s">
        <v>293</v>
      </c>
      <c r="B64">
        <v>4</v>
      </c>
      <c r="C64" t="s">
        <v>475</v>
      </c>
    </row>
    <row r="65" spans="1:3" x14ac:dyDescent="0.25">
      <c r="A65" t="s">
        <v>294</v>
      </c>
      <c r="B65">
        <v>5</v>
      </c>
      <c r="C65" t="s">
        <v>476</v>
      </c>
    </row>
    <row r="66" spans="1:3" x14ac:dyDescent="0.25">
      <c r="A66" t="s">
        <v>295</v>
      </c>
      <c r="B66">
        <v>4</v>
      </c>
      <c r="C66" t="s">
        <v>477</v>
      </c>
    </row>
    <row r="67" spans="1:3" x14ac:dyDescent="0.25">
      <c r="A67" t="s">
        <v>296</v>
      </c>
      <c r="B67">
        <v>5</v>
      </c>
      <c r="C67" t="s">
        <v>478</v>
      </c>
    </row>
    <row r="68" spans="1:3" x14ac:dyDescent="0.25">
      <c r="A68" t="s">
        <v>297</v>
      </c>
      <c r="B68">
        <v>4</v>
      </c>
      <c r="C68" t="s">
        <v>479</v>
      </c>
    </row>
    <row r="69" spans="1:3" x14ac:dyDescent="0.25">
      <c r="A69" t="s">
        <v>298</v>
      </c>
      <c r="B69">
        <v>3</v>
      </c>
      <c r="C69" t="s">
        <v>480</v>
      </c>
    </row>
    <row r="70" spans="1:3" x14ac:dyDescent="0.25">
      <c r="A70" t="s">
        <v>299</v>
      </c>
      <c r="B70">
        <v>5</v>
      </c>
      <c r="C70" t="s">
        <v>481</v>
      </c>
    </row>
    <row r="71" spans="1:3" x14ac:dyDescent="0.25">
      <c r="A71" t="s">
        <v>300</v>
      </c>
      <c r="B71">
        <v>4</v>
      </c>
      <c r="C71" t="s">
        <v>482</v>
      </c>
    </row>
    <row r="72" spans="1:3" x14ac:dyDescent="0.25">
      <c r="A72" t="s">
        <v>301</v>
      </c>
      <c r="B72">
        <v>3</v>
      </c>
      <c r="C72" t="s">
        <v>483</v>
      </c>
    </row>
    <row r="73" spans="1:3" x14ac:dyDescent="0.25">
      <c r="A73" t="s">
        <v>302</v>
      </c>
      <c r="B73">
        <v>5</v>
      </c>
      <c r="C73" t="s">
        <v>484</v>
      </c>
    </row>
    <row r="74" spans="1:3" x14ac:dyDescent="0.25">
      <c r="A74" t="s">
        <v>303</v>
      </c>
      <c r="B74">
        <v>4</v>
      </c>
      <c r="C74" t="s">
        <v>485</v>
      </c>
    </row>
    <row r="75" spans="1:3" x14ac:dyDescent="0.25">
      <c r="A75" t="s">
        <v>304</v>
      </c>
      <c r="B75">
        <v>4</v>
      </c>
      <c r="C75" t="s">
        <v>486</v>
      </c>
    </row>
    <row r="76" spans="1:3" x14ac:dyDescent="0.25">
      <c r="A76" t="s">
        <v>305</v>
      </c>
      <c r="B76">
        <v>5</v>
      </c>
      <c r="C76" t="s">
        <v>487</v>
      </c>
    </row>
    <row r="77" spans="1:3" x14ac:dyDescent="0.25">
      <c r="A77" t="s">
        <v>306</v>
      </c>
      <c r="B77">
        <v>4</v>
      </c>
      <c r="C77" t="s">
        <v>488</v>
      </c>
    </row>
    <row r="78" spans="1:3" x14ac:dyDescent="0.25">
      <c r="A78" t="s">
        <v>307</v>
      </c>
      <c r="B78">
        <v>5</v>
      </c>
      <c r="C78" t="s">
        <v>489</v>
      </c>
    </row>
    <row r="79" spans="1:3" x14ac:dyDescent="0.25">
      <c r="A79" t="s">
        <v>308</v>
      </c>
      <c r="B79">
        <v>5</v>
      </c>
      <c r="C79" t="s">
        <v>490</v>
      </c>
    </row>
    <row r="80" spans="1:3" x14ac:dyDescent="0.25">
      <c r="A80" t="s">
        <v>309</v>
      </c>
      <c r="B80">
        <v>4</v>
      </c>
      <c r="C80" t="s">
        <v>491</v>
      </c>
    </row>
    <row r="81" spans="1:3" x14ac:dyDescent="0.25">
      <c r="A81" t="s">
        <v>310</v>
      </c>
      <c r="B81">
        <v>3</v>
      </c>
      <c r="C81" t="s">
        <v>492</v>
      </c>
    </row>
    <row r="82" spans="1:3" x14ac:dyDescent="0.25">
      <c r="A82" t="s">
        <v>311</v>
      </c>
      <c r="B82">
        <v>5</v>
      </c>
      <c r="C82" t="s">
        <v>493</v>
      </c>
    </row>
    <row r="83" spans="1:3" x14ac:dyDescent="0.25">
      <c r="A83" t="s">
        <v>312</v>
      </c>
      <c r="B83">
        <v>4</v>
      </c>
      <c r="C83" t="s">
        <v>494</v>
      </c>
    </row>
    <row r="84" spans="1:3" x14ac:dyDescent="0.25">
      <c r="A84" t="s">
        <v>313</v>
      </c>
      <c r="B84">
        <v>3</v>
      </c>
      <c r="C84" t="s">
        <v>495</v>
      </c>
    </row>
    <row r="85" spans="1:3" x14ac:dyDescent="0.25">
      <c r="A85" t="s">
        <v>314</v>
      </c>
      <c r="B85">
        <v>5</v>
      </c>
      <c r="C85" t="s">
        <v>496</v>
      </c>
    </row>
    <row r="86" spans="1:3" x14ac:dyDescent="0.25">
      <c r="A86" t="s">
        <v>315</v>
      </c>
      <c r="B86">
        <v>4</v>
      </c>
      <c r="C86" t="s">
        <v>497</v>
      </c>
    </row>
    <row r="87" spans="1:3" x14ac:dyDescent="0.25">
      <c r="A87" t="s">
        <v>316</v>
      </c>
      <c r="B87">
        <v>1</v>
      </c>
      <c r="C87" t="s">
        <v>498</v>
      </c>
    </row>
    <row r="88" spans="1:3" x14ac:dyDescent="0.25">
      <c r="A88" t="s">
        <v>317</v>
      </c>
      <c r="B88">
        <v>4</v>
      </c>
      <c r="C88" t="s">
        <v>499</v>
      </c>
    </row>
    <row r="89" spans="1:3" x14ac:dyDescent="0.25">
      <c r="A89" t="s">
        <v>318</v>
      </c>
      <c r="B89">
        <v>4</v>
      </c>
      <c r="C89" t="s">
        <v>500</v>
      </c>
    </row>
    <row r="90" spans="1:3" x14ac:dyDescent="0.25">
      <c r="A90" t="s">
        <v>319</v>
      </c>
      <c r="B90">
        <v>5</v>
      </c>
      <c r="C90" t="s">
        <v>501</v>
      </c>
    </row>
    <row r="91" spans="1:3" x14ac:dyDescent="0.25">
      <c r="A91" t="s">
        <v>320</v>
      </c>
      <c r="B91">
        <v>3</v>
      </c>
      <c r="C91" t="s">
        <v>502</v>
      </c>
    </row>
    <row r="92" spans="1:3" x14ac:dyDescent="0.25">
      <c r="A92" t="s">
        <v>321</v>
      </c>
      <c r="B92">
        <v>5</v>
      </c>
      <c r="C92" t="s">
        <v>503</v>
      </c>
    </row>
    <row r="93" spans="1:3" x14ac:dyDescent="0.25">
      <c r="A93" t="s">
        <v>322</v>
      </c>
      <c r="B93">
        <v>4</v>
      </c>
      <c r="C93" t="s">
        <v>504</v>
      </c>
    </row>
    <row r="94" spans="1:3" x14ac:dyDescent="0.25">
      <c r="A94" t="s">
        <v>323</v>
      </c>
      <c r="B94">
        <v>5</v>
      </c>
      <c r="C94" t="s">
        <v>505</v>
      </c>
    </row>
    <row r="95" spans="1:3" x14ac:dyDescent="0.25">
      <c r="A95" t="s">
        <v>324</v>
      </c>
      <c r="B95">
        <v>4</v>
      </c>
      <c r="C95" t="s">
        <v>506</v>
      </c>
    </row>
    <row r="96" spans="1:3" x14ac:dyDescent="0.25">
      <c r="A96" t="s">
        <v>325</v>
      </c>
      <c r="B96">
        <v>3</v>
      </c>
      <c r="C96" t="s">
        <v>507</v>
      </c>
    </row>
    <row r="97" spans="1:3" x14ac:dyDescent="0.25">
      <c r="A97" t="s">
        <v>326</v>
      </c>
      <c r="B97">
        <v>5</v>
      </c>
      <c r="C97" t="s">
        <v>615</v>
      </c>
    </row>
    <row r="98" spans="1:3" x14ac:dyDescent="0.25">
      <c r="A98" t="s">
        <v>327</v>
      </c>
      <c r="B98">
        <v>4</v>
      </c>
      <c r="C98" t="s">
        <v>508</v>
      </c>
    </row>
    <row r="99" spans="1:3" x14ac:dyDescent="0.25">
      <c r="A99" t="s">
        <v>328</v>
      </c>
      <c r="B99">
        <v>2</v>
      </c>
      <c r="C99" t="s">
        <v>509</v>
      </c>
    </row>
    <row r="100" spans="1:3" x14ac:dyDescent="0.25">
      <c r="A100" t="s">
        <v>329</v>
      </c>
      <c r="B100">
        <v>4</v>
      </c>
      <c r="C100" t="s">
        <v>510</v>
      </c>
    </row>
    <row r="101" spans="1:3" x14ac:dyDescent="0.25">
      <c r="A101" t="s">
        <v>330</v>
      </c>
      <c r="B101">
        <v>4</v>
      </c>
      <c r="C101" t="s">
        <v>511</v>
      </c>
    </row>
    <row r="102" spans="1:3" x14ac:dyDescent="0.25">
      <c r="A102" t="s">
        <v>331</v>
      </c>
      <c r="B102">
        <v>5</v>
      </c>
      <c r="C102" t="s">
        <v>512</v>
      </c>
    </row>
    <row r="103" spans="1:3" x14ac:dyDescent="0.25">
      <c r="A103" t="s">
        <v>332</v>
      </c>
      <c r="B103">
        <v>4</v>
      </c>
      <c r="C103" t="s">
        <v>513</v>
      </c>
    </row>
    <row r="104" spans="1:3" x14ac:dyDescent="0.25">
      <c r="A104" t="s">
        <v>333</v>
      </c>
      <c r="B104">
        <v>4</v>
      </c>
      <c r="C104" t="s">
        <v>514</v>
      </c>
    </row>
    <row r="105" spans="1:3" x14ac:dyDescent="0.25">
      <c r="A105" t="s">
        <v>334</v>
      </c>
      <c r="B105">
        <v>3</v>
      </c>
      <c r="C105" t="s">
        <v>515</v>
      </c>
    </row>
    <row r="106" spans="1:3" x14ac:dyDescent="0.25">
      <c r="A106" t="s">
        <v>335</v>
      </c>
      <c r="B106">
        <v>2</v>
      </c>
      <c r="C106" t="s">
        <v>516</v>
      </c>
    </row>
    <row r="107" spans="1:3" x14ac:dyDescent="0.25">
      <c r="A107" t="s">
        <v>336</v>
      </c>
      <c r="B107">
        <v>5</v>
      </c>
      <c r="C107" t="s">
        <v>517</v>
      </c>
    </row>
    <row r="108" spans="1:3" x14ac:dyDescent="0.25">
      <c r="A108" t="s">
        <v>337</v>
      </c>
      <c r="B108">
        <v>4</v>
      </c>
      <c r="C108" t="s">
        <v>518</v>
      </c>
    </row>
    <row r="109" spans="1:3" x14ac:dyDescent="0.25">
      <c r="A109" t="s">
        <v>338</v>
      </c>
      <c r="B109">
        <v>5</v>
      </c>
      <c r="C109" t="s">
        <v>519</v>
      </c>
    </row>
    <row r="110" spans="1:3" x14ac:dyDescent="0.25">
      <c r="A110" t="s">
        <v>339</v>
      </c>
      <c r="B110">
        <v>5</v>
      </c>
      <c r="C110" t="s">
        <v>520</v>
      </c>
    </row>
    <row r="111" spans="1:3" x14ac:dyDescent="0.25">
      <c r="A111" t="s">
        <v>340</v>
      </c>
      <c r="B111">
        <v>4</v>
      </c>
      <c r="C111" t="s">
        <v>521</v>
      </c>
    </row>
    <row r="112" spans="1:3" x14ac:dyDescent="0.25">
      <c r="A112" t="s">
        <v>341</v>
      </c>
      <c r="B112">
        <v>4</v>
      </c>
      <c r="C112" t="s">
        <v>522</v>
      </c>
    </row>
    <row r="113" spans="1:3" x14ac:dyDescent="0.25">
      <c r="A113" t="s">
        <v>342</v>
      </c>
      <c r="B113">
        <v>3</v>
      </c>
      <c r="C113" t="s">
        <v>523</v>
      </c>
    </row>
    <row r="114" spans="1:3" x14ac:dyDescent="0.25">
      <c r="A114" t="s">
        <v>343</v>
      </c>
      <c r="B114">
        <v>5</v>
      </c>
      <c r="C114" t="s">
        <v>524</v>
      </c>
    </row>
    <row r="115" spans="1:3" x14ac:dyDescent="0.25">
      <c r="A115" t="s">
        <v>344</v>
      </c>
      <c r="B115">
        <v>4</v>
      </c>
      <c r="C115" t="s">
        <v>525</v>
      </c>
    </row>
    <row r="116" spans="1:3" x14ac:dyDescent="0.25">
      <c r="A116" t="s">
        <v>345</v>
      </c>
      <c r="B116">
        <v>5</v>
      </c>
      <c r="C116" t="s">
        <v>526</v>
      </c>
    </row>
    <row r="117" spans="1:3" x14ac:dyDescent="0.25">
      <c r="A117" t="s">
        <v>346</v>
      </c>
      <c r="B117">
        <v>4</v>
      </c>
      <c r="C117" t="s">
        <v>527</v>
      </c>
    </row>
    <row r="118" spans="1:3" x14ac:dyDescent="0.25">
      <c r="A118" t="s">
        <v>347</v>
      </c>
      <c r="B118">
        <v>5</v>
      </c>
      <c r="C118" t="s">
        <v>528</v>
      </c>
    </row>
    <row r="119" spans="1:3" x14ac:dyDescent="0.25">
      <c r="A119" t="s">
        <v>348</v>
      </c>
      <c r="B119">
        <v>4</v>
      </c>
      <c r="C119" t="s">
        <v>529</v>
      </c>
    </row>
    <row r="120" spans="1:3" x14ac:dyDescent="0.25">
      <c r="A120" t="s">
        <v>349</v>
      </c>
      <c r="B120">
        <v>3</v>
      </c>
      <c r="C120" t="s">
        <v>530</v>
      </c>
    </row>
    <row r="121" spans="1:3" x14ac:dyDescent="0.25">
      <c r="A121" t="s">
        <v>350</v>
      </c>
      <c r="B121">
        <v>4</v>
      </c>
      <c r="C121" t="s">
        <v>531</v>
      </c>
    </row>
    <row r="122" spans="1:3" x14ac:dyDescent="0.25">
      <c r="A122" t="s">
        <v>351</v>
      </c>
      <c r="B122">
        <v>4</v>
      </c>
      <c r="C122" t="s">
        <v>532</v>
      </c>
    </row>
    <row r="123" spans="1:3" x14ac:dyDescent="0.25">
      <c r="A123" t="s">
        <v>352</v>
      </c>
      <c r="B123">
        <v>3</v>
      </c>
      <c r="C123" t="s">
        <v>533</v>
      </c>
    </row>
    <row r="124" spans="1:3" x14ac:dyDescent="0.25">
      <c r="A124" t="s">
        <v>353</v>
      </c>
      <c r="B124">
        <v>5</v>
      </c>
      <c r="C124" t="s">
        <v>534</v>
      </c>
    </row>
    <row r="125" spans="1:3" x14ac:dyDescent="0.25">
      <c r="A125" t="s">
        <v>354</v>
      </c>
      <c r="B125">
        <v>4</v>
      </c>
      <c r="C125" t="s">
        <v>535</v>
      </c>
    </row>
    <row r="126" spans="1:3" x14ac:dyDescent="0.25">
      <c r="A126" t="s">
        <v>355</v>
      </c>
      <c r="B126">
        <v>4</v>
      </c>
      <c r="C126" t="s">
        <v>536</v>
      </c>
    </row>
    <row r="127" spans="1:3" x14ac:dyDescent="0.25">
      <c r="A127" t="s">
        <v>356</v>
      </c>
      <c r="B127">
        <v>5</v>
      </c>
      <c r="C127" t="s">
        <v>537</v>
      </c>
    </row>
    <row r="128" spans="1:3" x14ac:dyDescent="0.25">
      <c r="A128" t="s">
        <v>357</v>
      </c>
      <c r="B128">
        <v>4</v>
      </c>
      <c r="C128" t="s">
        <v>538</v>
      </c>
    </row>
    <row r="129" spans="1:3" x14ac:dyDescent="0.25">
      <c r="A129" t="s">
        <v>358</v>
      </c>
      <c r="B129">
        <v>5</v>
      </c>
      <c r="C129" t="s">
        <v>539</v>
      </c>
    </row>
    <row r="130" spans="1:3" x14ac:dyDescent="0.25">
      <c r="A130" t="s">
        <v>359</v>
      </c>
      <c r="B130">
        <v>5</v>
      </c>
      <c r="C130" t="s">
        <v>540</v>
      </c>
    </row>
    <row r="131" spans="1:3" x14ac:dyDescent="0.25">
      <c r="A131" t="s">
        <v>360</v>
      </c>
      <c r="B131">
        <v>4</v>
      </c>
      <c r="C131" t="s">
        <v>541</v>
      </c>
    </row>
    <row r="132" spans="1:3" x14ac:dyDescent="0.25">
      <c r="A132" t="s">
        <v>361</v>
      </c>
      <c r="B132">
        <v>3</v>
      </c>
      <c r="C132" t="s">
        <v>542</v>
      </c>
    </row>
    <row r="133" spans="1:3" x14ac:dyDescent="0.25">
      <c r="A133" t="s">
        <v>362</v>
      </c>
      <c r="B133">
        <v>5</v>
      </c>
      <c r="C133" t="s">
        <v>543</v>
      </c>
    </row>
    <row r="134" spans="1:3" x14ac:dyDescent="0.25">
      <c r="A134" t="s">
        <v>363</v>
      </c>
      <c r="B134">
        <v>4</v>
      </c>
      <c r="C134" t="s">
        <v>544</v>
      </c>
    </row>
    <row r="135" spans="1:3" x14ac:dyDescent="0.25">
      <c r="A135" t="s">
        <v>364</v>
      </c>
      <c r="B135">
        <v>3</v>
      </c>
      <c r="C135" t="s">
        <v>545</v>
      </c>
    </row>
    <row r="136" spans="1:3" x14ac:dyDescent="0.25">
      <c r="A136" t="s">
        <v>365</v>
      </c>
      <c r="B136">
        <v>5</v>
      </c>
      <c r="C136" t="s">
        <v>614</v>
      </c>
    </row>
    <row r="137" spans="1:3" x14ac:dyDescent="0.25">
      <c r="A137" t="s">
        <v>366</v>
      </c>
      <c r="B137">
        <v>4</v>
      </c>
      <c r="C137" t="s">
        <v>546</v>
      </c>
    </row>
    <row r="138" spans="1:3" x14ac:dyDescent="0.25">
      <c r="A138" t="s">
        <v>367</v>
      </c>
      <c r="B138">
        <v>1</v>
      </c>
      <c r="C138" t="s">
        <v>547</v>
      </c>
    </row>
    <row r="139" spans="1:3" x14ac:dyDescent="0.25">
      <c r="A139" t="s">
        <v>368</v>
      </c>
      <c r="B139">
        <v>4</v>
      </c>
      <c r="C139" t="s">
        <v>548</v>
      </c>
    </row>
    <row r="140" spans="1:3" x14ac:dyDescent="0.25">
      <c r="A140" t="s">
        <v>369</v>
      </c>
      <c r="B140">
        <v>4</v>
      </c>
      <c r="C140" t="s">
        <v>549</v>
      </c>
    </row>
    <row r="141" spans="1:3" x14ac:dyDescent="0.25">
      <c r="A141" t="s">
        <v>370</v>
      </c>
      <c r="B141">
        <v>5</v>
      </c>
      <c r="C141" t="s">
        <v>550</v>
      </c>
    </row>
    <row r="142" spans="1:3" x14ac:dyDescent="0.25">
      <c r="A142" t="s">
        <v>371</v>
      </c>
      <c r="B142">
        <v>3</v>
      </c>
      <c r="C142" t="s">
        <v>551</v>
      </c>
    </row>
    <row r="143" spans="1:3" x14ac:dyDescent="0.25">
      <c r="A143" t="s">
        <v>372</v>
      </c>
      <c r="B143">
        <v>5</v>
      </c>
      <c r="C143" t="s">
        <v>552</v>
      </c>
    </row>
    <row r="144" spans="1:3" x14ac:dyDescent="0.25">
      <c r="A144" t="s">
        <v>373</v>
      </c>
      <c r="B144">
        <v>4</v>
      </c>
      <c r="C144" t="s">
        <v>553</v>
      </c>
    </row>
    <row r="145" spans="1:3" x14ac:dyDescent="0.25">
      <c r="A145" t="s">
        <v>374</v>
      </c>
      <c r="B145">
        <v>5</v>
      </c>
      <c r="C145" t="s">
        <v>554</v>
      </c>
    </row>
    <row r="146" spans="1:3" x14ac:dyDescent="0.25">
      <c r="A146" t="s">
        <v>375</v>
      </c>
      <c r="B146">
        <v>4</v>
      </c>
      <c r="C146" t="s">
        <v>555</v>
      </c>
    </row>
    <row r="147" spans="1:3" x14ac:dyDescent="0.25">
      <c r="A147" t="s">
        <v>376</v>
      </c>
      <c r="B147">
        <v>3</v>
      </c>
      <c r="C147" t="s">
        <v>556</v>
      </c>
    </row>
    <row r="148" spans="1:3" x14ac:dyDescent="0.25">
      <c r="A148" t="s">
        <v>377</v>
      </c>
      <c r="B148">
        <v>5</v>
      </c>
      <c r="C148" t="s">
        <v>557</v>
      </c>
    </row>
    <row r="149" spans="1:3" x14ac:dyDescent="0.25">
      <c r="A149" t="s">
        <v>378</v>
      </c>
      <c r="B149">
        <v>4</v>
      </c>
      <c r="C149" t="s">
        <v>558</v>
      </c>
    </row>
    <row r="150" spans="1:3" x14ac:dyDescent="0.25">
      <c r="A150" t="s">
        <v>379</v>
      </c>
      <c r="B150">
        <v>2</v>
      </c>
      <c r="C150" t="s">
        <v>559</v>
      </c>
    </row>
    <row r="151" spans="1:3" x14ac:dyDescent="0.25">
      <c r="A151" t="s">
        <v>380</v>
      </c>
      <c r="B151">
        <v>4</v>
      </c>
      <c r="C151" t="s">
        <v>560</v>
      </c>
    </row>
    <row r="152" spans="1:3" x14ac:dyDescent="0.25">
      <c r="A152" t="s">
        <v>381</v>
      </c>
      <c r="B152">
        <v>4</v>
      </c>
      <c r="C152" t="s">
        <v>613</v>
      </c>
    </row>
    <row r="153" spans="1:3" x14ac:dyDescent="0.25">
      <c r="A153" t="s">
        <v>382</v>
      </c>
      <c r="B153">
        <v>5</v>
      </c>
      <c r="C153" t="s">
        <v>561</v>
      </c>
    </row>
    <row r="154" spans="1:3" x14ac:dyDescent="0.25">
      <c r="A154" t="s">
        <v>383</v>
      </c>
      <c r="B154">
        <v>4</v>
      </c>
      <c r="C154" t="s">
        <v>562</v>
      </c>
    </row>
    <row r="155" spans="1:3" x14ac:dyDescent="0.25">
      <c r="A155" t="s">
        <v>384</v>
      </c>
      <c r="B155">
        <v>5</v>
      </c>
      <c r="C155" t="s">
        <v>563</v>
      </c>
    </row>
    <row r="156" spans="1:3" x14ac:dyDescent="0.25">
      <c r="A156" t="s">
        <v>385</v>
      </c>
      <c r="B156">
        <v>3</v>
      </c>
      <c r="C156" t="s">
        <v>564</v>
      </c>
    </row>
    <row r="157" spans="1:3" x14ac:dyDescent="0.25">
      <c r="A157" t="s">
        <v>386</v>
      </c>
      <c r="B157">
        <v>2</v>
      </c>
      <c r="C157" t="s">
        <v>565</v>
      </c>
    </row>
    <row r="158" spans="1:3" x14ac:dyDescent="0.25">
      <c r="A158" t="s">
        <v>387</v>
      </c>
      <c r="B158">
        <v>5</v>
      </c>
      <c r="C158" t="s">
        <v>566</v>
      </c>
    </row>
    <row r="159" spans="1:3" x14ac:dyDescent="0.25">
      <c r="A159" t="s">
        <v>388</v>
      </c>
      <c r="B159">
        <v>4</v>
      </c>
      <c r="C159" t="s">
        <v>567</v>
      </c>
    </row>
    <row r="160" spans="1:3" x14ac:dyDescent="0.25">
      <c r="A160" t="s">
        <v>389</v>
      </c>
      <c r="B160">
        <v>5</v>
      </c>
      <c r="C160" t="s">
        <v>568</v>
      </c>
    </row>
    <row r="161" spans="1:3" x14ac:dyDescent="0.25">
      <c r="A161" t="s">
        <v>390</v>
      </c>
      <c r="B161">
        <v>5</v>
      </c>
      <c r="C161" t="s">
        <v>569</v>
      </c>
    </row>
    <row r="162" spans="1:3" x14ac:dyDescent="0.25">
      <c r="A162" t="s">
        <v>391</v>
      </c>
      <c r="B162">
        <v>4</v>
      </c>
      <c r="C162" t="s">
        <v>570</v>
      </c>
    </row>
    <row r="163" spans="1:3" x14ac:dyDescent="0.25">
      <c r="A163" t="s">
        <v>392</v>
      </c>
      <c r="B163">
        <v>4</v>
      </c>
      <c r="C163" t="s">
        <v>571</v>
      </c>
    </row>
    <row r="164" spans="1:3" x14ac:dyDescent="0.25">
      <c r="A164" t="s">
        <v>393</v>
      </c>
      <c r="B164">
        <v>3</v>
      </c>
      <c r="C164" t="s">
        <v>572</v>
      </c>
    </row>
    <row r="165" spans="1:3" x14ac:dyDescent="0.25">
      <c r="A165" t="s">
        <v>394</v>
      </c>
      <c r="B165">
        <v>5</v>
      </c>
      <c r="C165" t="s">
        <v>573</v>
      </c>
    </row>
    <row r="166" spans="1:3" x14ac:dyDescent="0.25">
      <c r="A166" t="s">
        <v>395</v>
      </c>
      <c r="B166">
        <v>4</v>
      </c>
      <c r="C166" t="s">
        <v>574</v>
      </c>
    </row>
    <row r="167" spans="1:3" x14ac:dyDescent="0.25">
      <c r="A167" t="s">
        <v>396</v>
      </c>
      <c r="B167">
        <v>5</v>
      </c>
      <c r="C167" t="s">
        <v>575</v>
      </c>
    </row>
    <row r="168" spans="1:3" x14ac:dyDescent="0.25">
      <c r="A168" t="s">
        <v>397</v>
      </c>
      <c r="B168">
        <v>4</v>
      </c>
      <c r="C168" t="s">
        <v>576</v>
      </c>
    </row>
    <row r="169" spans="1:3" x14ac:dyDescent="0.25">
      <c r="A169" t="s">
        <v>398</v>
      </c>
      <c r="B169">
        <v>5</v>
      </c>
      <c r="C169" t="s">
        <v>577</v>
      </c>
    </row>
    <row r="170" spans="1:3" x14ac:dyDescent="0.25">
      <c r="A170" t="s">
        <v>399</v>
      </c>
      <c r="B170">
        <v>4</v>
      </c>
      <c r="C170" t="s">
        <v>578</v>
      </c>
    </row>
    <row r="171" spans="1:3" x14ac:dyDescent="0.25">
      <c r="A171" t="s">
        <v>400</v>
      </c>
      <c r="B171">
        <v>3</v>
      </c>
      <c r="C171" t="s">
        <v>579</v>
      </c>
    </row>
    <row r="172" spans="1:3" x14ac:dyDescent="0.25">
      <c r="A172" t="s">
        <v>401</v>
      </c>
      <c r="B172">
        <v>4</v>
      </c>
      <c r="C172" t="s">
        <v>580</v>
      </c>
    </row>
    <row r="173" spans="1:3" x14ac:dyDescent="0.25">
      <c r="A173" t="s">
        <v>402</v>
      </c>
      <c r="B173">
        <v>4</v>
      </c>
      <c r="C173" t="s">
        <v>581</v>
      </c>
    </row>
    <row r="174" spans="1:3" x14ac:dyDescent="0.25">
      <c r="A174" t="s">
        <v>403</v>
      </c>
      <c r="B174">
        <v>3</v>
      </c>
      <c r="C174" t="s">
        <v>582</v>
      </c>
    </row>
    <row r="175" spans="1:3" x14ac:dyDescent="0.25">
      <c r="A175" t="s">
        <v>404</v>
      </c>
      <c r="B175">
        <v>5</v>
      </c>
      <c r="C175" t="s">
        <v>583</v>
      </c>
    </row>
    <row r="176" spans="1:3" x14ac:dyDescent="0.25">
      <c r="A176" t="s">
        <v>405</v>
      </c>
      <c r="B176">
        <v>4</v>
      </c>
      <c r="C176" t="s">
        <v>584</v>
      </c>
    </row>
    <row r="177" spans="1:3" x14ac:dyDescent="0.25">
      <c r="A177" t="s">
        <v>406</v>
      </c>
      <c r="B177">
        <v>4</v>
      </c>
      <c r="C177" t="s">
        <v>585</v>
      </c>
    </row>
    <row r="178" spans="1:3" x14ac:dyDescent="0.25">
      <c r="A178" t="s">
        <v>407</v>
      </c>
      <c r="B178">
        <v>5</v>
      </c>
      <c r="C178" t="s">
        <v>586</v>
      </c>
    </row>
    <row r="179" spans="1:3" x14ac:dyDescent="0.25">
      <c r="A179" t="s">
        <v>408</v>
      </c>
      <c r="B179">
        <v>4</v>
      </c>
      <c r="C179" t="s">
        <v>587</v>
      </c>
    </row>
    <row r="180" spans="1:3" x14ac:dyDescent="0.25">
      <c r="A180" t="s">
        <v>409</v>
      </c>
      <c r="B180">
        <v>5</v>
      </c>
      <c r="C180" t="s">
        <v>588</v>
      </c>
    </row>
    <row r="181" spans="1:3" x14ac:dyDescent="0.25">
      <c r="A181" t="s">
        <v>410</v>
      </c>
      <c r="B181">
        <v>5</v>
      </c>
      <c r="C181" t="s">
        <v>612</v>
      </c>
    </row>
    <row r="182" spans="1:3" x14ac:dyDescent="0.25">
      <c r="A182" t="s">
        <v>411</v>
      </c>
      <c r="B182">
        <v>4</v>
      </c>
      <c r="C182" t="s">
        <v>589</v>
      </c>
    </row>
    <row r="183" spans="1:3" x14ac:dyDescent="0.25">
      <c r="A183" t="s">
        <v>412</v>
      </c>
      <c r="B183">
        <v>3</v>
      </c>
      <c r="C183" t="s">
        <v>590</v>
      </c>
    </row>
    <row r="184" spans="1:3" x14ac:dyDescent="0.25">
      <c r="A184" t="s">
        <v>413</v>
      </c>
      <c r="B184">
        <v>5</v>
      </c>
      <c r="C184" t="s">
        <v>591</v>
      </c>
    </row>
    <row r="185" spans="1:3" x14ac:dyDescent="0.25">
      <c r="A185" t="s">
        <v>414</v>
      </c>
      <c r="B185">
        <v>4</v>
      </c>
      <c r="C185" t="s">
        <v>592</v>
      </c>
    </row>
    <row r="186" spans="1:3" x14ac:dyDescent="0.25">
      <c r="A186" t="s">
        <v>415</v>
      </c>
      <c r="B186">
        <v>3</v>
      </c>
      <c r="C186" t="s">
        <v>593</v>
      </c>
    </row>
    <row r="187" spans="1:3" x14ac:dyDescent="0.25">
      <c r="A187" t="s">
        <v>416</v>
      </c>
      <c r="B187">
        <v>5</v>
      </c>
      <c r="C187" t="s">
        <v>594</v>
      </c>
    </row>
    <row r="188" spans="1:3" x14ac:dyDescent="0.25">
      <c r="A188" t="s">
        <v>417</v>
      </c>
      <c r="B188">
        <v>4</v>
      </c>
      <c r="C188" t="s">
        <v>595</v>
      </c>
    </row>
    <row r="189" spans="1:3" x14ac:dyDescent="0.25">
      <c r="A189" t="s">
        <v>418</v>
      </c>
      <c r="B189">
        <v>1</v>
      </c>
      <c r="C189" t="s">
        <v>596</v>
      </c>
    </row>
    <row r="190" spans="1:3" x14ac:dyDescent="0.25">
      <c r="A190" t="s">
        <v>419</v>
      </c>
      <c r="B190">
        <v>4</v>
      </c>
      <c r="C190" t="s">
        <v>597</v>
      </c>
    </row>
    <row r="191" spans="1:3" x14ac:dyDescent="0.25">
      <c r="A191" t="s">
        <v>420</v>
      </c>
      <c r="B191">
        <v>4</v>
      </c>
      <c r="C191" t="s">
        <v>598</v>
      </c>
    </row>
    <row r="192" spans="1:3" x14ac:dyDescent="0.25">
      <c r="A192" t="s">
        <v>421</v>
      </c>
      <c r="B192">
        <v>5</v>
      </c>
      <c r="C192" t="s">
        <v>599</v>
      </c>
    </row>
    <row r="193" spans="1:3" x14ac:dyDescent="0.25">
      <c r="A193" t="s">
        <v>422</v>
      </c>
      <c r="B193">
        <v>3</v>
      </c>
      <c r="C193" t="s">
        <v>600</v>
      </c>
    </row>
    <row r="194" spans="1:3" x14ac:dyDescent="0.25">
      <c r="A194" t="s">
        <v>423</v>
      </c>
      <c r="B194">
        <v>5</v>
      </c>
      <c r="C194" t="s">
        <v>601</v>
      </c>
    </row>
    <row r="195" spans="1:3" x14ac:dyDescent="0.25">
      <c r="A195" t="s">
        <v>424</v>
      </c>
      <c r="B195">
        <v>4</v>
      </c>
      <c r="C195" t="s">
        <v>602</v>
      </c>
    </row>
    <row r="196" spans="1:3" x14ac:dyDescent="0.25">
      <c r="A196" t="s">
        <v>425</v>
      </c>
      <c r="B196">
        <v>5</v>
      </c>
      <c r="C196" t="s">
        <v>603</v>
      </c>
    </row>
    <row r="197" spans="1:3" x14ac:dyDescent="0.25">
      <c r="A197" t="s">
        <v>426</v>
      </c>
      <c r="B197">
        <v>4</v>
      </c>
      <c r="C197" t="s">
        <v>604</v>
      </c>
    </row>
    <row r="198" spans="1:3" x14ac:dyDescent="0.25">
      <c r="A198" t="s">
        <v>427</v>
      </c>
      <c r="B198">
        <v>3</v>
      </c>
      <c r="C198" t="s">
        <v>605</v>
      </c>
    </row>
    <row r="199" spans="1:3" x14ac:dyDescent="0.25">
      <c r="A199" t="s">
        <v>428</v>
      </c>
      <c r="B199">
        <v>5</v>
      </c>
      <c r="C199" t="s">
        <v>606</v>
      </c>
    </row>
    <row r="200" spans="1:3" x14ac:dyDescent="0.25">
      <c r="A200" t="s">
        <v>429</v>
      </c>
      <c r="B200">
        <v>4</v>
      </c>
      <c r="C200" t="s">
        <v>607</v>
      </c>
    </row>
    <row r="201" spans="1:3" x14ac:dyDescent="0.25">
      <c r="A201" t="s">
        <v>430</v>
      </c>
      <c r="B201">
        <v>2</v>
      </c>
      <c r="C201" t="s">
        <v>611</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BACD4-8CE0-4927-8D42-05A92D746218}">
  <dimension ref="A1:S201"/>
  <sheetViews>
    <sheetView tabSelected="1" workbookViewId="0">
      <selection activeCell="P16" sqref="P16"/>
    </sheetView>
  </sheetViews>
  <sheetFormatPr defaultRowHeight="15" x14ac:dyDescent="0.25"/>
  <cols>
    <col min="1" max="1" width="13.140625" style="1" bestFit="1" customWidth="1"/>
    <col min="2" max="2" width="13.140625" style="1" customWidth="1"/>
    <col min="3" max="3" width="13.140625" customWidth="1"/>
    <col min="4" max="4" width="13.42578125" customWidth="1"/>
    <col min="5" max="5" width="19.7109375" bestFit="1" customWidth="1"/>
    <col min="6" max="6" width="9.140625" style="7"/>
    <col min="7" max="7" width="12.5703125" style="7" bestFit="1" customWidth="1"/>
    <col min="8" max="8" width="18.28515625" bestFit="1" customWidth="1"/>
    <col min="9" max="10" width="21.7109375" bestFit="1" customWidth="1"/>
    <col min="11" max="11" width="21.5703125" bestFit="1" customWidth="1"/>
    <col min="12" max="12" width="15.42578125" bestFit="1" customWidth="1"/>
    <col min="13" max="13" width="10.28515625" bestFit="1" customWidth="1"/>
    <col min="14" max="14" width="11.42578125" style="5" bestFit="1" customWidth="1"/>
    <col min="15" max="15" width="15.140625" bestFit="1" customWidth="1"/>
    <col min="16" max="16" width="17.5703125" bestFit="1" customWidth="1"/>
    <col min="17" max="20" width="52.140625" bestFit="1" customWidth="1"/>
    <col min="21" max="21" width="21.5703125" bestFit="1" customWidth="1"/>
    <col min="22" max="22" width="15.42578125" bestFit="1" customWidth="1"/>
    <col min="24" max="24" width="52.140625" bestFit="1" customWidth="1"/>
  </cols>
  <sheetData>
    <row r="1" spans="1:19" x14ac:dyDescent="0.25">
      <c r="A1" s="2" t="s">
        <v>226</v>
      </c>
      <c r="B1" s="2" t="s">
        <v>656</v>
      </c>
      <c r="C1" s="2" t="s">
        <v>225</v>
      </c>
      <c r="D1" t="s">
        <v>0</v>
      </c>
      <c r="E1" t="s">
        <v>633</v>
      </c>
      <c r="F1" s="7" t="s">
        <v>2</v>
      </c>
      <c r="G1" s="7" t="s">
        <v>650</v>
      </c>
      <c r="H1" t="s">
        <v>3</v>
      </c>
      <c r="I1" t="s">
        <v>4</v>
      </c>
      <c r="J1" t="s">
        <v>634</v>
      </c>
      <c r="K1" t="s">
        <v>635</v>
      </c>
      <c r="L1" t="s">
        <v>142</v>
      </c>
      <c r="M1" t="s">
        <v>227</v>
      </c>
      <c r="N1" s="4" t="s">
        <v>228</v>
      </c>
      <c r="O1" s="8" t="s">
        <v>229</v>
      </c>
      <c r="P1" s="5" t="s">
        <v>657</v>
      </c>
      <c r="Q1" s="4" t="s">
        <v>230</v>
      </c>
      <c r="R1" t="s">
        <v>636</v>
      </c>
      <c r="S1" t="s">
        <v>637</v>
      </c>
    </row>
    <row r="2" spans="1:19" x14ac:dyDescent="0.25">
      <c r="A2" s="1">
        <v>43971</v>
      </c>
      <c r="B2">
        <f t="shared" ref="B2:B33" si="0">YEAR(A2)</f>
        <v>2020</v>
      </c>
      <c r="C2" s="2" t="s">
        <v>231</v>
      </c>
      <c r="D2" t="s">
        <v>20</v>
      </c>
      <c r="E2" t="s">
        <v>21</v>
      </c>
      <c r="F2" s="7">
        <v>31</v>
      </c>
      <c r="G2" s="7" t="str" cm="1">
        <f t="array" ref="G2">_xlfn.IFS(F2&lt;25, "18-24",F2&lt;35,"25-34",F2&lt;45,"35-44",F2&gt;=45,"45+")</f>
        <v>25-34</v>
      </c>
      <c r="H2" t="s">
        <v>8</v>
      </c>
      <c r="I2" t="s">
        <v>22</v>
      </c>
      <c r="J2" t="s">
        <v>184</v>
      </c>
      <c r="K2" t="s">
        <v>185</v>
      </c>
      <c r="L2" t="s">
        <v>186</v>
      </c>
      <c r="M2">
        <v>2</v>
      </c>
      <c r="N2" s="4">
        <v>5000</v>
      </c>
      <c r="O2" s="8">
        <v>0.05</v>
      </c>
      <c r="P2" s="5" t="str" cm="1">
        <f t="array" ref="P2">_xlfn.IFS(O2&lt;0.1,"0-10%",O2&lt;0.2,"10-20%",O2&gt;=0.2,"20%+")</f>
        <v>0-10%</v>
      </c>
      <c r="Q2" s="4">
        <v>9500</v>
      </c>
      <c r="R2">
        <v>4</v>
      </c>
      <c r="S2" t="s">
        <v>433</v>
      </c>
    </row>
    <row r="3" spans="1:19" x14ac:dyDescent="0.25">
      <c r="A3" s="1">
        <v>43973</v>
      </c>
      <c r="B3">
        <f t="shared" si="0"/>
        <v>2020</v>
      </c>
      <c r="C3" s="2" t="s">
        <v>232</v>
      </c>
      <c r="D3" t="s">
        <v>58</v>
      </c>
      <c r="E3" t="s">
        <v>59</v>
      </c>
      <c r="F3" s="7">
        <v>30</v>
      </c>
      <c r="G3" s="7" t="str" cm="1">
        <f t="array" ref="G3">_xlfn.IFS(F3&lt;25, "18-24",F3&lt;35,"25-34",F3&lt;45,"35-44",F3&gt;=45,"45+")</f>
        <v>25-34</v>
      </c>
      <c r="H3" t="s">
        <v>12</v>
      </c>
      <c r="I3" t="s">
        <v>9</v>
      </c>
      <c r="J3" t="s">
        <v>158</v>
      </c>
      <c r="K3" t="s">
        <v>165</v>
      </c>
      <c r="L3" t="s">
        <v>166</v>
      </c>
      <c r="M3">
        <v>1</v>
      </c>
      <c r="N3" s="4">
        <v>19999</v>
      </c>
      <c r="O3" s="8">
        <v>0.1</v>
      </c>
      <c r="P3" s="5" t="str" cm="1">
        <f t="array" ref="P3">_xlfn.IFS(O3&lt;0.1,"0-10%",O3&lt;0.2,"10-20%",O3&gt;=0.2,"20%+")</f>
        <v>10-20%</v>
      </c>
      <c r="Q3" s="4">
        <v>17999.099999999999</v>
      </c>
      <c r="R3">
        <v>5</v>
      </c>
      <c r="S3" t="s">
        <v>608</v>
      </c>
    </row>
    <row r="4" spans="1:19" x14ac:dyDescent="0.25">
      <c r="A4" s="1">
        <v>43976</v>
      </c>
      <c r="B4">
        <f t="shared" si="0"/>
        <v>2020</v>
      </c>
      <c r="C4" s="2" t="s">
        <v>233</v>
      </c>
      <c r="D4" t="s">
        <v>29</v>
      </c>
      <c r="E4" t="s">
        <v>30</v>
      </c>
      <c r="F4" s="7">
        <v>38</v>
      </c>
      <c r="G4" s="7" t="str" cm="1">
        <f t="array" ref="G4">_xlfn.IFS(F4&lt;25, "18-24",F4&lt;35,"25-34",F4&lt;45,"35-44",F4&gt;=45,"45+")</f>
        <v>35-44</v>
      </c>
      <c r="H4" t="s">
        <v>12</v>
      </c>
      <c r="I4" t="s">
        <v>31</v>
      </c>
      <c r="J4" t="s">
        <v>145</v>
      </c>
      <c r="K4" t="s">
        <v>149</v>
      </c>
      <c r="L4" t="s">
        <v>150</v>
      </c>
      <c r="M4">
        <v>1</v>
      </c>
      <c r="N4" s="4">
        <v>7500</v>
      </c>
      <c r="O4" s="8">
        <v>0</v>
      </c>
      <c r="P4" s="5" t="str" cm="1">
        <f t="array" ref="P4">_xlfn.IFS(O4&lt;0.1,"0-10%",O4&lt;0.2,"10-20%",O4&gt;=0.2,"20%+")</f>
        <v>0-10%</v>
      </c>
      <c r="Q4" s="4">
        <v>7500</v>
      </c>
      <c r="R4">
        <v>3</v>
      </c>
      <c r="S4" t="s">
        <v>434</v>
      </c>
    </row>
    <row r="5" spans="1:19" x14ac:dyDescent="0.25">
      <c r="A5" s="1">
        <v>43979</v>
      </c>
      <c r="B5">
        <f t="shared" si="0"/>
        <v>2020</v>
      </c>
      <c r="C5" s="2" t="s">
        <v>234</v>
      </c>
      <c r="D5" t="s">
        <v>40</v>
      </c>
      <c r="E5" t="s">
        <v>41</v>
      </c>
      <c r="F5" s="7">
        <v>36</v>
      </c>
      <c r="G5" s="7" t="str" cm="1">
        <f t="array" ref="G5">_xlfn.IFS(F5&lt;25, "18-24",F5&lt;35,"25-34",F5&lt;45,"35-44",F5&gt;=45,"45+")</f>
        <v>35-44</v>
      </c>
      <c r="H5" t="s">
        <v>8</v>
      </c>
      <c r="I5" t="s">
        <v>42</v>
      </c>
      <c r="J5" t="s">
        <v>194</v>
      </c>
      <c r="K5" t="s">
        <v>198</v>
      </c>
      <c r="L5" t="s">
        <v>199</v>
      </c>
      <c r="M5">
        <v>3</v>
      </c>
      <c r="N5" s="4">
        <v>8999</v>
      </c>
      <c r="O5" s="8">
        <v>0.15</v>
      </c>
      <c r="P5" s="5" t="str" cm="1">
        <f t="array" ref="P5">_xlfn.IFS(O5&lt;0.1,"0-10%",O5&lt;0.2,"10-20%",O5&gt;=0.2,"20%+")</f>
        <v>10-20%</v>
      </c>
      <c r="Q5" s="4">
        <v>22947.45</v>
      </c>
      <c r="R5">
        <v>2</v>
      </c>
      <c r="S5" t="s">
        <v>435</v>
      </c>
    </row>
    <row r="6" spans="1:19" x14ac:dyDescent="0.25">
      <c r="A6" s="1">
        <v>43983</v>
      </c>
      <c r="B6">
        <f t="shared" si="0"/>
        <v>2020</v>
      </c>
      <c r="C6" s="2" t="s">
        <v>235</v>
      </c>
      <c r="D6" t="s">
        <v>14</v>
      </c>
      <c r="E6" t="s">
        <v>15</v>
      </c>
      <c r="F6" s="7">
        <v>42</v>
      </c>
      <c r="G6" s="7" t="str" cm="1">
        <f t="array" ref="G6">_xlfn.IFS(F6&lt;25, "18-24",F6&lt;35,"25-34",F6&lt;45,"35-44",F6&gt;=45,"45+")</f>
        <v>35-44</v>
      </c>
      <c r="H6" t="s">
        <v>8</v>
      </c>
      <c r="I6" t="s">
        <v>16</v>
      </c>
      <c r="J6" t="s">
        <v>158</v>
      </c>
      <c r="K6" t="s">
        <v>159</v>
      </c>
      <c r="L6" t="s">
        <v>160</v>
      </c>
      <c r="M6">
        <v>1</v>
      </c>
      <c r="N6" s="4">
        <v>99999</v>
      </c>
      <c r="O6" s="8">
        <v>0.12</v>
      </c>
      <c r="P6" s="5" t="str" cm="1">
        <f t="array" ref="P6">_xlfn.IFS(O6&lt;0.1,"0-10%",O6&lt;0.2,"10-20%",O6&gt;=0.2,"20%+")</f>
        <v>10-20%</v>
      </c>
      <c r="Q6" s="4">
        <v>87999.12</v>
      </c>
      <c r="R6">
        <v>5</v>
      </c>
      <c r="S6" t="s">
        <v>436</v>
      </c>
    </row>
    <row r="7" spans="1:19" x14ac:dyDescent="0.25">
      <c r="A7" s="1">
        <v>43987</v>
      </c>
      <c r="B7">
        <f t="shared" si="0"/>
        <v>2020</v>
      </c>
      <c r="C7" s="2" t="s">
        <v>236</v>
      </c>
      <c r="D7" t="s">
        <v>66</v>
      </c>
      <c r="E7" t="s">
        <v>67</v>
      </c>
      <c r="F7" s="7">
        <v>29</v>
      </c>
      <c r="G7" s="7" t="str" cm="1">
        <f t="array" ref="G7">_xlfn.IFS(F7&lt;25, "18-24",F7&lt;35,"25-34",F7&lt;45,"35-44",F7&gt;=45,"45+")</f>
        <v>25-34</v>
      </c>
      <c r="H7" t="s">
        <v>8</v>
      </c>
      <c r="I7" t="s">
        <v>68</v>
      </c>
      <c r="J7" t="s">
        <v>171</v>
      </c>
      <c r="K7" t="s">
        <v>175</v>
      </c>
      <c r="L7" t="s">
        <v>176</v>
      </c>
      <c r="M7">
        <v>1</v>
      </c>
      <c r="N7" s="4">
        <v>22999</v>
      </c>
      <c r="O7" s="8">
        <v>0.05</v>
      </c>
      <c r="P7" s="5" t="str" cm="1">
        <f t="array" ref="P7">_xlfn.IFS(O7&lt;0.1,"0-10%",O7&lt;0.2,"10-20%",O7&gt;=0.2,"20%+")</f>
        <v>0-10%</v>
      </c>
      <c r="Q7" s="4">
        <v>21849.05</v>
      </c>
      <c r="R7">
        <v>4</v>
      </c>
      <c r="S7" t="s">
        <v>609</v>
      </c>
    </row>
    <row r="8" spans="1:19" x14ac:dyDescent="0.25">
      <c r="A8" s="1">
        <v>43992</v>
      </c>
      <c r="B8">
        <f t="shared" si="0"/>
        <v>2020</v>
      </c>
      <c r="C8" s="2" t="s">
        <v>237</v>
      </c>
      <c r="D8" t="s">
        <v>26</v>
      </c>
      <c r="E8" t="s">
        <v>27</v>
      </c>
      <c r="F8" s="7">
        <v>29</v>
      </c>
      <c r="G8" s="7" t="str" cm="1">
        <f t="array" ref="G8">_xlfn.IFS(F8&lt;25, "18-24",F8&lt;35,"25-34",F8&lt;45,"35-44",F8&gt;=45,"45+")</f>
        <v>25-34</v>
      </c>
      <c r="H8" t="s">
        <v>8</v>
      </c>
      <c r="I8" t="s">
        <v>28</v>
      </c>
      <c r="J8" t="s">
        <v>184</v>
      </c>
      <c r="K8" t="s">
        <v>204</v>
      </c>
      <c r="L8" t="s">
        <v>205</v>
      </c>
      <c r="M8">
        <v>2</v>
      </c>
      <c r="N8" s="4">
        <v>4500</v>
      </c>
      <c r="O8" s="8">
        <v>0</v>
      </c>
      <c r="P8" s="5" t="str" cm="1">
        <f t="array" ref="P8">_xlfn.IFS(O8&lt;0.1,"0-10%",O8&lt;0.2,"10-20%",O8&gt;=0.2,"20%+")</f>
        <v>0-10%</v>
      </c>
      <c r="Q8" s="4">
        <v>9000</v>
      </c>
      <c r="R8">
        <v>5</v>
      </c>
      <c r="S8" t="s">
        <v>437</v>
      </c>
    </row>
    <row r="9" spans="1:19" x14ac:dyDescent="0.25">
      <c r="A9" s="1">
        <v>43997</v>
      </c>
      <c r="B9">
        <f t="shared" si="0"/>
        <v>2020</v>
      </c>
      <c r="C9" s="2" t="s">
        <v>238</v>
      </c>
      <c r="D9" t="s">
        <v>91</v>
      </c>
      <c r="E9" t="s">
        <v>92</v>
      </c>
      <c r="F9" s="7">
        <v>26</v>
      </c>
      <c r="G9" s="7" t="str" cm="1">
        <f t="array" ref="G9">_xlfn.IFS(F9&lt;25, "18-24",F9&lt;35,"25-34",F9&lt;45,"35-44",F9&gt;=45,"45+")</f>
        <v>25-34</v>
      </c>
      <c r="H9" t="s">
        <v>12</v>
      </c>
      <c r="I9" t="s">
        <v>16</v>
      </c>
      <c r="J9" t="s">
        <v>158</v>
      </c>
      <c r="K9" t="s">
        <v>168</v>
      </c>
      <c r="L9" t="s">
        <v>169</v>
      </c>
      <c r="M9">
        <v>1</v>
      </c>
      <c r="N9" s="4">
        <v>29999</v>
      </c>
      <c r="O9" s="8">
        <v>0.2</v>
      </c>
      <c r="P9" s="5" t="str" cm="1">
        <f t="array" ref="P9">_xlfn.IFS(O9&lt;0.1,"0-10%",O9&lt;0.2,"10-20%",O9&gt;=0.2,"20%+")</f>
        <v>20%+</v>
      </c>
      <c r="Q9" s="4">
        <v>23999.200000000001</v>
      </c>
      <c r="R9">
        <v>1</v>
      </c>
      <c r="S9" t="s">
        <v>438</v>
      </c>
    </row>
    <row r="10" spans="1:19" x14ac:dyDescent="0.25">
      <c r="A10" s="1">
        <v>44000</v>
      </c>
      <c r="B10">
        <f t="shared" si="0"/>
        <v>2020</v>
      </c>
      <c r="C10" s="2" t="s">
        <v>239</v>
      </c>
      <c r="D10" t="s">
        <v>125</v>
      </c>
      <c r="E10" t="s">
        <v>126</v>
      </c>
      <c r="F10" s="7">
        <v>39</v>
      </c>
      <c r="G10" s="7" t="str" cm="1">
        <f t="array" ref="G10">_xlfn.IFS(F10&lt;25, "18-24",F10&lt;35,"25-34",F10&lt;45,"35-44",F10&gt;=45,"45+")</f>
        <v>35-44</v>
      </c>
      <c r="H10" t="s">
        <v>8</v>
      </c>
      <c r="I10" t="s">
        <v>65</v>
      </c>
      <c r="J10" t="s">
        <v>184</v>
      </c>
      <c r="K10" t="s">
        <v>188</v>
      </c>
      <c r="L10" t="s">
        <v>189</v>
      </c>
      <c r="M10">
        <v>4</v>
      </c>
      <c r="N10" s="4">
        <v>3000</v>
      </c>
      <c r="O10" s="8">
        <v>0</v>
      </c>
      <c r="P10" s="5" t="str" cm="1">
        <f t="array" ref="P10">_xlfn.IFS(O10&lt;0.1,"0-10%",O10&lt;0.2,"10-20%",O10&gt;=0.2,"20%+")</f>
        <v>0-10%</v>
      </c>
      <c r="Q10" s="4">
        <v>12000</v>
      </c>
      <c r="R10">
        <v>4</v>
      </c>
      <c r="S10" t="s">
        <v>610</v>
      </c>
    </row>
    <row r="11" spans="1:19" x14ac:dyDescent="0.25">
      <c r="A11" s="1">
        <v>44002</v>
      </c>
      <c r="B11">
        <f t="shared" si="0"/>
        <v>2020</v>
      </c>
      <c r="C11" s="2" t="s">
        <v>240</v>
      </c>
      <c r="D11" t="s">
        <v>10</v>
      </c>
      <c r="E11" t="s">
        <v>11</v>
      </c>
      <c r="F11" s="7">
        <v>35</v>
      </c>
      <c r="G11" s="7" t="str" cm="1">
        <f t="array" ref="G11">_xlfn.IFS(F11&lt;25, "18-24",F11&lt;35,"25-34",F11&lt;45,"35-44",F11&gt;=45,"45+")</f>
        <v>35-44</v>
      </c>
      <c r="H11" t="s">
        <v>12</v>
      </c>
      <c r="I11" t="s">
        <v>13</v>
      </c>
      <c r="J11" t="s">
        <v>171</v>
      </c>
      <c r="K11" t="s">
        <v>178</v>
      </c>
      <c r="L11" t="s">
        <v>179</v>
      </c>
      <c r="M11">
        <v>1</v>
      </c>
      <c r="N11" s="4">
        <v>12499</v>
      </c>
      <c r="O11" s="8">
        <v>0.1</v>
      </c>
      <c r="P11" s="5" t="str" cm="1">
        <f t="array" ref="P11">_xlfn.IFS(O11&lt;0.1,"0-10%",O11&lt;0.2,"10-20%",O11&gt;=0.2,"20%+")</f>
        <v>10-20%</v>
      </c>
      <c r="Q11" s="4">
        <v>11249.1</v>
      </c>
      <c r="R11">
        <v>3</v>
      </c>
      <c r="S11" t="s">
        <v>439</v>
      </c>
    </row>
    <row r="12" spans="1:19" x14ac:dyDescent="0.25">
      <c r="A12" s="1">
        <v>44007</v>
      </c>
      <c r="B12">
        <f t="shared" si="0"/>
        <v>2020</v>
      </c>
      <c r="C12" s="2" t="s">
        <v>241</v>
      </c>
      <c r="D12" t="s">
        <v>55</v>
      </c>
      <c r="E12" t="s">
        <v>56</v>
      </c>
      <c r="F12" s="7">
        <v>26</v>
      </c>
      <c r="G12" s="7" t="str" cm="1">
        <f t="array" ref="G12">_xlfn.IFS(F12&lt;25, "18-24",F12&lt;35,"25-34",F12&lt;45,"35-44",F12&gt;=45,"45+")</f>
        <v>25-34</v>
      </c>
      <c r="H12" t="s">
        <v>8</v>
      </c>
      <c r="I12" t="s">
        <v>57</v>
      </c>
      <c r="J12" t="s">
        <v>145</v>
      </c>
      <c r="K12" t="s">
        <v>146</v>
      </c>
      <c r="L12" t="s">
        <v>147</v>
      </c>
      <c r="M12">
        <v>1</v>
      </c>
      <c r="N12" s="4">
        <v>6500</v>
      </c>
      <c r="O12" s="8">
        <v>0</v>
      </c>
      <c r="P12" s="5" t="str" cm="1">
        <f t="array" ref="P12">_xlfn.IFS(O12&lt;0.1,"0-10%",O12&lt;0.2,"10-20%",O12&gt;=0.2,"20%+")</f>
        <v>0-10%</v>
      </c>
      <c r="Q12" s="4">
        <v>6500</v>
      </c>
      <c r="R12">
        <v>5</v>
      </c>
      <c r="S12" t="s">
        <v>623</v>
      </c>
    </row>
    <row r="13" spans="1:19" x14ac:dyDescent="0.25">
      <c r="A13" s="1">
        <v>44012</v>
      </c>
      <c r="B13">
        <f t="shared" si="0"/>
        <v>2020</v>
      </c>
      <c r="C13" s="2" t="s">
        <v>242</v>
      </c>
      <c r="D13" t="s">
        <v>80</v>
      </c>
      <c r="E13" t="s">
        <v>81</v>
      </c>
      <c r="F13" s="7">
        <v>34</v>
      </c>
      <c r="G13" s="7" t="str" cm="1">
        <f t="array" ref="G13">_xlfn.IFS(F13&lt;25, "18-24",F13&lt;35,"25-34",F13&lt;45,"35-44",F13&gt;=45,"45+")</f>
        <v>25-34</v>
      </c>
      <c r="H13" t="s">
        <v>12</v>
      </c>
      <c r="I13" t="s">
        <v>82</v>
      </c>
      <c r="J13" t="s">
        <v>158</v>
      </c>
      <c r="K13" t="s">
        <v>207</v>
      </c>
      <c r="L13" t="s">
        <v>208</v>
      </c>
      <c r="M13">
        <v>2</v>
      </c>
      <c r="N13" s="4">
        <v>9999</v>
      </c>
      <c r="O13" s="8">
        <v>0.05</v>
      </c>
      <c r="P13" s="5" t="str" cm="1">
        <f t="array" ref="P13">_xlfn.IFS(O13&lt;0.1,"0-10%",O13&lt;0.2,"10-20%",O13&gt;=0.2,"20%+")</f>
        <v>0-10%</v>
      </c>
      <c r="Q13" s="4">
        <v>18998.099999999999</v>
      </c>
      <c r="R13">
        <v>4</v>
      </c>
      <c r="S13" t="s">
        <v>624</v>
      </c>
    </row>
    <row r="14" spans="1:19" x14ac:dyDescent="0.25">
      <c r="A14" s="1">
        <v>44015</v>
      </c>
      <c r="B14">
        <f t="shared" si="0"/>
        <v>2020</v>
      </c>
      <c r="C14" s="2" t="s">
        <v>243</v>
      </c>
      <c r="D14" t="s">
        <v>38</v>
      </c>
      <c r="E14" t="s">
        <v>39</v>
      </c>
      <c r="F14" s="7">
        <v>29</v>
      </c>
      <c r="G14" s="7" t="str" cm="1">
        <f t="array" ref="G14">_xlfn.IFS(F14&lt;25, "18-24",F14&lt;35,"25-34",F14&lt;45,"35-44",F14&gt;=45,"45+")</f>
        <v>25-34</v>
      </c>
      <c r="H14" t="s">
        <v>12</v>
      </c>
      <c r="I14" t="s">
        <v>9</v>
      </c>
      <c r="J14" t="s">
        <v>184</v>
      </c>
      <c r="K14" t="s">
        <v>191</v>
      </c>
      <c r="L14" t="s">
        <v>192</v>
      </c>
      <c r="M14">
        <v>5</v>
      </c>
      <c r="N14" s="4">
        <v>2000</v>
      </c>
      <c r="O14" s="8">
        <v>0</v>
      </c>
      <c r="P14" s="5" t="str" cm="1">
        <f t="array" ref="P14">_xlfn.IFS(O14&lt;0.1,"0-10%",O14&lt;0.2,"10-20%",O14&gt;=0.2,"20%+")</f>
        <v>0-10%</v>
      </c>
      <c r="Q14" s="4">
        <v>10000</v>
      </c>
      <c r="R14">
        <v>5</v>
      </c>
      <c r="S14" t="s">
        <v>440</v>
      </c>
    </row>
    <row r="15" spans="1:19" x14ac:dyDescent="0.25">
      <c r="A15" s="1">
        <v>44019</v>
      </c>
      <c r="B15">
        <f t="shared" si="0"/>
        <v>2020</v>
      </c>
      <c r="C15" s="2" t="s">
        <v>244</v>
      </c>
      <c r="D15" t="s">
        <v>96</v>
      </c>
      <c r="E15" t="s">
        <v>97</v>
      </c>
      <c r="F15" s="7">
        <v>29</v>
      </c>
      <c r="G15" s="7" t="str" cm="1">
        <f t="array" ref="G15">_xlfn.IFS(F15&lt;25, "18-24",F15&lt;35,"25-34",F15&lt;45,"35-44",F15&gt;=45,"45+")</f>
        <v>25-34</v>
      </c>
      <c r="H15" t="s">
        <v>12</v>
      </c>
      <c r="I15" t="s">
        <v>37</v>
      </c>
      <c r="J15" t="s">
        <v>158</v>
      </c>
      <c r="K15" t="s">
        <v>162</v>
      </c>
      <c r="L15" t="s">
        <v>163</v>
      </c>
      <c r="M15">
        <v>1</v>
      </c>
      <c r="N15" s="4">
        <v>14999</v>
      </c>
      <c r="O15" s="8">
        <v>0.1</v>
      </c>
      <c r="P15" s="5" t="str" cm="1">
        <f t="array" ref="P15">_xlfn.IFS(O15&lt;0.1,"0-10%",O15&lt;0.2,"10-20%",O15&gt;=0.2,"20%+")</f>
        <v>10-20%</v>
      </c>
      <c r="Q15" s="4">
        <v>13499.1</v>
      </c>
      <c r="R15">
        <v>3</v>
      </c>
      <c r="S15" t="s">
        <v>626</v>
      </c>
    </row>
    <row r="16" spans="1:19" x14ac:dyDescent="0.25">
      <c r="A16" s="1">
        <v>44022</v>
      </c>
      <c r="B16">
        <f t="shared" si="0"/>
        <v>2020</v>
      </c>
      <c r="C16" s="2" t="s">
        <v>245</v>
      </c>
      <c r="D16" t="s">
        <v>113</v>
      </c>
      <c r="E16" t="s">
        <v>114</v>
      </c>
      <c r="F16" s="7">
        <v>48</v>
      </c>
      <c r="G16" s="7" t="str" cm="1">
        <f t="array" ref="G16">_xlfn.IFS(F16&lt;25, "18-24",F16&lt;35,"25-34",F16&lt;45,"35-44",F16&gt;=45,"45+")</f>
        <v>45+</v>
      </c>
      <c r="H16" t="s">
        <v>12</v>
      </c>
      <c r="I16" t="s">
        <v>9</v>
      </c>
      <c r="J16" t="s">
        <v>171</v>
      </c>
      <c r="K16" t="s">
        <v>181</v>
      </c>
      <c r="L16" t="s">
        <v>182</v>
      </c>
      <c r="M16">
        <v>1</v>
      </c>
      <c r="N16" s="4">
        <v>59999</v>
      </c>
      <c r="O16" s="8">
        <v>0.15</v>
      </c>
      <c r="P16" s="5" t="str" cm="1">
        <f t="array" ref="P16">_xlfn.IFS(O16&lt;0.1,"0-10%",O16&lt;0.2,"10-20%",O16&gt;=0.2,"20%+")</f>
        <v>10-20%</v>
      </c>
      <c r="Q16" s="4">
        <v>50999.15</v>
      </c>
      <c r="R16">
        <v>5</v>
      </c>
      <c r="S16" t="s">
        <v>627</v>
      </c>
    </row>
    <row r="17" spans="1:19" x14ac:dyDescent="0.25">
      <c r="A17" s="1">
        <v>44026</v>
      </c>
      <c r="B17">
        <f t="shared" si="0"/>
        <v>2020</v>
      </c>
      <c r="C17" s="2" t="s">
        <v>246</v>
      </c>
      <c r="D17" t="s">
        <v>75</v>
      </c>
      <c r="E17" t="s">
        <v>76</v>
      </c>
      <c r="F17" s="7">
        <v>39</v>
      </c>
      <c r="G17" s="7" t="str" cm="1">
        <f t="array" ref="G17">_xlfn.IFS(F17&lt;25, "18-24",F17&lt;35,"25-34",F17&lt;45,"35-44",F17&gt;=45,"45+")</f>
        <v>35-44</v>
      </c>
      <c r="H17" t="s">
        <v>12</v>
      </c>
      <c r="I17" t="s">
        <v>77</v>
      </c>
      <c r="J17" t="s">
        <v>171</v>
      </c>
      <c r="K17" t="s">
        <v>172</v>
      </c>
      <c r="L17" t="s">
        <v>173</v>
      </c>
      <c r="M17">
        <v>1</v>
      </c>
      <c r="N17" s="4">
        <v>26999</v>
      </c>
      <c r="O17" s="8">
        <v>0</v>
      </c>
      <c r="P17" s="5" t="str" cm="1">
        <f t="array" ref="P17">_xlfn.IFS(O17&lt;0.1,"0-10%",O17&lt;0.2,"10-20%",O17&gt;=0.2,"20%+")</f>
        <v>0-10%</v>
      </c>
      <c r="Q17" s="4">
        <v>26999</v>
      </c>
      <c r="R17">
        <v>4</v>
      </c>
      <c r="S17" t="s">
        <v>625</v>
      </c>
    </row>
    <row r="18" spans="1:19" x14ac:dyDescent="0.25">
      <c r="A18" s="1">
        <v>44030</v>
      </c>
      <c r="B18">
        <f t="shared" si="0"/>
        <v>2020</v>
      </c>
      <c r="C18" s="2" t="s">
        <v>247</v>
      </c>
      <c r="D18" t="s">
        <v>32</v>
      </c>
      <c r="E18" t="s">
        <v>33</v>
      </c>
      <c r="F18" s="7">
        <v>26</v>
      </c>
      <c r="G18" s="7" t="str" cm="1">
        <f t="array" ref="G18">_xlfn.IFS(F18&lt;25, "18-24",F18&lt;35,"25-34",F18&lt;45,"35-44",F18&gt;=45,"45+")</f>
        <v>25-34</v>
      </c>
      <c r="H18" t="s">
        <v>8</v>
      </c>
      <c r="I18" t="s">
        <v>34</v>
      </c>
      <c r="J18" t="s">
        <v>194</v>
      </c>
      <c r="K18" t="s">
        <v>195</v>
      </c>
      <c r="L18" t="s">
        <v>196</v>
      </c>
      <c r="M18">
        <v>2</v>
      </c>
      <c r="N18" s="4">
        <v>10999</v>
      </c>
      <c r="O18" s="8">
        <v>0.05</v>
      </c>
      <c r="P18" s="5" t="str" cm="1">
        <f t="array" ref="P18">_xlfn.IFS(O18&lt;0.1,"0-10%",O18&lt;0.2,"10-20%",O18&gt;=0.2,"20%+")</f>
        <v>0-10%</v>
      </c>
      <c r="Q18" s="4">
        <v>20898.099999999999</v>
      </c>
      <c r="R18">
        <v>2</v>
      </c>
      <c r="S18" t="s">
        <v>441</v>
      </c>
    </row>
    <row r="19" spans="1:19" x14ac:dyDescent="0.25">
      <c r="A19" s="1">
        <v>44034</v>
      </c>
      <c r="B19">
        <f t="shared" si="0"/>
        <v>2020</v>
      </c>
      <c r="C19" s="2" t="s">
        <v>248</v>
      </c>
      <c r="D19" t="s">
        <v>137</v>
      </c>
      <c r="E19" t="s">
        <v>138</v>
      </c>
      <c r="F19" s="7">
        <v>41</v>
      </c>
      <c r="G19" s="7" t="str" cm="1">
        <f t="array" ref="G19">_xlfn.IFS(F19&lt;25, "18-24",F19&lt;35,"25-34",F19&lt;45,"35-44",F19&gt;=45,"45+")</f>
        <v>35-44</v>
      </c>
      <c r="H19" t="s">
        <v>12</v>
      </c>
      <c r="I19" t="s">
        <v>42</v>
      </c>
      <c r="J19" t="s">
        <v>194</v>
      </c>
      <c r="K19" t="s">
        <v>201</v>
      </c>
      <c r="L19" t="s">
        <v>202</v>
      </c>
      <c r="M19">
        <v>1</v>
      </c>
      <c r="N19" s="4">
        <v>8999</v>
      </c>
      <c r="O19" s="8">
        <v>0</v>
      </c>
      <c r="P19" s="5" t="str" cm="1">
        <f t="array" ref="P19">_xlfn.IFS(O19&lt;0.1,"0-10%",O19&lt;0.2,"10-20%",O19&gt;=0.2,"20%+")</f>
        <v>0-10%</v>
      </c>
      <c r="Q19" s="4">
        <v>8999</v>
      </c>
      <c r="R19">
        <v>5</v>
      </c>
      <c r="S19" t="s">
        <v>442</v>
      </c>
    </row>
    <row r="20" spans="1:19" x14ac:dyDescent="0.25">
      <c r="A20" s="1">
        <v>44038</v>
      </c>
      <c r="B20">
        <f t="shared" si="0"/>
        <v>2020</v>
      </c>
      <c r="C20" s="2" t="s">
        <v>249</v>
      </c>
      <c r="D20" t="s">
        <v>46</v>
      </c>
      <c r="E20" t="s">
        <v>47</v>
      </c>
      <c r="F20" s="7">
        <v>27</v>
      </c>
      <c r="G20" s="7" t="str" cm="1">
        <f t="array" ref="G20">_xlfn.IFS(F20&lt;25, "18-24",F20&lt;35,"25-34",F20&lt;45,"35-44",F20&gt;=45,"45+")</f>
        <v>25-34</v>
      </c>
      <c r="H20" t="s">
        <v>8</v>
      </c>
      <c r="I20" t="s">
        <v>22</v>
      </c>
      <c r="J20" t="s">
        <v>145</v>
      </c>
      <c r="K20" t="s">
        <v>155</v>
      </c>
      <c r="L20" t="s">
        <v>156</v>
      </c>
      <c r="M20">
        <v>1</v>
      </c>
      <c r="N20" s="4">
        <v>11999</v>
      </c>
      <c r="O20" s="8">
        <v>0.1</v>
      </c>
      <c r="P20" s="5" t="str" cm="1">
        <f t="array" ref="P20">_xlfn.IFS(O20&lt;0.1,"0-10%",O20&lt;0.2,"10-20%",O20&gt;=0.2,"20%+")</f>
        <v>10-20%</v>
      </c>
      <c r="Q20" s="4">
        <v>10799.1</v>
      </c>
      <c r="R20">
        <v>4</v>
      </c>
      <c r="S20" t="s">
        <v>628</v>
      </c>
    </row>
    <row r="21" spans="1:19" x14ac:dyDescent="0.25">
      <c r="A21" s="1">
        <v>44042</v>
      </c>
      <c r="B21">
        <f t="shared" si="0"/>
        <v>2020</v>
      </c>
      <c r="C21" s="2" t="s">
        <v>250</v>
      </c>
      <c r="D21" t="s">
        <v>102</v>
      </c>
      <c r="E21" t="s">
        <v>103</v>
      </c>
      <c r="F21" s="7">
        <v>42</v>
      </c>
      <c r="G21" s="7" t="str" cm="1">
        <f t="array" ref="G21">_xlfn.IFS(F21&lt;25, "18-24",F21&lt;35,"25-34",F21&lt;45,"35-44",F21&gt;=45,"45+")</f>
        <v>35-44</v>
      </c>
      <c r="H21" t="s">
        <v>12</v>
      </c>
      <c r="I21" t="s">
        <v>19</v>
      </c>
      <c r="J21" t="s">
        <v>171</v>
      </c>
      <c r="K21" t="s">
        <v>210</v>
      </c>
      <c r="L21" t="s">
        <v>211</v>
      </c>
      <c r="M21">
        <v>3</v>
      </c>
      <c r="N21" s="4">
        <v>7999</v>
      </c>
      <c r="O21" s="8">
        <v>0</v>
      </c>
      <c r="P21" s="5" t="str" cm="1">
        <f t="array" ref="P21">_xlfn.IFS(O21&lt;0.1,"0-10%",O21&lt;0.2,"10-20%",O21&gt;=0.2,"20%+")</f>
        <v>0-10%</v>
      </c>
      <c r="Q21" s="4">
        <v>23997</v>
      </c>
      <c r="R21">
        <v>3</v>
      </c>
      <c r="S21" t="s">
        <v>443</v>
      </c>
    </row>
    <row r="22" spans="1:19" x14ac:dyDescent="0.25">
      <c r="A22" s="1">
        <v>44046</v>
      </c>
      <c r="B22">
        <f t="shared" si="0"/>
        <v>2020</v>
      </c>
      <c r="C22" s="2" t="s">
        <v>251</v>
      </c>
      <c r="D22" t="s">
        <v>83</v>
      </c>
      <c r="E22" t="s">
        <v>84</v>
      </c>
      <c r="F22" s="7">
        <v>28</v>
      </c>
      <c r="G22" s="7" t="str" cm="1">
        <f t="array" ref="G22">_xlfn.IFS(F22&lt;25, "18-24",F22&lt;35,"25-34",F22&lt;45,"35-44",F22&gt;=45,"45+")</f>
        <v>25-34</v>
      </c>
      <c r="H22" t="s">
        <v>8</v>
      </c>
      <c r="I22" t="s">
        <v>85</v>
      </c>
      <c r="J22" t="s">
        <v>171</v>
      </c>
      <c r="K22" t="s">
        <v>213</v>
      </c>
      <c r="L22" t="s">
        <v>214</v>
      </c>
      <c r="M22">
        <v>1</v>
      </c>
      <c r="N22" s="4">
        <v>14999</v>
      </c>
      <c r="O22" s="8">
        <v>0.05</v>
      </c>
      <c r="P22" s="5" t="str" cm="1">
        <f t="array" ref="P22">_xlfn.IFS(O22&lt;0.1,"0-10%",O22&lt;0.2,"10-20%",O22&gt;=0.2,"20%+")</f>
        <v>0-10%</v>
      </c>
      <c r="Q22" s="4">
        <v>14249.05</v>
      </c>
      <c r="R22">
        <v>5</v>
      </c>
      <c r="S22" t="s">
        <v>444</v>
      </c>
    </row>
    <row r="23" spans="1:19" x14ac:dyDescent="0.25">
      <c r="A23" s="1">
        <v>44050</v>
      </c>
      <c r="B23">
        <f t="shared" si="0"/>
        <v>2020</v>
      </c>
      <c r="C23" s="2" t="s">
        <v>252</v>
      </c>
      <c r="D23" t="s">
        <v>6</v>
      </c>
      <c r="E23" t="s">
        <v>7</v>
      </c>
      <c r="F23" s="7">
        <v>28</v>
      </c>
      <c r="G23" s="7" t="str" cm="1">
        <f t="array" ref="G23">_xlfn.IFS(F23&lt;25, "18-24",F23&lt;35,"25-34",F23&lt;45,"35-44",F23&gt;=45,"45+")</f>
        <v>25-34</v>
      </c>
      <c r="H23" t="s">
        <v>8</v>
      </c>
      <c r="I23" t="s">
        <v>9</v>
      </c>
      <c r="J23" t="s">
        <v>145</v>
      </c>
      <c r="K23" t="s">
        <v>216</v>
      </c>
      <c r="L23" t="s">
        <v>217</v>
      </c>
      <c r="M23">
        <v>2</v>
      </c>
      <c r="N23" s="4">
        <v>9999</v>
      </c>
      <c r="O23" s="8">
        <v>0</v>
      </c>
      <c r="P23" s="5" t="str" cm="1">
        <f t="array" ref="P23">_xlfn.IFS(O23&lt;0.1,"0-10%",O23&lt;0.2,"10-20%",O23&gt;=0.2,"20%+")</f>
        <v>0-10%</v>
      </c>
      <c r="Q23" s="4">
        <v>19998</v>
      </c>
      <c r="R23">
        <v>4</v>
      </c>
      <c r="S23" t="s">
        <v>632</v>
      </c>
    </row>
    <row r="24" spans="1:19" x14ac:dyDescent="0.25">
      <c r="A24" s="1">
        <v>44054</v>
      </c>
      <c r="B24">
        <f t="shared" si="0"/>
        <v>2020</v>
      </c>
      <c r="C24" s="2" t="s">
        <v>253</v>
      </c>
      <c r="D24" t="s">
        <v>123</v>
      </c>
      <c r="E24" t="s">
        <v>124</v>
      </c>
      <c r="F24" s="7">
        <v>43</v>
      </c>
      <c r="G24" s="7" t="str" cm="1">
        <f t="array" ref="G24">_xlfn.IFS(F24&lt;25, "18-24",F24&lt;35,"25-34",F24&lt;45,"35-44",F24&gt;=45,"45+")</f>
        <v>35-44</v>
      </c>
      <c r="H24" t="s">
        <v>12</v>
      </c>
      <c r="I24" t="s">
        <v>34</v>
      </c>
      <c r="J24" t="s">
        <v>219</v>
      </c>
      <c r="K24" t="s">
        <v>220</v>
      </c>
      <c r="L24" t="s">
        <v>221</v>
      </c>
      <c r="M24">
        <v>1</v>
      </c>
      <c r="N24" s="4">
        <v>12999</v>
      </c>
      <c r="O24" s="8">
        <v>0.1</v>
      </c>
      <c r="P24" s="5" t="str" cm="1">
        <f t="array" ref="P24">_xlfn.IFS(O24&lt;0.1,"0-10%",O24&lt;0.2,"10-20%",O24&gt;=0.2,"20%+")</f>
        <v>10-20%</v>
      </c>
      <c r="Q24" s="4">
        <v>11699.1</v>
      </c>
      <c r="R24">
        <v>4</v>
      </c>
      <c r="S24" t="s">
        <v>631</v>
      </c>
    </row>
    <row r="25" spans="1:19" x14ac:dyDescent="0.25">
      <c r="A25" s="1">
        <v>44058</v>
      </c>
      <c r="B25">
        <f t="shared" si="0"/>
        <v>2020</v>
      </c>
      <c r="C25" s="2" t="s">
        <v>254</v>
      </c>
      <c r="D25" t="s">
        <v>52</v>
      </c>
      <c r="E25" t="s">
        <v>53</v>
      </c>
      <c r="F25" s="7">
        <v>52</v>
      </c>
      <c r="G25" s="7" t="str" cm="1">
        <f t="array" ref="G25">_xlfn.IFS(F25&lt;25, "18-24",F25&lt;35,"25-34",F25&lt;45,"35-44",F25&gt;=45,"45+")</f>
        <v>45+</v>
      </c>
      <c r="H25" t="s">
        <v>12</v>
      </c>
      <c r="I25" t="s">
        <v>54</v>
      </c>
      <c r="J25" t="s">
        <v>219</v>
      </c>
      <c r="K25" t="s">
        <v>223</v>
      </c>
      <c r="L25" t="s">
        <v>224</v>
      </c>
      <c r="M25">
        <v>1</v>
      </c>
      <c r="N25" s="4">
        <v>54999</v>
      </c>
      <c r="O25" s="8">
        <v>0.12</v>
      </c>
      <c r="P25" s="5" t="str" cm="1">
        <f t="array" ref="P25">_xlfn.IFS(O25&lt;0.1,"0-10%",O25&lt;0.2,"10-20%",O25&gt;=0.2,"20%+")</f>
        <v>10-20%</v>
      </c>
      <c r="Q25" s="4">
        <v>48399.12</v>
      </c>
      <c r="R25">
        <v>5</v>
      </c>
      <c r="S25" t="s">
        <v>630</v>
      </c>
    </row>
    <row r="26" spans="1:19" x14ac:dyDescent="0.25">
      <c r="A26" s="1">
        <v>44062</v>
      </c>
      <c r="B26">
        <f t="shared" si="0"/>
        <v>2020</v>
      </c>
      <c r="C26" s="2" t="s">
        <v>255</v>
      </c>
      <c r="D26" t="s">
        <v>107</v>
      </c>
      <c r="E26" t="s">
        <v>108</v>
      </c>
      <c r="F26" s="7">
        <v>31</v>
      </c>
      <c r="G26" s="7" t="str" cm="1">
        <f t="array" ref="G26">_xlfn.IFS(F26&lt;25, "18-24",F26&lt;35,"25-34",F26&lt;45,"35-44",F26&gt;=45,"45+")</f>
        <v>25-34</v>
      </c>
      <c r="H26" t="s">
        <v>12</v>
      </c>
      <c r="I26" t="s">
        <v>109</v>
      </c>
      <c r="J26" t="s">
        <v>194</v>
      </c>
      <c r="K26" t="s">
        <v>195</v>
      </c>
      <c r="L26" t="s">
        <v>196</v>
      </c>
      <c r="M26">
        <v>1</v>
      </c>
      <c r="N26" s="4">
        <v>10999</v>
      </c>
      <c r="O26" s="8">
        <v>0</v>
      </c>
      <c r="P26" s="5" t="str" cm="1">
        <f t="array" ref="P26">_xlfn.IFS(O26&lt;0.1,"0-10%",O26&lt;0.2,"10-20%",O26&gt;=0.2,"20%+")</f>
        <v>0-10%</v>
      </c>
      <c r="Q26" s="4">
        <v>10999</v>
      </c>
      <c r="R26">
        <v>4</v>
      </c>
      <c r="S26" t="s">
        <v>629</v>
      </c>
    </row>
    <row r="27" spans="1:19" x14ac:dyDescent="0.25">
      <c r="A27" s="1">
        <v>44066</v>
      </c>
      <c r="B27">
        <f t="shared" si="0"/>
        <v>2020</v>
      </c>
      <c r="C27" s="2" t="s">
        <v>256</v>
      </c>
      <c r="D27" t="s">
        <v>69</v>
      </c>
      <c r="E27" t="s">
        <v>70</v>
      </c>
      <c r="F27" s="7">
        <v>47</v>
      </c>
      <c r="G27" s="7" t="str" cm="1">
        <f t="array" ref="G27">_xlfn.IFS(F27&lt;25, "18-24",F27&lt;35,"25-34",F27&lt;45,"35-44",F27&gt;=45,"45+")</f>
        <v>45+</v>
      </c>
      <c r="H27" t="s">
        <v>12</v>
      </c>
      <c r="I27" t="s">
        <v>71</v>
      </c>
      <c r="J27" t="s">
        <v>184</v>
      </c>
      <c r="K27" t="s">
        <v>185</v>
      </c>
      <c r="L27" t="s">
        <v>186</v>
      </c>
      <c r="M27">
        <v>4</v>
      </c>
      <c r="N27" s="4">
        <v>5000</v>
      </c>
      <c r="O27" s="8">
        <v>0</v>
      </c>
      <c r="P27" s="5" t="str" cm="1">
        <f t="array" ref="P27">_xlfn.IFS(O27&lt;0.1,"0-10%",O27&lt;0.2,"10-20%",O27&gt;=0.2,"20%+")</f>
        <v>0-10%</v>
      </c>
      <c r="Q27" s="4">
        <v>20000</v>
      </c>
      <c r="R27">
        <v>5</v>
      </c>
      <c r="S27" t="s">
        <v>445</v>
      </c>
    </row>
    <row r="28" spans="1:19" x14ac:dyDescent="0.25">
      <c r="A28" s="1">
        <v>44070</v>
      </c>
      <c r="B28">
        <f t="shared" si="0"/>
        <v>2020</v>
      </c>
      <c r="C28" s="2" t="s">
        <v>257</v>
      </c>
      <c r="D28" t="s">
        <v>115</v>
      </c>
      <c r="E28" t="s">
        <v>116</v>
      </c>
      <c r="F28" s="7">
        <v>26</v>
      </c>
      <c r="G28" s="7" t="str" cm="1">
        <f t="array" ref="G28">_xlfn.IFS(F28&lt;25, "18-24",F28&lt;35,"25-34",F28&lt;45,"35-44",F28&gt;=45,"45+")</f>
        <v>25-34</v>
      </c>
      <c r="H28" t="s">
        <v>8</v>
      </c>
      <c r="I28" t="s">
        <v>117</v>
      </c>
      <c r="J28" t="s">
        <v>158</v>
      </c>
      <c r="K28" t="s">
        <v>159</v>
      </c>
      <c r="L28" t="s">
        <v>160</v>
      </c>
      <c r="M28">
        <v>1</v>
      </c>
      <c r="N28" s="4">
        <v>99999</v>
      </c>
      <c r="O28" s="8">
        <v>0.18</v>
      </c>
      <c r="P28" s="5" t="str" cm="1">
        <f t="array" ref="P28">_xlfn.IFS(O28&lt;0.1,"0-10%",O28&lt;0.2,"10-20%",O28&gt;=0.2,"20%+")</f>
        <v>10-20%</v>
      </c>
      <c r="Q28" s="4">
        <v>81999.179999999993</v>
      </c>
      <c r="R28">
        <v>5</v>
      </c>
      <c r="S28" t="s">
        <v>446</v>
      </c>
    </row>
    <row r="29" spans="1:19" x14ac:dyDescent="0.25">
      <c r="A29" s="1">
        <v>44074</v>
      </c>
      <c r="B29">
        <f t="shared" si="0"/>
        <v>2020</v>
      </c>
      <c r="C29" s="2" t="s">
        <v>258</v>
      </c>
      <c r="D29" t="s">
        <v>43</v>
      </c>
      <c r="E29" t="s">
        <v>44</v>
      </c>
      <c r="F29" s="7">
        <v>41</v>
      </c>
      <c r="G29" s="7" t="str" cm="1">
        <f t="array" ref="G29">_xlfn.IFS(F29&lt;25, "18-24",F29&lt;35,"25-34",F29&lt;45,"35-44",F29&gt;=45,"45+")</f>
        <v>35-44</v>
      </c>
      <c r="H29" t="s">
        <v>12</v>
      </c>
      <c r="I29" t="s">
        <v>45</v>
      </c>
      <c r="J29" t="s">
        <v>171</v>
      </c>
      <c r="K29" t="s">
        <v>172</v>
      </c>
      <c r="L29" t="s">
        <v>173</v>
      </c>
      <c r="M29">
        <v>2</v>
      </c>
      <c r="N29" s="4">
        <v>26999</v>
      </c>
      <c r="O29" s="8">
        <v>0</v>
      </c>
      <c r="P29" s="5" t="str" cm="1">
        <f t="array" ref="P29">_xlfn.IFS(O29&lt;0.1,"0-10%",O29&lt;0.2,"10-20%",O29&gt;=0.2,"20%+")</f>
        <v>0-10%</v>
      </c>
      <c r="Q29" s="4">
        <v>53998</v>
      </c>
      <c r="R29">
        <v>4</v>
      </c>
      <c r="S29" t="s">
        <v>447</v>
      </c>
    </row>
    <row r="30" spans="1:19" x14ac:dyDescent="0.25">
      <c r="A30" s="1">
        <v>44078</v>
      </c>
      <c r="B30">
        <f t="shared" si="0"/>
        <v>2020</v>
      </c>
      <c r="C30" s="2" t="s">
        <v>259</v>
      </c>
      <c r="D30" t="s">
        <v>89</v>
      </c>
      <c r="E30" t="s">
        <v>90</v>
      </c>
      <c r="F30" s="7">
        <v>50</v>
      </c>
      <c r="G30" s="7" t="str" cm="1">
        <f t="array" ref="G30">_xlfn.IFS(F30&lt;25, "18-24",F30&lt;35,"25-34",F30&lt;45,"35-44",F30&gt;=45,"45+")</f>
        <v>45+</v>
      </c>
      <c r="H30" t="s">
        <v>8</v>
      </c>
      <c r="I30" t="s">
        <v>19</v>
      </c>
      <c r="J30" t="s">
        <v>145</v>
      </c>
      <c r="K30" t="s">
        <v>149</v>
      </c>
      <c r="L30" t="s">
        <v>150</v>
      </c>
      <c r="M30">
        <v>1</v>
      </c>
      <c r="N30" s="4">
        <v>7500</v>
      </c>
      <c r="O30" s="8">
        <v>0.05</v>
      </c>
      <c r="P30" s="5" t="str" cm="1">
        <f t="array" ref="P30">_xlfn.IFS(O30&lt;0.1,"0-10%",O30&lt;0.2,"10-20%",O30&gt;=0.2,"20%+")</f>
        <v>0-10%</v>
      </c>
      <c r="Q30" s="4">
        <v>7125</v>
      </c>
      <c r="R30">
        <v>3</v>
      </c>
      <c r="S30" t="s">
        <v>448</v>
      </c>
    </row>
    <row r="31" spans="1:19" x14ac:dyDescent="0.25">
      <c r="A31" s="1">
        <v>44082</v>
      </c>
      <c r="B31">
        <f t="shared" si="0"/>
        <v>2020</v>
      </c>
      <c r="C31" s="2" t="s">
        <v>260</v>
      </c>
      <c r="D31" t="s">
        <v>127</v>
      </c>
      <c r="E31" t="s">
        <v>128</v>
      </c>
      <c r="F31" s="7">
        <v>27</v>
      </c>
      <c r="G31" s="7" t="str" cm="1">
        <f t="array" ref="G31">_xlfn.IFS(F31&lt;25, "18-24",F31&lt;35,"25-34",F31&lt;45,"35-44",F31&gt;=45,"45+")</f>
        <v>25-34</v>
      </c>
      <c r="H31" t="s">
        <v>12</v>
      </c>
      <c r="I31" t="s">
        <v>74</v>
      </c>
      <c r="J31" t="s">
        <v>184</v>
      </c>
      <c r="K31" t="s">
        <v>191</v>
      </c>
      <c r="L31" t="s">
        <v>192</v>
      </c>
      <c r="M31">
        <v>3</v>
      </c>
      <c r="N31" s="4">
        <v>2000</v>
      </c>
      <c r="O31" s="8">
        <v>0</v>
      </c>
      <c r="P31" s="5" t="str" cm="1">
        <f t="array" ref="P31">_xlfn.IFS(O31&lt;0.1,"0-10%",O31&lt;0.2,"10-20%",O31&gt;=0.2,"20%+")</f>
        <v>0-10%</v>
      </c>
      <c r="Q31" s="4">
        <v>6000</v>
      </c>
      <c r="R31">
        <v>5</v>
      </c>
      <c r="S31" t="s">
        <v>449</v>
      </c>
    </row>
    <row r="32" spans="1:19" x14ac:dyDescent="0.25">
      <c r="A32" s="1">
        <v>44086</v>
      </c>
      <c r="B32">
        <f t="shared" si="0"/>
        <v>2020</v>
      </c>
      <c r="C32" s="2" t="s">
        <v>261</v>
      </c>
      <c r="D32" t="s">
        <v>63</v>
      </c>
      <c r="E32" t="s">
        <v>64</v>
      </c>
      <c r="F32" s="7">
        <v>31</v>
      </c>
      <c r="G32" s="7" t="str" cm="1">
        <f t="array" ref="G32">_xlfn.IFS(F32&lt;25, "18-24",F32&lt;35,"25-34",F32&lt;45,"35-44",F32&gt;=45,"45+")</f>
        <v>25-34</v>
      </c>
      <c r="H32" t="s">
        <v>12</v>
      </c>
      <c r="I32" t="s">
        <v>65</v>
      </c>
      <c r="J32" t="s">
        <v>158</v>
      </c>
      <c r="K32" t="s">
        <v>165</v>
      </c>
      <c r="L32" t="s">
        <v>166</v>
      </c>
      <c r="M32">
        <v>1</v>
      </c>
      <c r="N32" s="4">
        <v>19999</v>
      </c>
      <c r="O32" s="8">
        <v>0.1</v>
      </c>
      <c r="P32" s="5" t="str" cm="1">
        <f t="array" ref="P32">_xlfn.IFS(O32&lt;0.1,"0-10%",O32&lt;0.2,"10-20%",O32&gt;=0.2,"20%+")</f>
        <v>10-20%</v>
      </c>
      <c r="Q32" s="4">
        <v>17999.099999999999</v>
      </c>
      <c r="R32">
        <v>4</v>
      </c>
      <c r="S32" t="s">
        <v>450</v>
      </c>
    </row>
    <row r="33" spans="1:19" x14ac:dyDescent="0.25">
      <c r="A33" s="1">
        <v>44090</v>
      </c>
      <c r="B33">
        <f t="shared" si="0"/>
        <v>2020</v>
      </c>
      <c r="C33" s="2" t="s">
        <v>262</v>
      </c>
      <c r="D33" t="s">
        <v>104</v>
      </c>
      <c r="E33" t="s">
        <v>105</v>
      </c>
      <c r="F33" s="7">
        <v>23</v>
      </c>
      <c r="G33" s="7" t="str" cm="1">
        <f t="array" ref="G33">_xlfn.IFS(F33&lt;25, "18-24",F33&lt;35,"25-34",F33&lt;45,"35-44",F33&gt;=45,"45+")</f>
        <v>18-24</v>
      </c>
      <c r="H33" t="s">
        <v>8</v>
      </c>
      <c r="I33" t="s">
        <v>106</v>
      </c>
      <c r="J33" t="s">
        <v>158</v>
      </c>
      <c r="K33" t="s">
        <v>207</v>
      </c>
      <c r="L33" t="s">
        <v>208</v>
      </c>
      <c r="M33">
        <v>1</v>
      </c>
      <c r="N33" s="4">
        <v>9999</v>
      </c>
      <c r="O33" s="8">
        <v>0</v>
      </c>
      <c r="P33" s="5" t="str" cm="1">
        <f t="array" ref="P33">_xlfn.IFS(O33&lt;0.1,"0-10%",O33&lt;0.2,"10-20%",O33&gt;=0.2,"20%+")</f>
        <v>0-10%</v>
      </c>
      <c r="Q33" s="4">
        <v>9999</v>
      </c>
      <c r="R33">
        <v>3</v>
      </c>
      <c r="S33" t="s">
        <v>451</v>
      </c>
    </row>
    <row r="34" spans="1:19" x14ac:dyDescent="0.25">
      <c r="A34" s="1">
        <v>44094</v>
      </c>
      <c r="B34">
        <f t="shared" ref="B34:B65" si="1">YEAR(A34)</f>
        <v>2020</v>
      </c>
      <c r="C34" s="2" t="s">
        <v>263</v>
      </c>
      <c r="D34" t="s">
        <v>17</v>
      </c>
      <c r="E34" t="s">
        <v>18</v>
      </c>
      <c r="F34" s="7">
        <v>23</v>
      </c>
      <c r="G34" s="7" t="str" cm="1">
        <f t="array" ref="G34">_xlfn.IFS(F34&lt;25, "18-24",F34&lt;35,"25-34",F34&lt;45,"35-44",F34&gt;=45,"45+")</f>
        <v>18-24</v>
      </c>
      <c r="H34" t="s">
        <v>12</v>
      </c>
      <c r="I34" t="s">
        <v>19</v>
      </c>
      <c r="J34" t="s">
        <v>158</v>
      </c>
      <c r="K34" t="s">
        <v>159</v>
      </c>
      <c r="L34" t="s">
        <v>160</v>
      </c>
      <c r="M34">
        <v>1</v>
      </c>
      <c r="N34" s="4">
        <v>99999</v>
      </c>
      <c r="O34" s="8">
        <v>0.2</v>
      </c>
      <c r="P34" s="5" t="str" cm="1">
        <f t="array" ref="P34">_xlfn.IFS(O34&lt;0.1,"0-10%",O34&lt;0.2,"10-20%",O34&gt;=0.2,"20%+")</f>
        <v>20%+</v>
      </c>
      <c r="Q34" s="4">
        <v>79999.199999999997</v>
      </c>
      <c r="R34">
        <v>5</v>
      </c>
      <c r="S34" t="s">
        <v>452</v>
      </c>
    </row>
    <row r="35" spans="1:19" x14ac:dyDescent="0.25">
      <c r="A35" s="1">
        <v>44098</v>
      </c>
      <c r="B35">
        <f t="shared" si="1"/>
        <v>2020</v>
      </c>
      <c r="C35" s="2" t="s">
        <v>264</v>
      </c>
      <c r="D35" t="s">
        <v>121</v>
      </c>
      <c r="E35" t="s">
        <v>122</v>
      </c>
      <c r="F35" s="7">
        <v>32</v>
      </c>
      <c r="G35" s="7" t="str" cm="1">
        <f t="array" ref="G35">_xlfn.IFS(F35&lt;25, "18-24",F35&lt;35,"25-34",F35&lt;45,"35-44",F35&gt;=45,"45+")</f>
        <v>25-34</v>
      </c>
      <c r="H35" t="s">
        <v>8</v>
      </c>
      <c r="I35" t="s">
        <v>68</v>
      </c>
      <c r="J35" t="s">
        <v>171</v>
      </c>
      <c r="K35" t="s">
        <v>178</v>
      </c>
      <c r="L35" t="s">
        <v>179</v>
      </c>
      <c r="M35">
        <v>1</v>
      </c>
      <c r="N35" s="4">
        <v>12499</v>
      </c>
      <c r="O35" s="8">
        <v>0</v>
      </c>
      <c r="P35" s="5" t="str" cm="1">
        <f t="array" ref="P35">_xlfn.IFS(O35&lt;0.1,"0-10%",O35&lt;0.2,"10-20%",O35&gt;=0.2,"20%+")</f>
        <v>0-10%</v>
      </c>
      <c r="Q35" s="4">
        <v>12499</v>
      </c>
      <c r="R35">
        <v>4</v>
      </c>
      <c r="S35" t="s">
        <v>453</v>
      </c>
    </row>
    <row r="36" spans="1:19" x14ac:dyDescent="0.25">
      <c r="A36" s="1">
        <v>44102</v>
      </c>
      <c r="B36">
        <f t="shared" si="1"/>
        <v>2020</v>
      </c>
      <c r="C36" s="2" t="s">
        <v>265</v>
      </c>
      <c r="D36" t="s">
        <v>48</v>
      </c>
      <c r="E36" t="s">
        <v>49</v>
      </c>
      <c r="F36" s="7">
        <v>33</v>
      </c>
      <c r="G36" s="7" t="str" cm="1">
        <f t="array" ref="G36">_xlfn.IFS(F36&lt;25, "18-24",F36&lt;35,"25-34",F36&lt;45,"35-44",F36&gt;=45,"45+")</f>
        <v>25-34</v>
      </c>
      <c r="H36" t="s">
        <v>12</v>
      </c>
      <c r="I36" t="s">
        <v>25</v>
      </c>
      <c r="J36" t="s">
        <v>184</v>
      </c>
      <c r="K36" t="s">
        <v>204</v>
      </c>
      <c r="L36" t="s">
        <v>205</v>
      </c>
      <c r="M36">
        <v>6</v>
      </c>
      <c r="N36" s="4">
        <v>4500</v>
      </c>
      <c r="O36" s="8">
        <v>0</v>
      </c>
      <c r="P36" s="5" t="str" cm="1">
        <f t="array" ref="P36">_xlfn.IFS(O36&lt;0.1,"0-10%",O36&lt;0.2,"10-20%",O36&gt;=0.2,"20%+")</f>
        <v>0-10%</v>
      </c>
      <c r="Q36" s="4">
        <v>27000</v>
      </c>
      <c r="R36">
        <v>2</v>
      </c>
      <c r="S36" t="s">
        <v>454</v>
      </c>
    </row>
    <row r="37" spans="1:19" x14ac:dyDescent="0.25">
      <c r="A37" s="1">
        <v>44106</v>
      </c>
      <c r="B37">
        <f t="shared" si="1"/>
        <v>2020</v>
      </c>
      <c r="C37" s="2" t="s">
        <v>266</v>
      </c>
      <c r="D37" t="s">
        <v>134</v>
      </c>
      <c r="E37" t="s">
        <v>135</v>
      </c>
      <c r="F37" s="7">
        <v>25</v>
      </c>
      <c r="G37" s="7" t="str" cm="1">
        <f t="array" ref="G37">_xlfn.IFS(F37&lt;25, "18-24",F37&lt;35,"25-34",F37&lt;45,"35-44",F37&gt;=45,"45+")</f>
        <v>25-34</v>
      </c>
      <c r="H37" t="s">
        <v>8</v>
      </c>
      <c r="I37" t="s">
        <v>136</v>
      </c>
      <c r="J37" t="s">
        <v>145</v>
      </c>
      <c r="K37" t="s">
        <v>155</v>
      </c>
      <c r="L37" t="s">
        <v>156</v>
      </c>
      <c r="M37">
        <v>1</v>
      </c>
      <c r="N37" s="4">
        <v>11999</v>
      </c>
      <c r="O37" s="8">
        <v>0.05</v>
      </c>
      <c r="P37" s="5" t="str" cm="1">
        <f t="array" ref="P37">_xlfn.IFS(O37&lt;0.1,"0-10%",O37&lt;0.2,"10-20%",O37&gt;=0.2,"20%+")</f>
        <v>0-10%</v>
      </c>
      <c r="Q37" s="4">
        <v>11399.05</v>
      </c>
      <c r="R37">
        <v>4</v>
      </c>
      <c r="S37" t="s">
        <v>455</v>
      </c>
    </row>
    <row r="38" spans="1:19" x14ac:dyDescent="0.25">
      <c r="A38" s="1">
        <v>44110</v>
      </c>
      <c r="B38">
        <f t="shared" si="1"/>
        <v>2020</v>
      </c>
      <c r="C38" s="2" t="s">
        <v>267</v>
      </c>
      <c r="D38" t="s">
        <v>23</v>
      </c>
      <c r="E38" t="s">
        <v>24</v>
      </c>
      <c r="F38" s="7">
        <v>45</v>
      </c>
      <c r="G38" s="7" t="str" cm="1">
        <f t="array" ref="G38">_xlfn.IFS(F38&lt;25, "18-24",F38&lt;35,"25-34",F38&lt;45,"35-44",F38&gt;=45,"45+")</f>
        <v>45+</v>
      </c>
      <c r="H38" t="s">
        <v>12</v>
      </c>
      <c r="I38" t="s">
        <v>25</v>
      </c>
      <c r="J38" t="s">
        <v>184</v>
      </c>
      <c r="K38" t="s">
        <v>188</v>
      </c>
      <c r="L38" t="s">
        <v>189</v>
      </c>
      <c r="M38">
        <v>2</v>
      </c>
      <c r="N38" s="4">
        <v>3000</v>
      </c>
      <c r="O38" s="8">
        <v>0</v>
      </c>
      <c r="P38" s="5" t="str" cm="1">
        <f t="array" ref="P38">_xlfn.IFS(O38&lt;0.1,"0-10%",O38&lt;0.2,"10-20%",O38&gt;=0.2,"20%+")</f>
        <v>0-10%</v>
      </c>
      <c r="Q38" s="4">
        <v>6000</v>
      </c>
      <c r="R38">
        <v>4</v>
      </c>
      <c r="S38" t="s">
        <v>456</v>
      </c>
    </row>
    <row r="39" spans="1:19" x14ac:dyDescent="0.25">
      <c r="A39" s="1">
        <v>44114</v>
      </c>
      <c r="B39">
        <f t="shared" si="1"/>
        <v>2020</v>
      </c>
      <c r="C39" s="2" t="s">
        <v>268</v>
      </c>
      <c r="D39" t="s">
        <v>110</v>
      </c>
      <c r="E39" t="s">
        <v>111</v>
      </c>
      <c r="F39" s="7">
        <v>29</v>
      </c>
      <c r="G39" s="7" t="str" cm="1">
        <f t="array" ref="G39">_xlfn.IFS(F39&lt;25, "18-24",F39&lt;35,"25-34",F39&lt;45,"35-44",F39&gt;=45,"45+")</f>
        <v>25-34</v>
      </c>
      <c r="H39" t="s">
        <v>8</v>
      </c>
      <c r="I39" t="s">
        <v>112</v>
      </c>
      <c r="J39" t="s">
        <v>158</v>
      </c>
      <c r="K39" t="s">
        <v>168</v>
      </c>
      <c r="L39" t="s">
        <v>169</v>
      </c>
      <c r="M39">
        <v>1</v>
      </c>
      <c r="N39" s="4">
        <v>29999</v>
      </c>
      <c r="O39" s="8">
        <v>0</v>
      </c>
      <c r="P39" s="5" t="str" cm="1">
        <f t="array" ref="P39">_xlfn.IFS(O39&lt;0.1,"0-10%",O39&lt;0.2,"10-20%",O39&gt;=0.2,"20%+")</f>
        <v>0-10%</v>
      </c>
      <c r="Q39" s="4">
        <v>29999</v>
      </c>
      <c r="R39">
        <v>5</v>
      </c>
      <c r="S39" t="s">
        <v>621</v>
      </c>
    </row>
    <row r="40" spans="1:19" x14ac:dyDescent="0.25">
      <c r="A40" s="1">
        <v>44118</v>
      </c>
      <c r="B40">
        <f t="shared" si="1"/>
        <v>2020</v>
      </c>
      <c r="C40" s="2" t="s">
        <v>269</v>
      </c>
      <c r="D40" t="s">
        <v>60</v>
      </c>
      <c r="E40" t="s">
        <v>61</v>
      </c>
      <c r="F40" s="7">
        <v>38</v>
      </c>
      <c r="G40" s="7" t="str" cm="1">
        <f t="array" ref="G40">_xlfn.IFS(F40&lt;25, "18-24",F40&lt;35,"25-34",F40&lt;45,"35-44",F40&gt;=45,"45+")</f>
        <v>35-44</v>
      </c>
      <c r="H40" t="s">
        <v>8</v>
      </c>
      <c r="I40" t="s">
        <v>62</v>
      </c>
      <c r="J40" t="s">
        <v>145</v>
      </c>
      <c r="K40" t="s">
        <v>146</v>
      </c>
      <c r="L40" t="s">
        <v>147</v>
      </c>
      <c r="M40">
        <v>1</v>
      </c>
      <c r="N40" s="4">
        <v>6500</v>
      </c>
      <c r="O40" s="8">
        <v>0.1</v>
      </c>
      <c r="P40" s="5" t="str" cm="1">
        <f t="array" ref="P40">_xlfn.IFS(O40&lt;0.1,"0-10%",O40&lt;0.2,"10-20%",O40&gt;=0.2,"20%+")</f>
        <v>10-20%</v>
      </c>
      <c r="Q40" s="4">
        <v>5850</v>
      </c>
      <c r="R40">
        <v>3</v>
      </c>
      <c r="S40" t="s">
        <v>622</v>
      </c>
    </row>
    <row r="41" spans="1:19" x14ac:dyDescent="0.25">
      <c r="A41" s="1">
        <v>44122</v>
      </c>
      <c r="B41">
        <f t="shared" si="1"/>
        <v>2020</v>
      </c>
      <c r="C41" s="2" t="s">
        <v>270</v>
      </c>
      <c r="D41" t="s">
        <v>129</v>
      </c>
      <c r="E41" t="s">
        <v>130</v>
      </c>
      <c r="F41" s="7">
        <v>30</v>
      </c>
      <c r="G41" s="7" t="str" cm="1">
        <f t="array" ref="G41">_xlfn.IFS(F41&lt;25, "18-24",F41&lt;35,"25-34",F41&lt;45,"35-44",F41&gt;=45,"45+")</f>
        <v>25-34</v>
      </c>
      <c r="H41" t="s">
        <v>8</v>
      </c>
      <c r="I41" t="s">
        <v>131</v>
      </c>
      <c r="J41" t="s">
        <v>171</v>
      </c>
      <c r="K41" t="s">
        <v>175</v>
      </c>
      <c r="L41" t="s">
        <v>176</v>
      </c>
      <c r="M41">
        <v>1</v>
      </c>
      <c r="N41" s="4">
        <v>22999</v>
      </c>
      <c r="O41" s="8">
        <v>0.15</v>
      </c>
      <c r="P41" s="5" t="str" cm="1">
        <f t="array" ref="P41">_xlfn.IFS(O41&lt;0.1,"0-10%",O41&lt;0.2,"10-20%",O41&gt;=0.2,"20%+")</f>
        <v>10-20%</v>
      </c>
      <c r="Q41" s="4">
        <v>19549.150000000001</v>
      </c>
      <c r="R41">
        <v>5</v>
      </c>
      <c r="S41" t="s">
        <v>457</v>
      </c>
    </row>
    <row r="42" spans="1:19" x14ac:dyDescent="0.25">
      <c r="A42" s="1">
        <v>44126</v>
      </c>
      <c r="B42">
        <f t="shared" si="1"/>
        <v>2020</v>
      </c>
      <c r="C42" s="2" t="s">
        <v>271</v>
      </c>
      <c r="D42" t="s">
        <v>35</v>
      </c>
      <c r="E42" t="s">
        <v>36</v>
      </c>
      <c r="F42" s="7">
        <v>33</v>
      </c>
      <c r="G42" s="7" t="str" cm="1">
        <f t="array" ref="G42">_xlfn.IFS(F42&lt;25, "18-24",F42&lt;35,"25-34",F42&lt;45,"35-44",F42&gt;=45,"45+")</f>
        <v>25-34</v>
      </c>
      <c r="H42" t="s">
        <v>8</v>
      </c>
      <c r="I42" t="s">
        <v>37</v>
      </c>
      <c r="J42" t="s">
        <v>145</v>
      </c>
      <c r="K42" t="s">
        <v>152</v>
      </c>
      <c r="L42" t="s">
        <v>153</v>
      </c>
      <c r="M42">
        <v>1</v>
      </c>
      <c r="N42" s="4">
        <v>5200</v>
      </c>
      <c r="O42" s="8">
        <v>0</v>
      </c>
      <c r="P42" s="5" t="str" cm="1">
        <f t="array" ref="P42">_xlfn.IFS(O42&lt;0.1,"0-10%",O42&lt;0.2,"10-20%",O42&gt;=0.2,"20%+")</f>
        <v>0-10%</v>
      </c>
      <c r="Q42" s="4">
        <v>5200</v>
      </c>
      <c r="R42">
        <v>4</v>
      </c>
      <c r="S42" t="s">
        <v>458</v>
      </c>
    </row>
    <row r="43" spans="1:19" x14ac:dyDescent="0.25">
      <c r="A43" s="1">
        <v>44130</v>
      </c>
      <c r="B43">
        <f t="shared" si="1"/>
        <v>2020</v>
      </c>
      <c r="C43" s="2" t="s">
        <v>272</v>
      </c>
      <c r="D43" t="s">
        <v>93</v>
      </c>
      <c r="E43" t="s">
        <v>94</v>
      </c>
      <c r="F43" s="7">
        <v>33</v>
      </c>
      <c r="G43" s="7" t="str" cm="1">
        <f t="array" ref="G43">_xlfn.IFS(F43&lt;25, "18-24",F43&lt;35,"25-34",F43&lt;45,"35-44",F43&gt;=45,"45+")</f>
        <v>25-34</v>
      </c>
      <c r="H43" t="s">
        <v>8</v>
      </c>
      <c r="I43" t="s">
        <v>95</v>
      </c>
      <c r="J43" t="s">
        <v>158</v>
      </c>
      <c r="K43" t="s">
        <v>162</v>
      </c>
      <c r="L43" t="s">
        <v>163</v>
      </c>
      <c r="M43">
        <v>3</v>
      </c>
      <c r="N43" s="4">
        <v>14999</v>
      </c>
      <c r="O43" s="8">
        <v>0</v>
      </c>
      <c r="P43" s="5" t="str" cm="1">
        <f t="array" ref="P43">_xlfn.IFS(O43&lt;0.1,"0-10%",O43&lt;0.2,"10-20%",O43&gt;=0.2,"20%+")</f>
        <v>0-10%</v>
      </c>
      <c r="Q43" s="4">
        <v>44997</v>
      </c>
      <c r="R43">
        <v>5</v>
      </c>
      <c r="S43" t="s">
        <v>459</v>
      </c>
    </row>
    <row r="44" spans="1:19" x14ac:dyDescent="0.25">
      <c r="A44" s="1">
        <v>44134</v>
      </c>
      <c r="B44">
        <f t="shared" si="1"/>
        <v>2020</v>
      </c>
      <c r="C44" s="2" t="s">
        <v>273</v>
      </c>
      <c r="D44" t="s">
        <v>132</v>
      </c>
      <c r="E44" t="s">
        <v>133</v>
      </c>
      <c r="F44" s="7">
        <v>36</v>
      </c>
      <c r="G44" s="7" t="str" cm="1">
        <f t="array" ref="G44">_xlfn.IFS(F44&lt;25, "18-24",F44&lt;35,"25-34",F44&lt;45,"35-44",F44&gt;=45,"45+")</f>
        <v>35-44</v>
      </c>
      <c r="H44" t="s">
        <v>12</v>
      </c>
      <c r="I44" t="s">
        <v>31</v>
      </c>
      <c r="J44" t="s">
        <v>194</v>
      </c>
      <c r="K44" t="s">
        <v>198</v>
      </c>
      <c r="L44" t="s">
        <v>199</v>
      </c>
      <c r="M44">
        <v>2</v>
      </c>
      <c r="N44" s="4">
        <v>8999</v>
      </c>
      <c r="O44" s="8">
        <v>0.05</v>
      </c>
      <c r="P44" s="5" t="str" cm="1">
        <f t="array" ref="P44">_xlfn.IFS(O44&lt;0.1,"0-10%",O44&lt;0.2,"10-20%",O44&gt;=0.2,"20%+")</f>
        <v>0-10%</v>
      </c>
      <c r="Q44" s="4">
        <v>17098.099999999999</v>
      </c>
      <c r="R44">
        <v>4</v>
      </c>
      <c r="S44" t="s">
        <v>460</v>
      </c>
    </row>
    <row r="45" spans="1:19" x14ac:dyDescent="0.25">
      <c r="A45" s="1">
        <v>44138</v>
      </c>
      <c r="B45">
        <f t="shared" si="1"/>
        <v>2020</v>
      </c>
      <c r="C45" s="2" t="s">
        <v>274</v>
      </c>
      <c r="D45" t="s">
        <v>72</v>
      </c>
      <c r="E45" t="s">
        <v>73</v>
      </c>
      <c r="F45" s="7">
        <v>25</v>
      </c>
      <c r="G45" s="7" t="str" cm="1">
        <f t="array" ref="G45">_xlfn.IFS(F45&lt;25, "18-24",F45&lt;35,"25-34",F45&lt;45,"35-44",F45&gt;=45,"45+")</f>
        <v>25-34</v>
      </c>
      <c r="H45" t="s">
        <v>8</v>
      </c>
      <c r="I45" t="s">
        <v>74</v>
      </c>
      <c r="J45" t="s">
        <v>194</v>
      </c>
      <c r="K45" t="s">
        <v>201</v>
      </c>
      <c r="L45" t="s">
        <v>202</v>
      </c>
      <c r="M45">
        <v>1</v>
      </c>
      <c r="N45" s="4">
        <v>8999</v>
      </c>
      <c r="O45" s="8">
        <v>0</v>
      </c>
      <c r="P45" s="5" t="str" cm="1">
        <f t="array" ref="P45">_xlfn.IFS(O45&lt;0.1,"0-10%",O45&lt;0.2,"10-20%",O45&gt;=0.2,"20%+")</f>
        <v>0-10%</v>
      </c>
      <c r="Q45" s="4">
        <v>8999</v>
      </c>
      <c r="R45">
        <v>3</v>
      </c>
      <c r="S45" t="s">
        <v>620</v>
      </c>
    </row>
    <row r="46" spans="1:19" x14ac:dyDescent="0.25">
      <c r="A46" s="1">
        <v>44142</v>
      </c>
      <c r="B46">
        <f t="shared" si="1"/>
        <v>2020</v>
      </c>
      <c r="C46" s="2" t="s">
        <v>275</v>
      </c>
      <c r="D46" t="s">
        <v>78</v>
      </c>
      <c r="E46" t="s">
        <v>79</v>
      </c>
      <c r="F46" s="7">
        <v>22</v>
      </c>
      <c r="G46" s="7" t="str" cm="1">
        <f t="array" ref="G46">_xlfn.IFS(F46&lt;25, "18-24",F46&lt;35,"25-34",F46&lt;45,"35-44",F46&gt;=45,"45+")</f>
        <v>18-24</v>
      </c>
      <c r="H46" t="s">
        <v>8</v>
      </c>
      <c r="I46" t="s">
        <v>57</v>
      </c>
      <c r="J46" t="s">
        <v>171</v>
      </c>
      <c r="K46" t="s">
        <v>181</v>
      </c>
      <c r="L46" t="s">
        <v>182</v>
      </c>
      <c r="M46">
        <v>1</v>
      </c>
      <c r="N46" s="4">
        <v>59999</v>
      </c>
      <c r="O46" s="8">
        <v>0.1</v>
      </c>
      <c r="P46" s="5" t="str" cm="1">
        <f t="array" ref="P46">_xlfn.IFS(O46&lt;0.1,"0-10%",O46&lt;0.2,"10-20%",O46&gt;=0.2,"20%+")</f>
        <v>10-20%</v>
      </c>
      <c r="Q46" s="4">
        <v>53999.1</v>
      </c>
      <c r="R46">
        <v>5</v>
      </c>
      <c r="S46" t="s">
        <v>461</v>
      </c>
    </row>
    <row r="47" spans="1:19" x14ac:dyDescent="0.25">
      <c r="A47" s="1">
        <v>44146</v>
      </c>
      <c r="B47">
        <f t="shared" si="1"/>
        <v>2020</v>
      </c>
      <c r="C47" s="2" t="s">
        <v>276</v>
      </c>
      <c r="D47" t="s">
        <v>118</v>
      </c>
      <c r="E47" t="s">
        <v>119</v>
      </c>
      <c r="F47" s="7">
        <v>55</v>
      </c>
      <c r="G47" s="7" t="str" cm="1">
        <f t="array" ref="G47">_xlfn.IFS(F47&lt;25, "18-24",F47&lt;35,"25-34",F47&lt;45,"35-44",F47&gt;=45,"45+")</f>
        <v>45+</v>
      </c>
      <c r="H47" t="s">
        <v>12</v>
      </c>
      <c r="I47" t="s">
        <v>120</v>
      </c>
      <c r="J47" t="s">
        <v>171</v>
      </c>
      <c r="K47" t="s">
        <v>213</v>
      </c>
      <c r="L47" t="s">
        <v>214</v>
      </c>
      <c r="M47">
        <v>1</v>
      </c>
      <c r="N47" s="4">
        <v>14999</v>
      </c>
      <c r="O47" s="8">
        <v>0</v>
      </c>
      <c r="P47" s="5" t="str" cm="1">
        <f t="array" ref="P47">_xlfn.IFS(O47&lt;0.1,"0-10%",O47&lt;0.2,"10-20%",O47&gt;=0.2,"20%+")</f>
        <v>0-10%</v>
      </c>
      <c r="Q47" s="4">
        <v>14999</v>
      </c>
      <c r="R47">
        <v>4</v>
      </c>
      <c r="S47" t="s">
        <v>462</v>
      </c>
    </row>
    <row r="48" spans="1:19" x14ac:dyDescent="0.25">
      <c r="A48" s="1">
        <v>44150</v>
      </c>
      <c r="B48">
        <f t="shared" si="1"/>
        <v>2020</v>
      </c>
      <c r="C48" s="2" t="s">
        <v>277</v>
      </c>
      <c r="D48" t="s">
        <v>86</v>
      </c>
      <c r="E48" t="s">
        <v>87</v>
      </c>
      <c r="F48" s="7">
        <v>45</v>
      </c>
      <c r="G48" s="7" t="str" cm="1">
        <f t="array" ref="G48">_xlfn.IFS(F48&lt;25, "18-24",F48&lt;35,"25-34",F48&lt;45,"35-44",F48&gt;=45,"45+")</f>
        <v>45+</v>
      </c>
      <c r="H48" t="s">
        <v>12</v>
      </c>
      <c r="I48" t="s">
        <v>88</v>
      </c>
      <c r="J48" t="s">
        <v>219</v>
      </c>
      <c r="K48" t="s">
        <v>223</v>
      </c>
      <c r="L48" t="s">
        <v>224</v>
      </c>
      <c r="M48">
        <v>1</v>
      </c>
      <c r="N48" s="4">
        <v>54999</v>
      </c>
      <c r="O48" s="8">
        <v>0.25</v>
      </c>
      <c r="P48" s="5" t="str" cm="1">
        <f t="array" ref="P48">_xlfn.IFS(O48&lt;0.1,"0-10%",O48&lt;0.2,"10-20%",O48&gt;=0.2,"20%+")</f>
        <v>20%+</v>
      </c>
      <c r="Q48" s="4">
        <v>41249.25</v>
      </c>
      <c r="R48">
        <v>2</v>
      </c>
      <c r="S48" t="s">
        <v>463</v>
      </c>
    </row>
    <row r="49" spans="1:19" x14ac:dyDescent="0.25">
      <c r="A49" s="1">
        <v>44154</v>
      </c>
      <c r="B49">
        <f t="shared" si="1"/>
        <v>2020</v>
      </c>
      <c r="C49" s="2" t="s">
        <v>278</v>
      </c>
      <c r="D49" t="s">
        <v>98</v>
      </c>
      <c r="E49" t="s">
        <v>99</v>
      </c>
      <c r="F49" s="7">
        <v>24</v>
      </c>
      <c r="G49" s="7" t="str" cm="1">
        <f t="array" ref="G49">_xlfn.IFS(F49&lt;25, "18-24",F49&lt;35,"25-34",F49&lt;45,"35-44",F49&gt;=45,"45+")</f>
        <v>18-24</v>
      </c>
      <c r="H49" t="s">
        <v>8</v>
      </c>
      <c r="I49" t="s">
        <v>13</v>
      </c>
      <c r="J49" t="s">
        <v>171</v>
      </c>
      <c r="K49" t="s">
        <v>210</v>
      </c>
      <c r="L49" t="s">
        <v>211</v>
      </c>
      <c r="M49">
        <v>2</v>
      </c>
      <c r="N49" s="4">
        <v>7999</v>
      </c>
      <c r="O49" s="8">
        <v>0</v>
      </c>
      <c r="P49" s="5" t="str" cm="1">
        <f t="array" ref="P49">_xlfn.IFS(O49&lt;0.1,"0-10%",O49&lt;0.2,"10-20%",O49&gt;=0.2,"20%+")</f>
        <v>0-10%</v>
      </c>
      <c r="Q49" s="4">
        <v>15998</v>
      </c>
      <c r="R49">
        <v>4</v>
      </c>
      <c r="S49" t="s">
        <v>464</v>
      </c>
    </row>
    <row r="50" spans="1:19" x14ac:dyDescent="0.25">
      <c r="A50" s="1">
        <v>44158</v>
      </c>
      <c r="B50">
        <f t="shared" si="1"/>
        <v>2020</v>
      </c>
      <c r="C50" s="2" t="s">
        <v>279</v>
      </c>
      <c r="D50" t="s">
        <v>100</v>
      </c>
      <c r="E50" t="s">
        <v>101</v>
      </c>
      <c r="F50" s="7">
        <v>37</v>
      </c>
      <c r="G50" s="7" t="str" cm="1">
        <f t="array" ref="G50">_xlfn.IFS(F50&lt;25, "18-24",F50&lt;35,"25-34",F50&lt;45,"35-44",F50&gt;=45,"45+")</f>
        <v>35-44</v>
      </c>
      <c r="H50" t="s">
        <v>12</v>
      </c>
      <c r="I50" t="s">
        <v>28</v>
      </c>
      <c r="J50" t="s">
        <v>145</v>
      </c>
      <c r="K50" t="s">
        <v>216</v>
      </c>
      <c r="L50" t="s">
        <v>217</v>
      </c>
      <c r="M50">
        <v>1</v>
      </c>
      <c r="N50" s="4">
        <v>9999</v>
      </c>
      <c r="O50" s="8">
        <v>0.05</v>
      </c>
      <c r="P50" s="5" t="str" cm="1">
        <f t="array" ref="P50">_xlfn.IFS(O50&lt;0.1,"0-10%",O50&lt;0.2,"10-20%",O50&gt;=0.2,"20%+")</f>
        <v>0-10%</v>
      </c>
      <c r="Q50" s="4">
        <v>9499.0499999999993</v>
      </c>
      <c r="R50">
        <v>4</v>
      </c>
      <c r="S50" t="s">
        <v>619</v>
      </c>
    </row>
    <row r="51" spans="1:19" x14ac:dyDescent="0.25">
      <c r="A51" s="1">
        <v>44162</v>
      </c>
      <c r="B51">
        <f t="shared" si="1"/>
        <v>2020</v>
      </c>
      <c r="C51" s="2" t="s">
        <v>280</v>
      </c>
      <c r="D51" t="s">
        <v>50</v>
      </c>
      <c r="E51" t="s">
        <v>51</v>
      </c>
      <c r="F51" s="7">
        <v>44</v>
      </c>
      <c r="G51" s="7" t="str" cm="1">
        <f t="array" ref="G51">_xlfn.IFS(F51&lt;25, "18-24",F51&lt;35,"25-34",F51&lt;45,"35-44",F51&gt;=45,"45+")</f>
        <v>35-44</v>
      </c>
      <c r="H51" t="s">
        <v>8</v>
      </c>
      <c r="I51" t="s">
        <v>31</v>
      </c>
      <c r="J51" t="s">
        <v>184</v>
      </c>
      <c r="K51" t="s">
        <v>185</v>
      </c>
      <c r="L51" t="s">
        <v>186</v>
      </c>
      <c r="M51">
        <v>3</v>
      </c>
      <c r="N51" s="4">
        <v>5000</v>
      </c>
      <c r="O51" s="8">
        <v>0</v>
      </c>
      <c r="P51" s="5" t="str" cm="1">
        <f t="array" ref="P51">_xlfn.IFS(O51&lt;0.1,"0-10%",O51&lt;0.2,"10-20%",O51&gt;=0.2,"20%+")</f>
        <v>0-10%</v>
      </c>
      <c r="Q51" s="4">
        <v>15000</v>
      </c>
      <c r="R51">
        <v>5</v>
      </c>
      <c r="S51" t="s">
        <v>465</v>
      </c>
    </row>
    <row r="52" spans="1:19" x14ac:dyDescent="0.25">
      <c r="A52" s="1">
        <v>44166</v>
      </c>
      <c r="B52">
        <f t="shared" si="1"/>
        <v>2020</v>
      </c>
      <c r="C52" s="2" t="s">
        <v>281</v>
      </c>
      <c r="D52" t="s">
        <v>137</v>
      </c>
      <c r="E52" t="s">
        <v>138</v>
      </c>
      <c r="F52" s="7">
        <v>41</v>
      </c>
      <c r="G52" s="7" t="str" cm="1">
        <f t="array" ref="G52">_xlfn.IFS(F52&lt;25, "18-24",F52&lt;35,"25-34",F52&lt;45,"35-44",F52&gt;=45,"45+")</f>
        <v>35-44</v>
      </c>
      <c r="H52" t="s">
        <v>12</v>
      </c>
      <c r="I52" t="s">
        <v>42</v>
      </c>
      <c r="J52" t="s">
        <v>158</v>
      </c>
      <c r="K52" t="s">
        <v>165</v>
      </c>
      <c r="L52" t="s">
        <v>166</v>
      </c>
      <c r="M52">
        <v>1</v>
      </c>
      <c r="N52" s="4">
        <v>19999</v>
      </c>
      <c r="O52" s="8">
        <v>0</v>
      </c>
      <c r="P52" s="5" t="str" cm="1">
        <f t="array" ref="P52">_xlfn.IFS(O52&lt;0.1,"0-10%",O52&lt;0.2,"10-20%",O52&gt;=0.2,"20%+")</f>
        <v>0-10%</v>
      </c>
      <c r="Q52" s="4">
        <v>19999</v>
      </c>
      <c r="R52">
        <v>4</v>
      </c>
      <c r="S52" t="s">
        <v>466</v>
      </c>
    </row>
    <row r="53" spans="1:19" x14ac:dyDescent="0.25">
      <c r="A53" s="1">
        <v>44170</v>
      </c>
      <c r="B53">
        <f t="shared" si="1"/>
        <v>2020</v>
      </c>
      <c r="C53" s="2" t="s">
        <v>282</v>
      </c>
      <c r="D53" t="s">
        <v>66</v>
      </c>
      <c r="E53" t="s">
        <v>67</v>
      </c>
      <c r="F53" s="7">
        <v>29</v>
      </c>
      <c r="G53" s="7" t="str" cm="1">
        <f t="array" ref="G53">_xlfn.IFS(F53&lt;25, "18-24",F53&lt;35,"25-34",F53&lt;45,"35-44",F53&gt;=45,"45+")</f>
        <v>25-34</v>
      </c>
      <c r="H53" t="s">
        <v>8</v>
      </c>
      <c r="I53" t="s">
        <v>68</v>
      </c>
      <c r="J53" t="s">
        <v>171</v>
      </c>
      <c r="K53" t="s">
        <v>172</v>
      </c>
      <c r="L53" t="s">
        <v>173</v>
      </c>
      <c r="M53">
        <v>1</v>
      </c>
      <c r="N53" s="4">
        <v>26999</v>
      </c>
      <c r="O53" s="8">
        <v>0.1</v>
      </c>
      <c r="P53" s="5" t="str" cm="1">
        <f t="array" ref="P53">_xlfn.IFS(O53&lt;0.1,"0-10%",O53&lt;0.2,"10-20%",O53&gt;=0.2,"20%+")</f>
        <v>10-20%</v>
      </c>
      <c r="Q53" s="4">
        <v>24299.1</v>
      </c>
      <c r="R53">
        <v>5</v>
      </c>
      <c r="S53" t="s">
        <v>467</v>
      </c>
    </row>
    <row r="54" spans="1:19" x14ac:dyDescent="0.25">
      <c r="A54" s="1">
        <v>44174</v>
      </c>
      <c r="B54">
        <f t="shared" si="1"/>
        <v>2020</v>
      </c>
      <c r="C54" s="2" t="s">
        <v>283</v>
      </c>
      <c r="D54" t="s">
        <v>38</v>
      </c>
      <c r="E54" t="s">
        <v>39</v>
      </c>
      <c r="F54" s="7">
        <v>29</v>
      </c>
      <c r="G54" s="7" t="str" cm="1">
        <f t="array" ref="G54">_xlfn.IFS(F54&lt;25, "18-24",F54&lt;35,"25-34",F54&lt;45,"35-44",F54&gt;=45,"45+")</f>
        <v>25-34</v>
      </c>
      <c r="H54" t="s">
        <v>12</v>
      </c>
      <c r="I54" t="s">
        <v>9</v>
      </c>
      <c r="J54" t="s">
        <v>219</v>
      </c>
      <c r="K54" t="s">
        <v>220</v>
      </c>
      <c r="L54" t="s">
        <v>221</v>
      </c>
      <c r="M54">
        <v>1</v>
      </c>
      <c r="N54" s="4">
        <v>12999</v>
      </c>
      <c r="O54" s="8">
        <v>0</v>
      </c>
      <c r="P54" s="5" t="str" cm="1">
        <f t="array" ref="P54">_xlfn.IFS(O54&lt;0.1,"0-10%",O54&lt;0.2,"10-20%",O54&gt;=0.2,"20%+")</f>
        <v>0-10%</v>
      </c>
      <c r="Q54" s="4">
        <v>12999</v>
      </c>
      <c r="R54">
        <v>3</v>
      </c>
      <c r="S54" t="s">
        <v>468</v>
      </c>
    </row>
    <row r="55" spans="1:19" x14ac:dyDescent="0.25">
      <c r="A55" s="1">
        <v>44178</v>
      </c>
      <c r="B55">
        <f t="shared" si="1"/>
        <v>2020</v>
      </c>
      <c r="C55" s="2" t="s">
        <v>284</v>
      </c>
      <c r="D55" t="s">
        <v>58</v>
      </c>
      <c r="E55" t="s">
        <v>59</v>
      </c>
      <c r="F55" s="7">
        <v>30</v>
      </c>
      <c r="G55" s="7" t="str" cm="1">
        <f t="array" ref="G55">_xlfn.IFS(F55&lt;25, "18-24",F55&lt;35,"25-34",F55&lt;45,"35-44",F55&gt;=45,"45+")</f>
        <v>25-34</v>
      </c>
      <c r="H55" t="s">
        <v>12</v>
      </c>
      <c r="I55" t="s">
        <v>9</v>
      </c>
      <c r="J55" t="s">
        <v>194</v>
      </c>
      <c r="K55" t="s">
        <v>195</v>
      </c>
      <c r="L55" t="s">
        <v>196</v>
      </c>
      <c r="M55">
        <v>2</v>
      </c>
      <c r="N55" s="4">
        <v>10999</v>
      </c>
      <c r="O55" s="8">
        <v>0.15</v>
      </c>
      <c r="P55" s="5" t="str" cm="1">
        <f t="array" ref="P55">_xlfn.IFS(O55&lt;0.1,"0-10%",O55&lt;0.2,"10-20%",O55&gt;=0.2,"20%+")</f>
        <v>10-20%</v>
      </c>
      <c r="Q55" s="4">
        <v>18698.150000000001</v>
      </c>
      <c r="R55">
        <v>2</v>
      </c>
      <c r="S55" t="s">
        <v>469</v>
      </c>
    </row>
    <row r="56" spans="1:19" x14ac:dyDescent="0.25">
      <c r="A56" s="1">
        <v>44182</v>
      </c>
      <c r="B56">
        <f t="shared" si="1"/>
        <v>2020</v>
      </c>
      <c r="C56" s="2" t="s">
        <v>285</v>
      </c>
      <c r="D56" t="s">
        <v>26</v>
      </c>
      <c r="E56" t="s">
        <v>27</v>
      </c>
      <c r="F56" s="7">
        <v>29</v>
      </c>
      <c r="G56" s="7" t="str" cm="1">
        <f t="array" ref="G56">_xlfn.IFS(F56&lt;25, "18-24",F56&lt;35,"25-34",F56&lt;45,"35-44",F56&gt;=45,"45+")</f>
        <v>25-34</v>
      </c>
      <c r="H56" t="s">
        <v>8</v>
      </c>
      <c r="I56" t="s">
        <v>28</v>
      </c>
      <c r="J56" t="s">
        <v>145</v>
      </c>
      <c r="K56" t="s">
        <v>149</v>
      </c>
      <c r="L56" t="s">
        <v>150</v>
      </c>
      <c r="M56">
        <v>1</v>
      </c>
      <c r="N56" s="4">
        <v>7500</v>
      </c>
      <c r="O56" s="8">
        <v>0</v>
      </c>
      <c r="P56" s="5" t="str" cm="1">
        <f t="array" ref="P56">_xlfn.IFS(O56&lt;0.1,"0-10%",O56&lt;0.2,"10-20%",O56&gt;=0.2,"20%+")</f>
        <v>0-10%</v>
      </c>
      <c r="Q56" s="4">
        <v>7500</v>
      </c>
      <c r="R56">
        <v>5</v>
      </c>
      <c r="S56" t="s">
        <v>618</v>
      </c>
    </row>
    <row r="57" spans="1:19" x14ac:dyDescent="0.25">
      <c r="A57" s="1">
        <v>44186</v>
      </c>
      <c r="B57">
        <f t="shared" si="1"/>
        <v>2020</v>
      </c>
      <c r="C57" s="2" t="s">
        <v>286</v>
      </c>
      <c r="D57" t="s">
        <v>91</v>
      </c>
      <c r="E57" t="s">
        <v>92</v>
      </c>
      <c r="F57" s="7">
        <v>26</v>
      </c>
      <c r="G57" s="7" t="str" cm="1">
        <f t="array" ref="G57">_xlfn.IFS(F57&lt;25, "18-24",F57&lt;35,"25-34",F57&lt;45,"35-44",F57&gt;=45,"45+")</f>
        <v>25-34</v>
      </c>
      <c r="H57" t="s">
        <v>12</v>
      </c>
      <c r="I57" t="s">
        <v>16</v>
      </c>
      <c r="J57" t="s">
        <v>184</v>
      </c>
      <c r="K57" t="s">
        <v>204</v>
      </c>
      <c r="L57" t="s">
        <v>205</v>
      </c>
      <c r="M57">
        <v>4</v>
      </c>
      <c r="N57" s="4">
        <v>4500</v>
      </c>
      <c r="O57" s="8">
        <v>0</v>
      </c>
      <c r="P57" s="5" t="str" cm="1">
        <f t="array" ref="P57">_xlfn.IFS(O57&lt;0.1,"0-10%",O57&lt;0.2,"10-20%",O57&gt;=0.2,"20%+")</f>
        <v>0-10%</v>
      </c>
      <c r="Q57" s="4">
        <v>18000</v>
      </c>
      <c r="R57">
        <v>4</v>
      </c>
      <c r="S57" t="s">
        <v>470</v>
      </c>
    </row>
    <row r="58" spans="1:19" x14ac:dyDescent="0.25">
      <c r="A58" s="1">
        <v>44190</v>
      </c>
      <c r="B58">
        <f t="shared" si="1"/>
        <v>2020</v>
      </c>
      <c r="C58" s="2" t="s">
        <v>287</v>
      </c>
      <c r="D58" t="s">
        <v>125</v>
      </c>
      <c r="E58" t="s">
        <v>126</v>
      </c>
      <c r="F58" s="7">
        <v>39</v>
      </c>
      <c r="G58" s="7" t="str" cm="1">
        <f t="array" ref="G58">_xlfn.IFS(F58&lt;25, "18-24",F58&lt;35,"25-34",F58&lt;45,"35-44",F58&gt;=45,"45+")</f>
        <v>35-44</v>
      </c>
      <c r="H58" t="s">
        <v>8</v>
      </c>
      <c r="I58" t="s">
        <v>65</v>
      </c>
      <c r="J58" t="s">
        <v>171</v>
      </c>
      <c r="K58" t="s">
        <v>175</v>
      </c>
      <c r="L58" t="s">
        <v>176</v>
      </c>
      <c r="M58">
        <v>1</v>
      </c>
      <c r="N58" s="4">
        <v>22999</v>
      </c>
      <c r="O58" s="8">
        <v>0.05</v>
      </c>
      <c r="P58" s="5" t="str" cm="1">
        <f t="array" ref="P58">_xlfn.IFS(O58&lt;0.1,"0-10%",O58&lt;0.2,"10-20%",O58&gt;=0.2,"20%+")</f>
        <v>0-10%</v>
      </c>
      <c r="Q58" s="4">
        <v>21849.05</v>
      </c>
      <c r="R58">
        <v>5</v>
      </c>
      <c r="S58" t="s">
        <v>471</v>
      </c>
    </row>
    <row r="59" spans="1:19" x14ac:dyDescent="0.25">
      <c r="A59" s="1">
        <v>44194</v>
      </c>
      <c r="B59">
        <f t="shared" si="1"/>
        <v>2020</v>
      </c>
      <c r="C59" s="2" t="s">
        <v>288</v>
      </c>
      <c r="D59" t="s">
        <v>10</v>
      </c>
      <c r="E59" t="s">
        <v>11</v>
      </c>
      <c r="F59" s="7">
        <v>35</v>
      </c>
      <c r="G59" s="7" t="str" cm="1">
        <f t="array" ref="G59">_xlfn.IFS(F59&lt;25, "18-24",F59&lt;35,"25-34",F59&lt;45,"35-44",F59&gt;=45,"45+")</f>
        <v>35-44</v>
      </c>
      <c r="H59" t="s">
        <v>12</v>
      </c>
      <c r="I59" t="s">
        <v>13</v>
      </c>
      <c r="J59" t="s">
        <v>158</v>
      </c>
      <c r="K59" t="s">
        <v>159</v>
      </c>
      <c r="L59" t="s">
        <v>160</v>
      </c>
      <c r="M59">
        <v>1</v>
      </c>
      <c r="N59" s="4">
        <v>99999</v>
      </c>
      <c r="O59" s="8">
        <v>0.12</v>
      </c>
      <c r="P59" s="5" t="str" cm="1">
        <f t="array" ref="P59">_xlfn.IFS(O59&lt;0.1,"0-10%",O59&lt;0.2,"10-20%",O59&gt;=0.2,"20%+")</f>
        <v>10-20%</v>
      </c>
      <c r="Q59" s="4">
        <v>87999.12</v>
      </c>
      <c r="R59">
        <v>5</v>
      </c>
      <c r="S59" t="s">
        <v>472</v>
      </c>
    </row>
    <row r="60" spans="1:19" x14ac:dyDescent="0.25">
      <c r="A60" s="1">
        <v>44198</v>
      </c>
      <c r="B60">
        <f t="shared" si="1"/>
        <v>2021</v>
      </c>
      <c r="C60" s="2" t="s">
        <v>289</v>
      </c>
      <c r="D60" t="s">
        <v>55</v>
      </c>
      <c r="E60" t="s">
        <v>56</v>
      </c>
      <c r="F60" s="7">
        <v>26</v>
      </c>
      <c r="G60" s="7" t="str" cm="1">
        <f t="array" ref="G60">_xlfn.IFS(F60&lt;25, "18-24",F60&lt;35,"25-34",F60&lt;45,"35-44",F60&gt;=45,"45+")</f>
        <v>25-34</v>
      </c>
      <c r="H60" t="s">
        <v>8</v>
      </c>
      <c r="I60" t="s">
        <v>57</v>
      </c>
      <c r="J60" t="s">
        <v>158</v>
      </c>
      <c r="K60" t="s">
        <v>168</v>
      </c>
      <c r="L60" t="s">
        <v>169</v>
      </c>
      <c r="M60">
        <v>1</v>
      </c>
      <c r="N60" s="4">
        <v>29999</v>
      </c>
      <c r="O60" s="8">
        <v>0.2</v>
      </c>
      <c r="P60" s="5" t="str" cm="1">
        <f t="array" ref="P60">_xlfn.IFS(O60&lt;0.1,"0-10%",O60&lt;0.2,"10-20%",O60&gt;=0.2,"20%+")</f>
        <v>20%+</v>
      </c>
      <c r="Q60" s="4">
        <v>23999.200000000001</v>
      </c>
      <c r="R60">
        <v>4</v>
      </c>
      <c r="S60" t="s">
        <v>473</v>
      </c>
    </row>
    <row r="61" spans="1:19" x14ac:dyDescent="0.25">
      <c r="A61" s="1">
        <v>44202</v>
      </c>
      <c r="B61">
        <f t="shared" si="1"/>
        <v>2021</v>
      </c>
      <c r="C61" s="2" t="s">
        <v>290</v>
      </c>
      <c r="D61" t="s">
        <v>80</v>
      </c>
      <c r="E61" t="s">
        <v>81</v>
      </c>
      <c r="F61" s="7">
        <v>34</v>
      </c>
      <c r="G61" s="7" t="str" cm="1">
        <f t="array" ref="G61">_xlfn.IFS(F61&lt;25, "18-24",F61&lt;35,"25-34",F61&lt;45,"35-44",F61&gt;=45,"45+")</f>
        <v>25-34</v>
      </c>
      <c r="H61" t="s">
        <v>12</v>
      </c>
      <c r="I61" t="s">
        <v>82</v>
      </c>
      <c r="J61" t="s">
        <v>184</v>
      </c>
      <c r="K61" t="s">
        <v>188</v>
      </c>
      <c r="L61" t="s">
        <v>189</v>
      </c>
      <c r="M61">
        <v>4</v>
      </c>
      <c r="N61" s="4">
        <v>3000</v>
      </c>
      <c r="O61" s="8">
        <v>0</v>
      </c>
      <c r="P61" s="5" t="str" cm="1">
        <f t="array" ref="P61">_xlfn.IFS(O61&lt;0.1,"0-10%",O61&lt;0.2,"10-20%",O61&gt;=0.2,"20%+")</f>
        <v>0-10%</v>
      </c>
      <c r="Q61" s="4">
        <v>12000</v>
      </c>
      <c r="R61">
        <v>4</v>
      </c>
      <c r="S61" t="s">
        <v>617</v>
      </c>
    </row>
    <row r="62" spans="1:19" x14ac:dyDescent="0.25">
      <c r="A62" s="1">
        <v>44206</v>
      </c>
      <c r="B62">
        <f t="shared" si="1"/>
        <v>2021</v>
      </c>
      <c r="C62" s="2" t="s">
        <v>291</v>
      </c>
      <c r="D62" t="s">
        <v>96</v>
      </c>
      <c r="E62" t="s">
        <v>97</v>
      </c>
      <c r="F62" s="7">
        <v>29</v>
      </c>
      <c r="G62" s="7" t="str" cm="1">
        <f t="array" ref="G62">_xlfn.IFS(F62&lt;25, "18-24",F62&lt;35,"25-34",F62&lt;45,"35-44",F62&gt;=45,"45+")</f>
        <v>25-34</v>
      </c>
      <c r="H62" t="s">
        <v>12</v>
      </c>
      <c r="I62" t="s">
        <v>37</v>
      </c>
      <c r="J62" t="s">
        <v>171</v>
      </c>
      <c r="K62" t="s">
        <v>178</v>
      </c>
      <c r="L62" t="s">
        <v>179</v>
      </c>
      <c r="M62">
        <v>1</v>
      </c>
      <c r="N62" s="4">
        <v>12499</v>
      </c>
      <c r="O62" s="8">
        <v>0.1</v>
      </c>
      <c r="P62" s="5" t="str" cm="1">
        <f t="array" ref="P62">_xlfn.IFS(O62&lt;0.1,"0-10%",O62&lt;0.2,"10-20%",O62&gt;=0.2,"20%+")</f>
        <v>10-20%</v>
      </c>
      <c r="Q62" s="4">
        <v>11249.1</v>
      </c>
      <c r="R62">
        <v>3</v>
      </c>
      <c r="S62" t="s">
        <v>474</v>
      </c>
    </row>
    <row r="63" spans="1:19" x14ac:dyDescent="0.25">
      <c r="A63" s="1">
        <v>44210</v>
      </c>
      <c r="B63">
        <f t="shared" si="1"/>
        <v>2021</v>
      </c>
      <c r="C63" s="2" t="s">
        <v>292</v>
      </c>
      <c r="D63" t="s">
        <v>75</v>
      </c>
      <c r="E63" t="s">
        <v>76</v>
      </c>
      <c r="F63" s="7">
        <v>39</v>
      </c>
      <c r="G63" s="7" t="str" cm="1">
        <f t="array" ref="G63">_xlfn.IFS(F63&lt;25, "18-24",F63&lt;35,"25-34",F63&lt;45,"35-44",F63&gt;=45,"45+")</f>
        <v>35-44</v>
      </c>
      <c r="H63" t="s">
        <v>12</v>
      </c>
      <c r="I63" t="s">
        <v>77</v>
      </c>
      <c r="J63" t="s">
        <v>145</v>
      </c>
      <c r="K63" t="s">
        <v>146</v>
      </c>
      <c r="L63" t="s">
        <v>147</v>
      </c>
      <c r="M63">
        <v>1</v>
      </c>
      <c r="N63" s="4">
        <v>6500</v>
      </c>
      <c r="O63" s="8">
        <v>0</v>
      </c>
      <c r="P63" s="5" t="str" cm="1">
        <f t="array" ref="P63">_xlfn.IFS(O63&lt;0.1,"0-10%",O63&lt;0.2,"10-20%",O63&gt;=0.2,"20%+")</f>
        <v>0-10%</v>
      </c>
      <c r="Q63" s="4">
        <v>6500</v>
      </c>
      <c r="R63">
        <v>5</v>
      </c>
      <c r="S63" t="s">
        <v>616</v>
      </c>
    </row>
    <row r="64" spans="1:19" x14ac:dyDescent="0.25">
      <c r="A64" s="1">
        <v>44214</v>
      </c>
      <c r="B64">
        <f t="shared" si="1"/>
        <v>2021</v>
      </c>
      <c r="C64" s="2" t="s">
        <v>293</v>
      </c>
      <c r="D64" t="s">
        <v>32</v>
      </c>
      <c r="E64" t="s">
        <v>33</v>
      </c>
      <c r="F64" s="7">
        <v>26</v>
      </c>
      <c r="G64" s="7" t="str" cm="1">
        <f t="array" ref="G64">_xlfn.IFS(F64&lt;25, "18-24",F64&lt;35,"25-34",F64&lt;45,"35-44",F64&gt;=45,"45+")</f>
        <v>25-34</v>
      </c>
      <c r="H64" t="s">
        <v>8</v>
      </c>
      <c r="I64" t="s">
        <v>34</v>
      </c>
      <c r="J64" t="s">
        <v>158</v>
      </c>
      <c r="K64" t="s">
        <v>207</v>
      </c>
      <c r="L64" t="s">
        <v>208</v>
      </c>
      <c r="M64">
        <v>2</v>
      </c>
      <c r="N64" s="4">
        <v>9999</v>
      </c>
      <c r="O64" s="8">
        <v>0.05</v>
      </c>
      <c r="P64" s="5" t="str" cm="1">
        <f t="array" ref="P64">_xlfn.IFS(O64&lt;0.1,"0-10%",O64&lt;0.2,"10-20%",O64&gt;=0.2,"20%+")</f>
        <v>0-10%</v>
      </c>
      <c r="Q64" s="4">
        <v>18998.099999999999</v>
      </c>
      <c r="R64">
        <v>4</v>
      </c>
      <c r="S64" t="s">
        <v>475</v>
      </c>
    </row>
    <row r="65" spans="1:19" x14ac:dyDescent="0.25">
      <c r="A65" s="1">
        <v>44218</v>
      </c>
      <c r="B65">
        <f t="shared" si="1"/>
        <v>2021</v>
      </c>
      <c r="C65" s="2" t="s">
        <v>294</v>
      </c>
      <c r="D65" t="s">
        <v>113</v>
      </c>
      <c r="E65" t="s">
        <v>114</v>
      </c>
      <c r="F65" s="7">
        <v>48</v>
      </c>
      <c r="G65" s="7" t="str" cm="1">
        <f t="array" ref="G65">_xlfn.IFS(F65&lt;25, "18-24",F65&lt;35,"25-34",F65&lt;45,"35-44",F65&gt;=45,"45+")</f>
        <v>45+</v>
      </c>
      <c r="H65" t="s">
        <v>12</v>
      </c>
      <c r="I65" t="s">
        <v>9</v>
      </c>
      <c r="J65" t="s">
        <v>184</v>
      </c>
      <c r="K65" t="s">
        <v>191</v>
      </c>
      <c r="L65" t="s">
        <v>192</v>
      </c>
      <c r="M65">
        <v>5</v>
      </c>
      <c r="N65" s="4">
        <v>2000</v>
      </c>
      <c r="O65" s="8">
        <v>0</v>
      </c>
      <c r="P65" s="5" t="str" cm="1">
        <f t="array" ref="P65">_xlfn.IFS(O65&lt;0.1,"0-10%",O65&lt;0.2,"10-20%",O65&gt;=0.2,"20%+")</f>
        <v>0-10%</v>
      </c>
      <c r="Q65" s="4">
        <v>10000</v>
      </c>
      <c r="R65">
        <v>5</v>
      </c>
      <c r="S65" t="s">
        <v>476</v>
      </c>
    </row>
    <row r="66" spans="1:19" x14ac:dyDescent="0.25">
      <c r="A66" s="1">
        <v>44222</v>
      </c>
      <c r="B66">
        <f t="shared" ref="B66:B97" si="2">YEAR(A66)</f>
        <v>2021</v>
      </c>
      <c r="C66" s="2" t="s">
        <v>295</v>
      </c>
      <c r="D66" t="s">
        <v>46</v>
      </c>
      <c r="E66" t="s">
        <v>47</v>
      </c>
      <c r="F66" s="7">
        <v>27</v>
      </c>
      <c r="G66" s="7" t="str" cm="1">
        <f t="array" ref="G66">_xlfn.IFS(F66&lt;25, "18-24",F66&lt;35,"25-34",F66&lt;45,"35-44",F66&gt;=45,"45+")</f>
        <v>25-34</v>
      </c>
      <c r="H66" t="s">
        <v>8</v>
      </c>
      <c r="I66" t="s">
        <v>22</v>
      </c>
      <c r="J66" t="s">
        <v>158</v>
      </c>
      <c r="K66" t="s">
        <v>162</v>
      </c>
      <c r="L66" t="s">
        <v>163</v>
      </c>
      <c r="M66">
        <v>1</v>
      </c>
      <c r="N66" s="4">
        <v>14999</v>
      </c>
      <c r="O66" s="8">
        <v>0.1</v>
      </c>
      <c r="P66" s="5" t="str" cm="1">
        <f t="array" ref="P66">_xlfn.IFS(O66&lt;0.1,"0-10%",O66&lt;0.2,"10-20%",O66&gt;=0.2,"20%+")</f>
        <v>10-20%</v>
      </c>
      <c r="Q66" s="4">
        <v>13499.1</v>
      </c>
      <c r="R66">
        <v>4</v>
      </c>
      <c r="S66" t="s">
        <v>477</v>
      </c>
    </row>
    <row r="67" spans="1:19" x14ac:dyDescent="0.25">
      <c r="A67" s="1">
        <v>44226</v>
      </c>
      <c r="B67">
        <f t="shared" si="2"/>
        <v>2021</v>
      </c>
      <c r="C67" s="2" t="s">
        <v>296</v>
      </c>
      <c r="D67" t="s">
        <v>102</v>
      </c>
      <c r="E67" t="s">
        <v>103</v>
      </c>
      <c r="F67" s="7">
        <v>42</v>
      </c>
      <c r="G67" s="7" t="str" cm="1">
        <f t="array" ref="G67">_xlfn.IFS(F67&lt;25, "18-24",F67&lt;35,"25-34",F67&lt;45,"35-44",F67&gt;=45,"45+")</f>
        <v>35-44</v>
      </c>
      <c r="H67" t="s">
        <v>12</v>
      </c>
      <c r="I67" t="s">
        <v>19</v>
      </c>
      <c r="J67" t="s">
        <v>171</v>
      </c>
      <c r="K67" t="s">
        <v>181</v>
      </c>
      <c r="L67" t="s">
        <v>182</v>
      </c>
      <c r="M67">
        <v>1</v>
      </c>
      <c r="N67" s="4">
        <v>59999</v>
      </c>
      <c r="O67" s="8">
        <v>0.15</v>
      </c>
      <c r="P67" s="5" t="str" cm="1">
        <f t="array" ref="P67">_xlfn.IFS(O67&lt;0.1,"0-10%",O67&lt;0.2,"10-20%",O67&gt;=0.2,"20%+")</f>
        <v>10-20%</v>
      </c>
      <c r="Q67" s="4">
        <v>50999.15</v>
      </c>
      <c r="R67">
        <v>5</v>
      </c>
      <c r="S67" t="s">
        <v>478</v>
      </c>
    </row>
    <row r="68" spans="1:19" x14ac:dyDescent="0.25">
      <c r="A68" s="1">
        <v>44230</v>
      </c>
      <c r="B68">
        <f t="shared" si="2"/>
        <v>2021</v>
      </c>
      <c r="C68" s="2" t="s">
        <v>297</v>
      </c>
      <c r="D68" t="s">
        <v>83</v>
      </c>
      <c r="E68" t="s">
        <v>84</v>
      </c>
      <c r="F68" s="7">
        <v>28</v>
      </c>
      <c r="G68" s="7" t="str" cm="1">
        <f t="array" ref="G68">_xlfn.IFS(F68&lt;25, "18-24",F68&lt;35,"25-34",F68&lt;45,"35-44",F68&gt;=45,"45+")</f>
        <v>25-34</v>
      </c>
      <c r="H68" t="s">
        <v>8</v>
      </c>
      <c r="I68" t="s">
        <v>85</v>
      </c>
      <c r="J68" t="s">
        <v>171</v>
      </c>
      <c r="K68" t="s">
        <v>172</v>
      </c>
      <c r="L68" t="s">
        <v>173</v>
      </c>
      <c r="M68">
        <v>1</v>
      </c>
      <c r="N68" s="4">
        <v>26999</v>
      </c>
      <c r="O68" s="8">
        <v>0</v>
      </c>
      <c r="P68" s="5" t="str" cm="1">
        <f t="array" ref="P68">_xlfn.IFS(O68&lt;0.1,"0-10%",O68&lt;0.2,"10-20%",O68&gt;=0.2,"20%+")</f>
        <v>0-10%</v>
      </c>
      <c r="Q68" s="4">
        <v>26999</v>
      </c>
      <c r="R68">
        <v>4</v>
      </c>
      <c r="S68" t="s">
        <v>479</v>
      </c>
    </row>
    <row r="69" spans="1:19" x14ac:dyDescent="0.25">
      <c r="A69" s="1">
        <v>44234</v>
      </c>
      <c r="B69">
        <f t="shared" si="2"/>
        <v>2021</v>
      </c>
      <c r="C69" s="2" t="s">
        <v>298</v>
      </c>
      <c r="D69" t="s">
        <v>6</v>
      </c>
      <c r="E69" t="s">
        <v>7</v>
      </c>
      <c r="F69" s="7">
        <v>28</v>
      </c>
      <c r="G69" s="7" t="str" cm="1">
        <f t="array" ref="G69">_xlfn.IFS(F69&lt;25, "18-24",F69&lt;35,"25-34",F69&lt;45,"35-44",F69&gt;=45,"45+")</f>
        <v>25-34</v>
      </c>
      <c r="H69" t="s">
        <v>8</v>
      </c>
      <c r="I69" t="s">
        <v>9</v>
      </c>
      <c r="J69" t="s">
        <v>194</v>
      </c>
      <c r="K69" t="s">
        <v>195</v>
      </c>
      <c r="L69" t="s">
        <v>196</v>
      </c>
      <c r="M69">
        <v>2</v>
      </c>
      <c r="N69" s="4">
        <v>10999</v>
      </c>
      <c r="O69" s="8">
        <v>0.05</v>
      </c>
      <c r="P69" s="5" t="str" cm="1">
        <f t="array" ref="P69">_xlfn.IFS(O69&lt;0.1,"0-10%",O69&lt;0.2,"10-20%",O69&gt;=0.2,"20%+")</f>
        <v>0-10%</v>
      </c>
      <c r="Q69" s="4">
        <v>20898.099999999999</v>
      </c>
      <c r="R69">
        <v>3</v>
      </c>
      <c r="S69" t="s">
        <v>480</v>
      </c>
    </row>
    <row r="70" spans="1:19" x14ac:dyDescent="0.25">
      <c r="A70" s="1">
        <v>44238</v>
      </c>
      <c r="B70">
        <f t="shared" si="2"/>
        <v>2021</v>
      </c>
      <c r="C70" s="2" t="s">
        <v>299</v>
      </c>
      <c r="D70" t="s">
        <v>123</v>
      </c>
      <c r="E70" t="s">
        <v>124</v>
      </c>
      <c r="F70" s="7">
        <v>43</v>
      </c>
      <c r="G70" s="7" t="str" cm="1">
        <f t="array" ref="G70">_xlfn.IFS(F70&lt;25, "18-24",F70&lt;35,"25-34",F70&lt;45,"35-44",F70&gt;=45,"45+")</f>
        <v>35-44</v>
      </c>
      <c r="H70" t="s">
        <v>12</v>
      </c>
      <c r="I70" t="s">
        <v>34</v>
      </c>
      <c r="J70" t="s">
        <v>194</v>
      </c>
      <c r="K70" t="s">
        <v>201</v>
      </c>
      <c r="L70" t="s">
        <v>202</v>
      </c>
      <c r="M70">
        <v>1</v>
      </c>
      <c r="N70" s="4">
        <v>8999</v>
      </c>
      <c r="O70" s="8">
        <v>0</v>
      </c>
      <c r="P70" s="5" t="str" cm="1">
        <f t="array" ref="P70">_xlfn.IFS(O70&lt;0.1,"0-10%",O70&lt;0.2,"10-20%",O70&gt;=0.2,"20%+")</f>
        <v>0-10%</v>
      </c>
      <c r="Q70" s="4">
        <v>8999</v>
      </c>
      <c r="R70">
        <v>5</v>
      </c>
      <c r="S70" t="s">
        <v>481</v>
      </c>
    </row>
    <row r="71" spans="1:19" x14ac:dyDescent="0.25">
      <c r="A71" s="1">
        <v>44242</v>
      </c>
      <c r="B71">
        <f t="shared" si="2"/>
        <v>2021</v>
      </c>
      <c r="C71" s="2" t="s">
        <v>300</v>
      </c>
      <c r="D71" t="s">
        <v>52</v>
      </c>
      <c r="E71" t="s">
        <v>53</v>
      </c>
      <c r="F71" s="7">
        <v>52</v>
      </c>
      <c r="G71" s="7" t="str" cm="1">
        <f t="array" ref="G71">_xlfn.IFS(F71&lt;25, "18-24",F71&lt;35,"25-34",F71&lt;45,"35-44",F71&gt;=45,"45+")</f>
        <v>45+</v>
      </c>
      <c r="H71" t="s">
        <v>12</v>
      </c>
      <c r="I71" t="s">
        <v>54</v>
      </c>
      <c r="J71" t="s">
        <v>145</v>
      </c>
      <c r="K71" t="s">
        <v>155</v>
      </c>
      <c r="L71" t="s">
        <v>156</v>
      </c>
      <c r="M71">
        <v>1</v>
      </c>
      <c r="N71" s="4">
        <v>11999</v>
      </c>
      <c r="O71" s="8">
        <v>0.1</v>
      </c>
      <c r="P71" s="5" t="str" cm="1">
        <f t="array" ref="P71">_xlfn.IFS(O71&lt;0.1,"0-10%",O71&lt;0.2,"10-20%",O71&gt;=0.2,"20%+")</f>
        <v>10-20%</v>
      </c>
      <c r="Q71" s="4">
        <v>10799.1</v>
      </c>
      <c r="R71">
        <v>4</v>
      </c>
      <c r="S71" t="s">
        <v>482</v>
      </c>
    </row>
    <row r="72" spans="1:19" x14ac:dyDescent="0.25">
      <c r="A72" s="1">
        <v>44246</v>
      </c>
      <c r="B72">
        <f t="shared" si="2"/>
        <v>2021</v>
      </c>
      <c r="C72" s="2" t="s">
        <v>301</v>
      </c>
      <c r="D72" t="s">
        <v>107</v>
      </c>
      <c r="E72" t="s">
        <v>108</v>
      </c>
      <c r="F72" s="7">
        <v>31</v>
      </c>
      <c r="G72" s="7" t="str" cm="1">
        <f t="array" ref="G72">_xlfn.IFS(F72&lt;25, "18-24",F72&lt;35,"25-34",F72&lt;45,"35-44",F72&gt;=45,"45+")</f>
        <v>25-34</v>
      </c>
      <c r="H72" t="s">
        <v>12</v>
      </c>
      <c r="I72" t="s">
        <v>109</v>
      </c>
      <c r="J72" t="s">
        <v>171</v>
      </c>
      <c r="K72" t="s">
        <v>210</v>
      </c>
      <c r="L72" t="s">
        <v>211</v>
      </c>
      <c r="M72">
        <v>3</v>
      </c>
      <c r="N72" s="4">
        <v>7999</v>
      </c>
      <c r="O72" s="8">
        <v>0</v>
      </c>
      <c r="P72" s="5" t="str" cm="1">
        <f t="array" ref="P72">_xlfn.IFS(O72&lt;0.1,"0-10%",O72&lt;0.2,"10-20%",O72&gt;=0.2,"20%+")</f>
        <v>0-10%</v>
      </c>
      <c r="Q72" s="4">
        <v>23997</v>
      </c>
      <c r="R72">
        <v>3</v>
      </c>
      <c r="S72" t="s">
        <v>483</v>
      </c>
    </row>
    <row r="73" spans="1:19" x14ac:dyDescent="0.25">
      <c r="A73" s="1">
        <v>44250</v>
      </c>
      <c r="B73">
        <f t="shared" si="2"/>
        <v>2021</v>
      </c>
      <c r="C73" s="2" t="s">
        <v>302</v>
      </c>
      <c r="D73" t="s">
        <v>69</v>
      </c>
      <c r="E73" t="s">
        <v>70</v>
      </c>
      <c r="F73" s="7">
        <v>47</v>
      </c>
      <c r="G73" s="7" t="str" cm="1">
        <f t="array" ref="G73">_xlfn.IFS(F73&lt;25, "18-24",F73&lt;35,"25-34",F73&lt;45,"35-44",F73&gt;=45,"45+")</f>
        <v>45+</v>
      </c>
      <c r="H73" t="s">
        <v>12</v>
      </c>
      <c r="I73" t="s">
        <v>71</v>
      </c>
      <c r="J73" t="s">
        <v>171</v>
      </c>
      <c r="K73" t="s">
        <v>213</v>
      </c>
      <c r="L73" t="s">
        <v>214</v>
      </c>
      <c r="M73">
        <v>1</v>
      </c>
      <c r="N73" s="4">
        <v>14999</v>
      </c>
      <c r="O73" s="8">
        <v>0.05</v>
      </c>
      <c r="P73" s="5" t="str" cm="1">
        <f t="array" ref="P73">_xlfn.IFS(O73&lt;0.1,"0-10%",O73&lt;0.2,"10-20%",O73&gt;=0.2,"20%+")</f>
        <v>0-10%</v>
      </c>
      <c r="Q73" s="4">
        <v>14249.05</v>
      </c>
      <c r="R73">
        <v>5</v>
      </c>
      <c r="S73" t="s">
        <v>484</v>
      </c>
    </row>
    <row r="74" spans="1:19" x14ac:dyDescent="0.25">
      <c r="A74" s="1">
        <v>44254</v>
      </c>
      <c r="B74">
        <f t="shared" si="2"/>
        <v>2021</v>
      </c>
      <c r="C74" s="2" t="s">
        <v>303</v>
      </c>
      <c r="D74" t="s">
        <v>115</v>
      </c>
      <c r="E74" t="s">
        <v>116</v>
      </c>
      <c r="F74" s="7">
        <v>26</v>
      </c>
      <c r="G74" s="7" t="str" cm="1">
        <f t="array" ref="G74">_xlfn.IFS(F74&lt;25, "18-24",F74&lt;35,"25-34",F74&lt;45,"35-44",F74&gt;=45,"45+")</f>
        <v>25-34</v>
      </c>
      <c r="H74" t="s">
        <v>8</v>
      </c>
      <c r="I74" t="s">
        <v>117</v>
      </c>
      <c r="J74" t="s">
        <v>145</v>
      </c>
      <c r="K74" t="s">
        <v>216</v>
      </c>
      <c r="L74" t="s">
        <v>217</v>
      </c>
      <c r="M74">
        <v>2</v>
      </c>
      <c r="N74" s="4">
        <v>9999</v>
      </c>
      <c r="O74" s="8">
        <v>0</v>
      </c>
      <c r="P74" s="5" t="str" cm="1">
        <f t="array" ref="P74">_xlfn.IFS(O74&lt;0.1,"0-10%",O74&lt;0.2,"10-20%",O74&gt;=0.2,"20%+")</f>
        <v>0-10%</v>
      </c>
      <c r="Q74" s="4">
        <v>19998</v>
      </c>
      <c r="R74">
        <v>4</v>
      </c>
      <c r="S74" t="s">
        <v>485</v>
      </c>
    </row>
    <row r="75" spans="1:19" x14ac:dyDescent="0.25">
      <c r="A75" s="1">
        <v>44258</v>
      </c>
      <c r="B75">
        <f t="shared" si="2"/>
        <v>2021</v>
      </c>
      <c r="C75" s="2" t="s">
        <v>304</v>
      </c>
      <c r="D75" t="s">
        <v>43</v>
      </c>
      <c r="E75" t="s">
        <v>44</v>
      </c>
      <c r="F75" s="7">
        <v>41</v>
      </c>
      <c r="G75" s="7" t="str" cm="1">
        <f t="array" ref="G75">_xlfn.IFS(F75&lt;25, "18-24",F75&lt;35,"25-34",F75&lt;45,"35-44",F75&gt;=45,"45+")</f>
        <v>35-44</v>
      </c>
      <c r="H75" t="s">
        <v>12</v>
      </c>
      <c r="I75" t="s">
        <v>45</v>
      </c>
      <c r="J75" t="s">
        <v>219</v>
      </c>
      <c r="K75" t="s">
        <v>220</v>
      </c>
      <c r="L75" t="s">
        <v>221</v>
      </c>
      <c r="M75">
        <v>1</v>
      </c>
      <c r="N75" s="4">
        <v>12999</v>
      </c>
      <c r="O75" s="8">
        <v>0.1</v>
      </c>
      <c r="P75" s="5" t="str" cm="1">
        <f t="array" ref="P75">_xlfn.IFS(O75&lt;0.1,"0-10%",O75&lt;0.2,"10-20%",O75&gt;=0.2,"20%+")</f>
        <v>10-20%</v>
      </c>
      <c r="Q75" s="4">
        <v>11699.1</v>
      </c>
      <c r="R75">
        <v>4</v>
      </c>
      <c r="S75" t="s">
        <v>486</v>
      </c>
    </row>
    <row r="76" spans="1:19" x14ac:dyDescent="0.25">
      <c r="A76" s="1">
        <v>44262</v>
      </c>
      <c r="B76">
        <f t="shared" si="2"/>
        <v>2021</v>
      </c>
      <c r="C76" s="2" t="s">
        <v>305</v>
      </c>
      <c r="D76" t="s">
        <v>89</v>
      </c>
      <c r="E76" t="s">
        <v>90</v>
      </c>
      <c r="F76" s="7">
        <v>50</v>
      </c>
      <c r="G76" s="7" t="str" cm="1">
        <f t="array" ref="G76">_xlfn.IFS(F76&lt;25, "18-24",F76&lt;35,"25-34",F76&lt;45,"35-44",F76&gt;=45,"45+")</f>
        <v>45+</v>
      </c>
      <c r="H76" t="s">
        <v>8</v>
      </c>
      <c r="I76" t="s">
        <v>19</v>
      </c>
      <c r="J76" t="s">
        <v>219</v>
      </c>
      <c r="K76" t="s">
        <v>223</v>
      </c>
      <c r="L76" t="s">
        <v>224</v>
      </c>
      <c r="M76">
        <v>1</v>
      </c>
      <c r="N76" s="4">
        <v>54999</v>
      </c>
      <c r="O76" s="8">
        <v>0.12</v>
      </c>
      <c r="P76" s="5" t="str" cm="1">
        <f t="array" ref="P76">_xlfn.IFS(O76&lt;0.1,"0-10%",O76&lt;0.2,"10-20%",O76&gt;=0.2,"20%+")</f>
        <v>10-20%</v>
      </c>
      <c r="Q76" s="4">
        <v>48399.12</v>
      </c>
      <c r="R76">
        <v>5</v>
      </c>
      <c r="S76" t="s">
        <v>487</v>
      </c>
    </row>
    <row r="77" spans="1:19" x14ac:dyDescent="0.25">
      <c r="A77" s="1">
        <v>44266</v>
      </c>
      <c r="B77">
        <f t="shared" si="2"/>
        <v>2021</v>
      </c>
      <c r="C77" s="2" t="s">
        <v>306</v>
      </c>
      <c r="D77" t="s">
        <v>127</v>
      </c>
      <c r="E77" t="s">
        <v>128</v>
      </c>
      <c r="F77" s="7">
        <v>27</v>
      </c>
      <c r="G77" s="7" t="str" cm="1">
        <f t="array" ref="G77">_xlfn.IFS(F77&lt;25, "18-24",F77&lt;35,"25-34",F77&lt;45,"35-44",F77&gt;=45,"45+")</f>
        <v>25-34</v>
      </c>
      <c r="H77" t="s">
        <v>12</v>
      </c>
      <c r="I77" t="s">
        <v>74</v>
      </c>
      <c r="J77" t="s">
        <v>194</v>
      </c>
      <c r="K77" t="s">
        <v>195</v>
      </c>
      <c r="L77" t="s">
        <v>196</v>
      </c>
      <c r="M77">
        <v>1</v>
      </c>
      <c r="N77" s="4">
        <v>10999</v>
      </c>
      <c r="O77" s="8">
        <v>0</v>
      </c>
      <c r="P77" s="5" t="str" cm="1">
        <f t="array" ref="P77">_xlfn.IFS(O77&lt;0.1,"0-10%",O77&lt;0.2,"10-20%",O77&gt;=0.2,"20%+")</f>
        <v>0-10%</v>
      </c>
      <c r="Q77" s="4">
        <v>10999</v>
      </c>
      <c r="R77">
        <v>4</v>
      </c>
      <c r="S77" t="s">
        <v>488</v>
      </c>
    </row>
    <row r="78" spans="1:19" x14ac:dyDescent="0.25">
      <c r="A78" s="1">
        <v>44270</v>
      </c>
      <c r="B78">
        <f t="shared" si="2"/>
        <v>2021</v>
      </c>
      <c r="C78" s="2" t="s">
        <v>307</v>
      </c>
      <c r="D78" t="s">
        <v>63</v>
      </c>
      <c r="E78" t="s">
        <v>64</v>
      </c>
      <c r="F78" s="7">
        <v>31</v>
      </c>
      <c r="G78" s="7" t="str" cm="1">
        <f t="array" ref="G78">_xlfn.IFS(F78&lt;25, "18-24",F78&lt;35,"25-34",F78&lt;45,"35-44",F78&gt;=45,"45+")</f>
        <v>25-34</v>
      </c>
      <c r="H78" t="s">
        <v>12</v>
      </c>
      <c r="I78" t="s">
        <v>65</v>
      </c>
      <c r="J78" t="s">
        <v>184</v>
      </c>
      <c r="K78" t="s">
        <v>185</v>
      </c>
      <c r="L78" t="s">
        <v>186</v>
      </c>
      <c r="M78">
        <v>4</v>
      </c>
      <c r="N78" s="4">
        <v>5000</v>
      </c>
      <c r="O78" s="8">
        <v>0</v>
      </c>
      <c r="P78" s="5" t="str" cm="1">
        <f t="array" ref="P78">_xlfn.IFS(O78&lt;0.1,"0-10%",O78&lt;0.2,"10-20%",O78&gt;=0.2,"20%+")</f>
        <v>0-10%</v>
      </c>
      <c r="Q78" s="4">
        <v>20000</v>
      </c>
      <c r="R78">
        <v>5</v>
      </c>
      <c r="S78" t="s">
        <v>489</v>
      </c>
    </row>
    <row r="79" spans="1:19" x14ac:dyDescent="0.25">
      <c r="A79" s="1">
        <v>44274</v>
      </c>
      <c r="B79">
        <f t="shared" si="2"/>
        <v>2021</v>
      </c>
      <c r="C79" s="2" t="s">
        <v>308</v>
      </c>
      <c r="D79" t="s">
        <v>104</v>
      </c>
      <c r="E79" t="s">
        <v>105</v>
      </c>
      <c r="F79" s="7">
        <v>23</v>
      </c>
      <c r="G79" s="7" t="str" cm="1">
        <f t="array" ref="G79">_xlfn.IFS(F79&lt;25, "18-24",F79&lt;35,"25-34",F79&lt;45,"35-44",F79&gt;=45,"45+")</f>
        <v>18-24</v>
      </c>
      <c r="H79" t="s">
        <v>8</v>
      </c>
      <c r="I79" t="s">
        <v>106</v>
      </c>
      <c r="J79" t="s">
        <v>158</v>
      </c>
      <c r="K79" t="s">
        <v>159</v>
      </c>
      <c r="L79" t="s">
        <v>160</v>
      </c>
      <c r="M79">
        <v>1</v>
      </c>
      <c r="N79" s="4">
        <v>99999</v>
      </c>
      <c r="O79" s="8">
        <v>0.18</v>
      </c>
      <c r="P79" s="5" t="str" cm="1">
        <f t="array" ref="P79">_xlfn.IFS(O79&lt;0.1,"0-10%",O79&lt;0.2,"10-20%",O79&gt;=0.2,"20%+")</f>
        <v>10-20%</v>
      </c>
      <c r="Q79" s="4">
        <v>81999.179999999993</v>
      </c>
      <c r="R79">
        <v>5</v>
      </c>
      <c r="S79" t="s">
        <v>490</v>
      </c>
    </row>
    <row r="80" spans="1:19" x14ac:dyDescent="0.25">
      <c r="A80" s="1">
        <v>44278</v>
      </c>
      <c r="B80">
        <f t="shared" si="2"/>
        <v>2021</v>
      </c>
      <c r="C80" s="2" t="s">
        <v>309</v>
      </c>
      <c r="D80" t="s">
        <v>17</v>
      </c>
      <c r="E80" t="s">
        <v>18</v>
      </c>
      <c r="F80" s="7">
        <v>23</v>
      </c>
      <c r="G80" s="7" t="str" cm="1">
        <f t="array" ref="G80">_xlfn.IFS(F80&lt;25, "18-24",F80&lt;35,"25-34",F80&lt;45,"35-44",F80&gt;=45,"45+")</f>
        <v>18-24</v>
      </c>
      <c r="H80" t="s">
        <v>12</v>
      </c>
      <c r="I80" t="s">
        <v>19</v>
      </c>
      <c r="J80" t="s">
        <v>171</v>
      </c>
      <c r="K80" t="s">
        <v>172</v>
      </c>
      <c r="L80" t="s">
        <v>173</v>
      </c>
      <c r="M80">
        <v>2</v>
      </c>
      <c r="N80" s="4">
        <v>26999</v>
      </c>
      <c r="O80" s="8">
        <v>0</v>
      </c>
      <c r="P80" s="5" t="str" cm="1">
        <f t="array" ref="P80">_xlfn.IFS(O80&lt;0.1,"0-10%",O80&lt;0.2,"10-20%",O80&gt;=0.2,"20%+")</f>
        <v>0-10%</v>
      </c>
      <c r="Q80" s="4">
        <v>53998</v>
      </c>
      <c r="R80">
        <v>4</v>
      </c>
      <c r="S80" t="s">
        <v>491</v>
      </c>
    </row>
    <row r="81" spans="1:19" x14ac:dyDescent="0.25">
      <c r="A81" s="1">
        <v>44282</v>
      </c>
      <c r="B81">
        <f t="shared" si="2"/>
        <v>2021</v>
      </c>
      <c r="C81" s="2" t="s">
        <v>310</v>
      </c>
      <c r="D81" t="s">
        <v>121</v>
      </c>
      <c r="E81" t="s">
        <v>122</v>
      </c>
      <c r="F81" s="7">
        <v>32</v>
      </c>
      <c r="G81" s="7" t="str" cm="1">
        <f t="array" ref="G81">_xlfn.IFS(F81&lt;25, "18-24",F81&lt;35,"25-34",F81&lt;45,"35-44",F81&gt;=45,"45+")</f>
        <v>25-34</v>
      </c>
      <c r="H81" t="s">
        <v>8</v>
      </c>
      <c r="I81" t="s">
        <v>68</v>
      </c>
      <c r="J81" t="s">
        <v>145</v>
      </c>
      <c r="K81" t="s">
        <v>149</v>
      </c>
      <c r="L81" t="s">
        <v>150</v>
      </c>
      <c r="M81">
        <v>1</v>
      </c>
      <c r="N81" s="4">
        <v>7500</v>
      </c>
      <c r="O81" s="8">
        <v>0.05</v>
      </c>
      <c r="P81" s="5" t="str" cm="1">
        <f t="array" ref="P81">_xlfn.IFS(O81&lt;0.1,"0-10%",O81&lt;0.2,"10-20%",O81&gt;=0.2,"20%+")</f>
        <v>0-10%</v>
      </c>
      <c r="Q81" s="4">
        <v>7125</v>
      </c>
      <c r="R81">
        <v>3</v>
      </c>
      <c r="S81" t="s">
        <v>492</v>
      </c>
    </row>
    <row r="82" spans="1:19" x14ac:dyDescent="0.25">
      <c r="A82" s="1">
        <v>44286</v>
      </c>
      <c r="B82">
        <f t="shared" si="2"/>
        <v>2021</v>
      </c>
      <c r="C82" s="2" t="s">
        <v>311</v>
      </c>
      <c r="D82" t="s">
        <v>48</v>
      </c>
      <c r="E82" t="s">
        <v>49</v>
      </c>
      <c r="F82" s="7">
        <v>33</v>
      </c>
      <c r="G82" s="7" t="str" cm="1">
        <f t="array" ref="G82">_xlfn.IFS(F82&lt;25, "18-24",F82&lt;35,"25-34",F82&lt;45,"35-44",F82&gt;=45,"45+")</f>
        <v>25-34</v>
      </c>
      <c r="H82" t="s">
        <v>12</v>
      </c>
      <c r="I82" t="s">
        <v>25</v>
      </c>
      <c r="J82" t="s">
        <v>184</v>
      </c>
      <c r="K82" t="s">
        <v>191</v>
      </c>
      <c r="L82" t="s">
        <v>192</v>
      </c>
      <c r="M82">
        <v>3</v>
      </c>
      <c r="N82" s="4">
        <v>2000</v>
      </c>
      <c r="O82" s="8">
        <v>0</v>
      </c>
      <c r="P82" s="5" t="str" cm="1">
        <f t="array" ref="P82">_xlfn.IFS(O82&lt;0.1,"0-10%",O82&lt;0.2,"10-20%",O82&gt;=0.2,"20%+")</f>
        <v>0-10%</v>
      </c>
      <c r="Q82" s="4">
        <v>6000</v>
      </c>
      <c r="R82">
        <v>5</v>
      </c>
      <c r="S82" t="s">
        <v>493</v>
      </c>
    </row>
    <row r="83" spans="1:19" x14ac:dyDescent="0.25">
      <c r="A83" s="1">
        <v>44290</v>
      </c>
      <c r="B83">
        <f t="shared" si="2"/>
        <v>2021</v>
      </c>
      <c r="C83" s="2" t="s">
        <v>312</v>
      </c>
      <c r="D83" t="s">
        <v>134</v>
      </c>
      <c r="E83" t="s">
        <v>135</v>
      </c>
      <c r="F83" s="7">
        <v>25</v>
      </c>
      <c r="G83" s="7" t="str" cm="1">
        <f t="array" ref="G83">_xlfn.IFS(F83&lt;25, "18-24",F83&lt;35,"25-34",F83&lt;45,"35-44",F83&gt;=45,"45+")</f>
        <v>25-34</v>
      </c>
      <c r="H83" t="s">
        <v>8</v>
      </c>
      <c r="I83" t="s">
        <v>136</v>
      </c>
      <c r="J83" t="s">
        <v>158</v>
      </c>
      <c r="K83" t="s">
        <v>165</v>
      </c>
      <c r="L83" t="s">
        <v>166</v>
      </c>
      <c r="M83">
        <v>1</v>
      </c>
      <c r="N83" s="4">
        <v>19999</v>
      </c>
      <c r="O83" s="8">
        <v>0.1</v>
      </c>
      <c r="P83" s="5" t="str" cm="1">
        <f t="array" ref="P83">_xlfn.IFS(O83&lt;0.1,"0-10%",O83&lt;0.2,"10-20%",O83&gt;=0.2,"20%+")</f>
        <v>10-20%</v>
      </c>
      <c r="Q83" s="4">
        <v>17999.099999999999</v>
      </c>
      <c r="R83">
        <v>4</v>
      </c>
      <c r="S83" t="s">
        <v>494</v>
      </c>
    </row>
    <row r="84" spans="1:19" x14ac:dyDescent="0.25">
      <c r="A84" s="1">
        <v>44294</v>
      </c>
      <c r="B84">
        <f t="shared" si="2"/>
        <v>2021</v>
      </c>
      <c r="C84" s="2" t="s">
        <v>313</v>
      </c>
      <c r="D84" t="s">
        <v>23</v>
      </c>
      <c r="E84" t="s">
        <v>24</v>
      </c>
      <c r="F84" s="7">
        <v>45</v>
      </c>
      <c r="G84" s="7" t="str" cm="1">
        <f t="array" ref="G84">_xlfn.IFS(F84&lt;25, "18-24",F84&lt;35,"25-34",F84&lt;45,"35-44",F84&gt;=45,"45+")</f>
        <v>45+</v>
      </c>
      <c r="H84" t="s">
        <v>12</v>
      </c>
      <c r="I84" t="s">
        <v>25</v>
      </c>
      <c r="J84" t="s">
        <v>158</v>
      </c>
      <c r="K84" t="s">
        <v>207</v>
      </c>
      <c r="L84" t="s">
        <v>208</v>
      </c>
      <c r="M84">
        <v>1</v>
      </c>
      <c r="N84" s="4">
        <v>9999</v>
      </c>
      <c r="O84" s="8">
        <v>0</v>
      </c>
      <c r="P84" s="5" t="str" cm="1">
        <f t="array" ref="P84">_xlfn.IFS(O84&lt;0.1,"0-10%",O84&lt;0.2,"10-20%",O84&gt;=0.2,"20%+")</f>
        <v>0-10%</v>
      </c>
      <c r="Q84" s="4">
        <v>9999</v>
      </c>
      <c r="R84">
        <v>3</v>
      </c>
      <c r="S84" t="s">
        <v>495</v>
      </c>
    </row>
    <row r="85" spans="1:19" x14ac:dyDescent="0.25">
      <c r="A85" s="1">
        <v>44298</v>
      </c>
      <c r="B85">
        <f t="shared" si="2"/>
        <v>2021</v>
      </c>
      <c r="C85" s="2" t="s">
        <v>314</v>
      </c>
      <c r="D85" t="s">
        <v>110</v>
      </c>
      <c r="E85" t="s">
        <v>111</v>
      </c>
      <c r="F85" s="7">
        <v>29</v>
      </c>
      <c r="G85" s="7" t="str" cm="1">
        <f t="array" ref="G85">_xlfn.IFS(F85&lt;25, "18-24",F85&lt;35,"25-34",F85&lt;45,"35-44",F85&gt;=45,"45+")</f>
        <v>25-34</v>
      </c>
      <c r="H85" t="s">
        <v>8</v>
      </c>
      <c r="I85" t="s">
        <v>112</v>
      </c>
      <c r="J85" t="s">
        <v>158</v>
      </c>
      <c r="K85" t="s">
        <v>159</v>
      </c>
      <c r="L85" t="s">
        <v>160</v>
      </c>
      <c r="M85">
        <v>1</v>
      </c>
      <c r="N85" s="4">
        <v>99999</v>
      </c>
      <c r="O85" s="8">
        <v>0.2</v>
      </c>
      <c r="P85" s="5" t="str" cm="1">
        <f t="array" ref="P85">_xlfn.IFS(O85&lt;0.1,"0-10%",O85&lt;0.2,"10-20%",O85&gt;=0.2,"20%+")</f>
        <v>20%+</v>
      </c>
      <c r="Q85" s="4">
        <v>79999.199999999997</v>
      </c>
      <c r="R85">
        <v>5</v>
      </c>
      <c r="S85" t="s">
        <v>496</v>
      </c>
    </row>
    <row r="86" spans="1:19" x14ac:dyDescent="0.25">
      <c r="A86" s="1">
        <v>44302</v>
      </c>
      <c r="B86">
        <f t="shared" si="2"/>
        <v>2021</v>
      </c>
      <c r="C86" s="2" t="s">
        <v>315</v>
      </c>
      <c r="D86" t="s">
        <v>60</v>
      </c>
      <c r="E86" t="s">
        <v>61</v>
      </c>
      <c r="F86" s="7">
        <v>38</v>
      </c>
      <c r="G86" s="7" t="str" cm="1">
        <f t="array" ref="G86">_xlfn.IFS(F86&lt;25, "18-24",F86&lt;35,"25-34",F86&lt;45,"35-44",F86&gt;=45,"45+")</f>
        <v>35-44</v>
      </c>
      <c r="H86" t="s">
        <v>8</v>
      </c>
      <c r="I86" t="s">
        <v>62</v>
      </c>
      <c r="J86" t="s">
        <v>171</v>
      </c>
      <c r="K86" t="s">
        <v>178</v>
      </c>
      <c r="L86" t="s">
        <v>179</v>
      </c>
      <c r="M86">
        <v>1</v>
      </c>
      <c r="N86" s="4">
        <v>12499</v>
      </c>
      <c r="O86" s="8">
        <v>0</v>
      </c>
      <c r="P86" s="5" t="str" cm="1">
        <f t="array" ref="P86">_xlfn.IFS(O86&lt;0.1,"0-10%",O86&lt;0.2,"10-20%",O86&gt;=0.2,"20%+")</f>
        <v>0-10%</v>
      </c>
      <c r="Q86" s="4">
        <v>12499</v>
      </c>
      <c r="R86">
        <v>4</v>
      </c>
      <c r="S86" t="s">
        <v>497</v>
      </c>
    </row>
    <row r="87" spans="1:19" x14ac:dyDescent="0.25">
      <c r="A87" s="1">
        <v>44306</v>
      </c>
      <c r="B87">
        <f t="shared" si="2"/>
        <v>2021</v>
      </c>
      <c r="C87" s="2" t="s">
        <v>316</v>
      </c>
      <c r="D87" t="s">
        <v>129</v>
      </c>
      <c r="E87" t="s">
        <v>130</v>
      </c>
      <c r="F87" s="7">
        <v>30</v>
      </c>
      <c r="G87" s="7" t="str" cm="1">
        <f t="array" ref="G87">_xlfn.IFS(F87&lt;25, "18-24",F87&lt;35,"25-34",F87&lt;45,"35-44",F87&gt;=45,"45+")</f>
        <v>25-34</v>
      </c>
      <c r="H87" t="s">
        <v>8</v>
      </c>
      <c r="I87" t="s">
        <v>131</v>
      </c>
      <c r="J87" t="s">
        <v>184</v>
      </c>
      <c r="K87" t="s">
        <v>204</v>
      </c>
      <c r="L87" t="s">
        <v>205</v>
      </c>
      <c r="M87">
        <v>6</v>
      </c>
      <c r="N87" s="4">
        <v>4500</v>
      </c>
      <c r="O87" s="8">
        <v>0</v>
      </c>
      <c r="P87" s="5" t="str" cm="1">
        <f t="array" ref="P87">_xlfn.IFS(O87&lt;0.1,"0-10%",O87&lt;0.2,"10-20%",O87&gt;=0.2,"20%+")</f>
        <v>0-10%</v>
      </c>
      <c r="Q87" s="4">
        <v>27000</v>
      </c>
      <c r="R87">
        <v>1</v>
      </c>
      <c r="S87" t="s">
        <v>498</v>
      </c>
    </row>
    <row r="88" spans="1:19" x14ac:dyDescent="0.25">
      <c r="A88" s="1">
        <v>44310</v>
      </c>
      <c r="B88">
        <f t="shared" si="2"/>
        <v>2021</v>
      </c>
      <c r="C88" s="2" t="s">
        <v>317</v>
      </c>
      <c r="D88" t="s">
        <v>35</v>
      </c>
      <c r="E88" t="s">
        <v>36</v>
      </c>
      <c r="F88" s="7">
        <v>33</v>
      </c>
      <c r="G88" s="7" t="str" cm="1">
        <f t="array" ref="G88">_xlfn.IFS(F88&lt;25, "18-24",F88&lt;35,"25-34",F88&lt;45,"35-44",F88&gt;=45,"45+")</f>
        <v>25-34</v>
      </c>
      <c r="H88" t="s">
        <v>8</v>
      </c>
      <c r="I88" t="s">
        <v>37</v>
      </c>
      <c r="J88" t="s">
        <v>145</v>
      </c>
      <c r="K88" t="s">
        <v>155</v>
      </c>
      <c r="L88" t="s">
        <v>156</v>
      </c>
      <c r="M88">
        <v>1</v>
      </c>
      <c r="N88" s="4">
        <v>11999</v>
      </c>
      <c r="O88" s="8">
        <v>0.05</v>
      </c>
      <c r="P88" s="5" t="str" cm="1">
        <f t="array" ref="P88">_xlfn.IFS(O88&lt;0.1,"0-10%",O88&lt;0.2,"10-20%",O88&gt;=0.2,"20%+")</f>
        <v>0-10%</v>
      </c>
      <c r="Q88" s="4">
        <v>11399.05</v>
      </c>
      <c r="R88">
        <v>4</v>
      </c>
      <c r="S88" t="s">
        <v>499</v>
      </c>
    </row>
    <row r="89" spans="1:19" x14ac:dyDescent="0.25">
      <c r="A89" s="1">
        <v>44314</v>
      </c>
      <c r="B89">
        <f t="shared" si="2"/>
        <v>2021</v>
      </c>
      <c r="C89" s="2" t="s">
        <v>318</v>
      </c>
      <c r="D89" t="s">
        <v>93</v>
      </c>
      <c r="E89" t="s">
        <v>94</v>
      </c>
      <c r="F89" s="7">
        <v>33</v>
      </c>
      <c r="G89" s="7" t="str" cm="1">
        <f t="array" ref="G89">_xlfn.IFS(F89&lt;25, "18-24",F89&lt;35,"25-34",F89&lt;45,"35-44",F89&gt;=45,"45+")</f>
        <v>25-34</v>
      </c>
      <c r="H89" t="s">
        <v>8</v>
      </c>
      <c r="I89" t="s">
        <v>95</v>
      </c>
      <c r="J89" t="s">
        <v>184</v>
      </c>
      <c r="K89" t="s">
        <v>188</v>
      </c>
      <c r="L89" t="s">
        <v>189</v>
      </c>
      <c r="M89">
        <v>2</v>
      </c>
      <c r="N89" s="4">
        <v>3000</v>
      </c>
      <c r="O89" s="8">
        <v>0</v>
      </c>
      <c r="P89" s="5" t="str" cm="1">
        <f t="array" ref="P89">_xlfn.IFS(O89&lt;0.1,"0-10%",O89&lt;0.2,"10-20%",O89&gt;=0.2,"20%+")</f>
        <v>0-10%</v>
      </c>
      <c r="Q89" s="4">
        <v>6000</v>
      </c>
      <c r="R89">
        <v>4</v>
      </c>
      <c r="S89" t="s">
        <v>500</v>
      </c>
    </row>
    <row r="90" spans="1:19" x14ac:dyDescent="0.25">
      <c r="A90" s="1">
        <v>44318</v>
      </c>
      <c r="B90">
        <f t="shared" si="2"/>
        <v>2021</v>
      </c>
      <c r="C90" s="2" t="s">
        <v>319</v>
      </c>
      <c r="D90" t="s">
        <v>132</v>
      </c>
      <c r="E90" t="s">
        <v>133</v>
      </c>
      <c r="F90" s="7">
        <v>36</v>
      </c>
      <c r="G90" s="7" t="str" cm="1">
        <f t="array" ref="G90">_xlfn.IFS(F90&lt;25, "18-24",F90&lt;35,"25-34",F90&lt;45,"35-44",F90&gt;=45,"45+")</f>
        <v>35-44</v>
      </c>
      <c r="H90" t="s">
        <v>12</v>
      </c>
      <c r="I90" t="s">
        <v>31</v>
      </c>
      <c r="J90" t="s">
        <v>158</v>
      </c>
      <c r="K90" t="s">
        <v>168</v>
      </c>
      <c r="L90" t="s">
        <v>169</v>
      </c>
      <c r="M90">
        <v>1</v>
      </c>
      <c r="N90" s="4">
        <v>29999</v>
      </c>
      <c r="O90" s="8">
        <v>0</v>
      </c>
      <c r="P90" s="5" t="str" cm="1">
        <f t="array" ref="P90">_xlfn.IFS(O90&lt;0.1,"0-10%",O90&lt;0.2,"10-20%",O90&gt;=0.2,"20%+")</f>
        <v>0-10%</v>
      </c>
      <c r="Q90" s="4">
        <v>29999</v>
      </c>
      <c r="R90">
        <v>5</v>
      </c>
      <c r="S90" t="s">
        <v>501</v>
      </c>
    </row>
    <row r="91" spans="1:19" x14ac:dyDescent="0.25">
      <c r="A91" s="1">
        <v>44322</v>
      </c>
      <c r="B91">
        <f t="shared" si="2"/>
        <v>2021</v>
      </c>
      <c r="C91" s="2" t="s">
        <v>320</v>
      </c>
      <c r="D91" t="s">
        <v>72</v>
      </c>
      <c r="E91" t="s">
        <v>73</v>
      </c>
      <c r="F91" s="7">
        <v>25</v>
      </c>
      <c r="G91" s="7" t="str" cm="1">
        <f t="array" ref="G91">_xlfn.IFS(F91&lt;25, "18-24",F91&lt;35,"25-34",F91&lt;45,"35-44",F91&gt;=45,"45+")</f>
        <v>25-34</v>
      </c>
      <c r="H91" t="s">
        <v>8</v>
      </c>
      <c r="I91" t="s">
        <v>74</v>
      </c>
      <c r="J91" t="s">
        <v>145</v>
      </c>
      <c r="K91" t="s">
        <v>146</v>
      </c>
      <c r="L91" t="s">
        <v>147</v>
      </c>
      <c r="M91">
        <v>1</v>
      </c>
      <c r="N91" s="4">
        <v>6500</v>
      </c>
      <c r="O91" s="8">
        <v>0.1</v>
      </c>
      <c r="P91" s="5" t="str" cm="1">
        <f t="array" ref="P91">_xlfn.IFS(O91&lt;0.1,"0-10%",O91&lt;0.2,"10-20%",O91&gt;=0.2,"20%+")</f>
        <v>10-20%</v>
      </c>
      <c r="Q91" s="4">
        <v>5850</v>
      </c>
      <c r="R91">
        <v>3</v>
      </c>
      <c r="S91" t="s">
        <v>502</v>
      </c>
    </row>
    <row r="92" spans="1:19" x14ac:dyDescent="0.25">
      <c r="A92" s="1">
        <v>44326</v>
      </c>
      <c r="B92">
        <f t="shared" si="2"/>
        <v>2021</v>
      </c>
      <c r="C92" s="2" t="s">
        <v>321</v>
      </c>
      <c r="D92" t="s">
        <v>78</v>
      </c>
      <c r="E92" t="s">
        <v>79</v>
      </c>
      <c r="F92" s="7">
        <v>22</v>
      </c>
      <c r="G92" s="7" t="str" cm="1">
        <f t="array" ref="G92">_xlfn.IFS(F92&lt;25, "18-24",F92&lt;35,"25-34",F92&lt;45,"35-44",F92&gt;=45,"45+")</f>
        <v>18-24</v>
      </c>
      <c r="H92" t="s">
        <v>8</v>
      </c>
      <c r="I92" t="s">
        <v>57</v>
      </c>
      <c r="J92" t="s">
        <v>171</v>
      </c>
      <c r="K92" t="s">
        <v>175</v>
      </c>
      <c r="L92" t="s">
        <v>176</v>
      </c>
      <c r="M92">
        <v>1</v>
      </c>
      <c r="N92" s="4">
        <v>22999</v>
      </c>
      <c r="O92" s="8">
        <v>0.15</v>
      </c>
      <c r="P92" s="5" t="str" cm="1">
        <f t="array" ref="P92">_xlfn.IFS(O92&lt;0.1,"0-10%",O92&lt;0.2,"10-20%",O92&gt;=0.2,"20%+")</f>
        <v>10-20%</v>
      </c>
      <c r="Q92" s="4">
        <v>19549.150000000001</v>
      </c>
      <c r="R92">
        <v>5</v>
      </c>
      <c r="S92" t="s">
        <v>503</v>
      </c>
    </row>
    <row r="93" spans="1:19" x14ac:dyDescent="0.25">
      <c r="A93" s="1">
        <v>44330</v>
      </c>
      <c r="B93">
        <f t="shared" si="2"/>
        <v>2021</v>
      </c>
      <c r="C93" s="2" t="s">
        <v>322</v>
      </c>
      <c r="D93" t="s">
        <v>118</v>
      </c>
      <c r="E93" t="s">
        <v>119</v>
      </c>
      <c r="F93" s="7">
        <v>55</v>
      </c>
      <c r="G93" s="7" t="str" cm="1">
        <f t="array" ref="G93">_xlfn.IFS(F93&lt;25, "18-24",F93&lt;35,"25-34",F93&lt;45,"35-44",F93&gt;=45,"45+")</f>
        <v>45+</v>
      </c>
      <c r="H93" t="s">
        <v>12</v>
      </c>
      <c r="I93" t="s">
        <v>120</v>
      </c>
      <c r="J93" t="s">
        <v>145</v>
      </c>
      <c r="K93" t="s">
        <v>152</v>
      </c>
      <c r="L93" t="s">
        <v>153</v>
      </c>
      <c r="M93">
        <v>1</v>
      </c>
      <c r="N93" s="4">
        <v>5200</v>
      </c>
      <c r="O93" s="8">
        <v>0</v>
      </c>
      <c r="P93" s="5" t="str" cm="1">
        <f t="array" ref="P93">_xlfn.IFS(O93&lt;0.1,"0-10%",O93&lt;0.2,"10-20%",O93&gt;=0.2,"20%+")</f>
        <v>0-10%</v>
      </c>
      <c r="Q93" s="4">
        <v>5200</v>
      </c>
      <c r="R93">
        <v>4</v>
      </c>
      <c r="S93" t="s">
        <v>504</v>
      </c>
    </row>
    <row r="94" spans="1:19" x14ac:dyDescent="0.25">
      <c r="A94" s="1">
        <v>44334</v>
      </c>
      <c r="B94">
        <f t="shared" si="2"/>
        <v>2021</v>
      </c>
      <c r="C94" s="2" t="s">
        <v>323</v>
      </c>
      <c r="D94" t="s">
        <v>86</v>
      </c>
      <c r="E94" t="s">
        <v>87</v>
      </c>
      <c r="F94" s="7">
        <v>45</v>
      </c>
      <c r="G94" s="7" t="str" cm="1">
        <f t="array" ref="G94">_xlfn.IFS(F94&lt;25, "18-24",F94&lt;35,"25-34",F94&lt;45,"35-44",F94&gt;=45,"45+")</f>
        <v>45+</v>
      </c>
      <c r="H94" t="s">
        <v>12</v>
      </c>
      <c r="I94" t="s">
        <v>88</v>
      </c>
      <c r="J94" t="s">
        <v>158</v>
      </c>
      <c r="K94" t="s">
        <v>162</v>
      </c>
      <c r="L94" t="s">
        <v>163</v>
      </c>
      <c r="M94">
        <v>3</v>
      </c>
      <c r="N94" s="4">
        <v>14999</v>
      </c>
      <c r="O94" s="8">
        <v>0</v>
      </c>
      <c r="P94" s="5" t="str" cm="1">
        <f t="array" ref="P94">_xlfn.IFS(O94&lt;0.1,"0-10%",O94&lt;0.2,"10-20%",O94&gt;=0.2,"20%+")</f>
        <v>0-10%</v>
      </c>
      <c r="Q94" s="4">
        <v>44997</v>
      </c>
      <c r="R94">
        <v>5</v>
      </c>
      <c r="S94" t="s">
        <v>505</v>
      </c>
    </row>
    <row r="95" spans="1:19" x14ac:dyDescent="0.25">
      <c r="A95" s="1">
        <v>44338</v>
      </c>
      <c r="B95">
        <f t="shared" si="2"/>
        <v>2021</v>
      </c>
      <c r="C95" s="2" t="s">
        <v>324</v>
      </c>
      <c r="D95" t="s">
        <v>98</v>
      </c>
      <c r="E95" t="s">
        <v>99</v>
      </c>
      <c r="F95" s="7">
        <v>24</v>
      </c>
      <c r="G95" s="7" t="str" cm="1">
        <f t="array" ref="G95">_xlfn.IFS(F95&lt;25, "18-24",F95&lt;35,"25-34",F95&lt;45,"35-44",F95&gt;=45,"45+")</f>
        <v>18-24</v>
      </c>
      <c r="H95" t="s">
        <v>8</v>
      </c>
      <c r="I95" t="s">
        <v>13</v>
      </c>
      <c r="J95" t="s">
        <v>194</v>
      </c>
      <c r="K95" t="s">
        <v>198</v>
      </c>
      <c r="L95" t="s">
        <v>199</v>
      </c>
      <c r="M95">
        <v>2</v>
      </c>
      <c r="N95" s="4">
        <v>8999</v>
      </c>
      <c r="O95" s="8">
        <v>0.05</v>
      </c>
      <c r="P95" s="5" t="str" cm="1">
        <f t="array" ref="P95">_xlfn.IFS(O95&lt;0.1,"0-10%",O95&lt;0.2,"10-20%",O95&gt;=0.2,"20%+")</f>
        <v>0-10%</v>
      </c>
      <c r="Q95" s="4">
        <v>17098.099999999999</v>
      </c>
      <c r="R95">
        <v>4</v>
      </c>
      <c r="S95" t="s">
        <v>506</v>
      </c>
    </row>
    <row r="96" spans="1:19" x14ac:dyDescent="0.25">
      <c r="A96" s="1">
        <v>44342</v>
      </c>
      <c r="B96">
        <f t="shared" si="2"/>
        <v>2021</v>
      </c>
      <c r="C96" s="2" t="s">
        <v>325</v>
      </c>
      <c r="D96" t="s">
        <v>100</v>
      </c>
      <c r="E96" t="s">
        <v>101</v>
      </c>
      <c r="F96" s="7">
        <v>37</v>
      </c>
      <c r="G96" s="7" t="str" cm="1">
        <f t="array" ref="G96">_xlfn.IFS(F96&lt;25, "18-24",F96&lt;35,"25-34",F96&lt;45,"35-44",F96&gt;=45,"45+")</f>
        <v>35-44</v>
      </c>
      <c r="H96" t="s">
        <v>12</v>
      </c>
      <c r="I96" t="s">
        <v>28</v>
      </c>
      <c r="J96" t="s">
        <v>194</v>
      </c>
      <c r="K96" t="s">
        <v>201</v>
      </c>
      <c r="L96" t="s">
        <v>202</v>
      </c>
      <c r="M96">
        <v>1</v>
      </c>
      <c r="N96" s="4">
        <v>8999</v>
      </c>
      <c r="O96" s="8">
        <v>0</v>
      </c>
      <c r="P96" s="5" t="str" cm="1">
        <f t="array" ref="P96">_xlfn.IFS(O96&lt;0.1,"0-10%",O96&lt;0.2,"10-20%",O96&gt;=0.2,"20%+")</f>
        <v>0-10%</v>
      </c>
      <c r="Q96" s="4">
        <v>8999</v>
      </c>
      <c r="R96">
        <v>3</v>
      </c>
      <c r="S96" t="s">
        <v>507</v>
      </c>
    </row>
    <row r="97" spans="1:19" x14ac:dyDescent="0.25">
      <c r="A97" s="1">
        <v>44346</v>
      </c>
      <c r="B97">
        <f t="shared" si="2"/>
        <v>2021</v>
      </c>
      <c r="C97" s="2" t="s">
        <v>326</v>
      </c>
      <c r="D97" t="s">
        <v>50</v>
      </c>
      <c r="E97" t="s">
        <v>51</v>
      </c>
      <c r="F97" s="7">
        <v>44</v>
      </c>
      <c r="G97" s="7" t="str" cm="1">
        <f t="array" ref="G97">_xlfn.IFS(F97&lt;25, "18-24",F97&lt;35,"25-34",F97&lt;45,"35-44",F97&gt;=45,"45+")</f>
        <v>35-44</v>
      </c>
      <c r="H97" t="s">
        <v>8</v>
      </c>
      <c r="I97" t="s">
        <v>31</v>
      </c>
      <c r="J97" t="s">
        <v>171</v>
      </c>
      <c r="K97" t="s">
        <v>181</v>
      </c>
      <c r="L97" t="s">
        <v>182</v>
      </c>
      <c r="M97">
        <v>1</v>
      </c>
      <c r="N97" s="4">
        <v>59999</v>
      </c>
      <c r="O97" s="8">
        <v>0.1</v>
      </c>
      <c r="P97" s="5" t="str" cm="1">
        <f t="array" ref="P97">_xlfn.IFS(O97&lt;0.1,"0-10%",O97&lt;0.2,"10-20%",O97&gt;=0.2,"20%+")</f>
        <v>10-20%</v>
      </c>
      <c r="Q97" s="4">
        <v>53999.1</v>
      </c>
      <c r="R97">
        <v>5</v>
      </c>
      <c r="S97" t="s">
        <v>615</v>
      </c>
    </row>
    <row r="98" spans="1:19" x14ac:dyDescent="0.25">
      <c r="A98" s="1">
        <v>44350</v>
      </c>
      <c r="B98">
        <f t="shared" ref="B98:B129" si="3">YEAR(A98)</f>
        <v>2021</v>
      </c>
      <c r="C98" s="2" t="s">
        <v>327</v>
      </c>
      <c r="D98" t="s">
        <v>20</v>
      </c>
      <c r="E98" t="s">
        <v>21</v>
      </c>
      <c r="F98" s="7">
        <v>31</v>
      </c>
      <c r="G98" s="7" t="str" cm="1">
        <f t="array" ref="G98">_xlfn.IFS(F98&lt;25, "18-24",F98&lt;35,"25-34",F98&lt;45,"35-44",F98&gt;=45,"45+")</f>
        <v>25-34</v>
      </c>
      <c r="H98" t="s">
        <v>8</v>
      </c>
      <c r="I98" t="s">
        <v>22</v>
      </c>
      <c r="J98" t="s">
        <v>171</v>
      </c>
      <c r="K98" t="s">
        <v>213</v>
      </c>
      <c r="L98" t="s">
        <v>214</v>
      </c>
      <c r="M98">
        <v>1</v>
      </c>
      <c r="N98" s="4">
        <v>14999</v>
      </c>
      <c r="O98" s="8">
        <v>0</v>
      </c>
      <c r="P98" s="5" t="str" cm="1">
        <f t="array" ref="P98">_xlfn.IFS(O98&lt;0.1,"0-10%",O98&lt;0.2,"10-20%",O98&gt;=0.2,"20%+")</f>
        <v>0-10%</v>
      </c>
      <c r="Q98" s="4">
        <v>14999</v>
      </c>
      <c r="R98">
        <v>4</v>
      </c>
      <c r="S98" t="s">
        <v>508</v>
      </c>
    </row>
    <row r="99" spans="1:19" x14ac:dyDescent="0.25">
      <c r="A99" s="1">
        <v>44354</v>
      </c>
      <c r="B99">
        <f t="shared" si="3"/>
        <v>2021</v>
      </c>
      <c r="C99" s="2" t="s">
        <v>328</v>
      </c>
      <c r="D99" t="s">
        <v>58</v>
      </c>
      <c r="E99" t="s">
        <v>59</v>
      </c>
      <c r="F99" s="7">
        <v>30</v>
      </c>
      <c r="G99" s="7" t="str" cm="1">
        <f t="array" ref="G99">_xlfn.IFS(F99&lt;25, "18-24",F99&lt;35,"25-34",F99&lt;45,"35-44",F99&gt;=45,"45+")</f>
        <v>25-34</v>
      </c>
      <c r="H99" t="s">
        <v>12</v>
      </c>
      <c r="I99" t="s">
        <v>9</v>
      </c>
      <c r="J99" t="s">
        <v>219</v>
      </c>
      <c r="K99" t="s">
        <v>223</v>
      </c>
      <c r="L99" t="s">
        <v>224</v>
      </c>
      <c r="M99">
        <v>1</v>
      </c>
      <c r="N99" s="4">
        <v>54999</v>
      </c>
      <c r="O99" s="8">
        <v>0.25</v>
      </c>
      <c r="P99" s="5" t="str" cm="1">
        <f t="array" ref="P99">_xlfn.IFS(O99&lt;0.1,"0-10%",O99&lt;0.2,"10-20%",O99&gt;=0.2,"20%+")</f>
        <v>20%+</v>
      </c>
      <c r="Q99" s="4">
        <v>41249.25</v>
      </c>
      <c r="R99">
        <v>2</v>
      </c>
      <c r="S99" t="s">
        <v>509</v>
      </c>
    </row>
    <row r="100" spans="1:19" x14ac:dyDescent="0.25">
      <c r="A100" s="1">
        <v>44358</v>
      </c>
      <c r="B100">
        <f t="shared" si="3"/>
        <v>2021</v>
      </c>
      <c r="C100" s="2" t="s">
        <v>329</v>
      </c>
      <c r="D100" t="s">
        <v>29</v>
      </c>
      <c r="E100" t="s">
        <v>30</v>
      </c>
      <c r="F100" s="7">
        <v>38</v>
      </c>
      <c r="G100" s="7" t="str" cm="1">
        <f t="array" ref="G100">_xlfn.IFS(F100&lt;25, "18-24",F100&lt;35,"25-34",F100&lt;45,"35-44",F100&gt;=45,"45+")</f>
        <v>35-44</v>
      </c>
      <c r="H100" t="s">
        <v>12</v>
      </c>
      <c r="I100" t="s">
        <v>31</v>
      </c>
      <c r="J100" t="s">
        <v>171</v>
      </c>
      <c r="K100" t="s">
        <v>210</v>
      </c>
      <c r="L100" t="s">
        <v>211</v>
      </c>
      <c r="M100">
        <v>2</v>
      </c>
      <c r="N100" s="4">
        <v>7999</v>
      </c>
      <c r="O100" s="8">
        <v>0</v>
      </c>
      <c r="P100" s="5" t="str" cm="1">
        <f t="array" ref="P100">_xlfn.IFS(O100&lt;0.1,"0-10%",O100&lt;0.2,"10-20%",O100&gt;=0.2,"20%+")</f>
        <v>0-10%</v>
      </c>
      <c r="Q100" s="4">
        <v>15998</v>
      </c>
      <c r="R100">
        <v>4</v>
      </c>
      <c r="S100" t="s">
        <v>510</v>
      </c>
    </row>
    <row r="101" spans="1:19" x14ac:dyDescent="0.25">
      <c r="A101" s="1">
        <v>44362</v>
      </c>
      <c r="B101">
        <f t="shared" si="3"/>
        <v>2021</v>
      </c>
      <c r="C101" s="2" t="s">
        <v>330</v>
      </c>
      <c r="D101" t="s">
        <v>40</v>
      </c>
      <c r="E101" t="s">
        <v>41</v>
      </c>
      <c r="F101" s="7">
        <v>36</v>
      </c>
      <c r="G101" s="7" t="str" cm="1">
        <f t="array" ref="G101">_xlfn.IFS(F101&lt;25, "18-24",F101&lt;35,"25-34",F101&lt;45,"35-44",F101&gt;=45,"45+")</f>
        <v>35-44</v>
      </c>
      <c r="H101" t="s">
        <v>8</v>
      </c>
      <c r="I101" t="s">
        <v>42</v>
      </c>
      <c r="J101" t="s">
        <v>145</v>
      </c>
      <c r="K101" t="s">
        <v>216</v>
      </c>
      <c r="L101" t="s">
        <v>217</v>
      </c>
      <c r="M101">
        <v>1</v>
      </c>
      <c r="N101" s="4">
        <v>9999</v>
      </c>
      <c r="O101" s="8">
        <v>0.05</v>
      </c>
      <c r="P101" s="5" t="str" cm="1">
        <f t="array" ref="P101">_xlfn.IFS(O101&lt;0.1,"0-10%",O101&lt;0.2,"10-20%",O101&gt;=0.2,"20%+")</f>
        <v>0-10%</v>
      </c>
      <c r="Q101" s="4">
        <v>9499.0499999999993</v>
      </c>
      <c r="R101">
        <v>4</v>
      </c>
      <c r="S101" t="s">
        <v>511</v>
      </c>
    </row>
    <row r="102" spans="1:19" x14ac:dyDescent="0.25">
      <c r="A102" s="1">
        <v>44366</v>
      </c>
      <c r="B102">
        <f t="shared" si="3"/>
        <v>2021</v>
      </c>
      <c r="C102" s="2" t="s">
        <v>331</v>
      </c>
      <c r="D102" t="s">
        <v>14</v>
      </c>
      <c r="E102" t="s">
        <v>15</v>
      </c>
      <c r="F102" s="7">
        <v>42</v>
      </c>
      <c r="G102" s="7" t="str" cm="1">
        <f t="array" ref="G102">_xlfn.IFS(F102&lt;25, "18-24",F102&lt;35,"25-34",F102&lt;45,"35-44",F102&gt;=45,"45+")</f>
        <v>35-44</v>
      </c>
      <c r="H102" t="s">
        <v>8</v>
      </c>
      <c r="I102" t="s">
        <v>16</v>
      </c>
      <c r="J102" t="s">
        <v>184</v>
      </c>
      <c r="K102" t="s">
        <v>185</v>
      </c>
      <c r="L102" t="s">
        <v>186</v>
      </c>
      <c r="M102">
        <v>3</v>
      </c>
      <c r="N102" s="4">
        <v>5000</v>
      </c>
      <c r="O102" s="8">
        <v>0</v>
      </c>
      <c r="P102" s="5" t="str" cm="1">
        <f t="array" ref="P102">_xlfn.IFS(O102&lt;0.1,"0-10%",O102&lt;0.2,"10-20%",O102&gt;=0.2,"20%+")</f>
        <v>0-10%</v>
      </c>
      <c r="Q102" s="4">
        <v>15000</v>
      </c>
      <c r="R102">
        <v>5</v>
      </c>
      <c r="S102" t="s">
        <v>512</v>
      </c>
    </row>
    <row r="103" spans="1:19" x14ac:dyDescent="0.25">
      <c r="A103" s="1">
        <v>44370</v>
      </c>
      <c r="B103">
        <f t="shared" si="3"/>
        <v>2021</v>
      </c>
      <c r="C103" s="2" t="s">
        <v>332</v>
      </c>
      <c r="D103" t="s">
        <v>66</v>
      </c>
      <c r="E103" t="s">
        <v>67</v>
      </c>
      <c r="F103" s="7">
        <v>29</v>
      </c>
      <c r="G103" s="7" t="str" cm="1">
        <f t="array" ref="G103">_xlfn.IFS(F103&lt;25, "18-24",F103&lt;35,"25-34",F103&lt;45,"35-44",F103&gt;=45,"45+")</f>
        <v>25-34</v>
      </c>
      <c r="H103" t="s">
        <v>8</v>
      </c>
      <c r="I103" t="s">
        <v>68</v>
      </c>
      <c r="J103" t="s">
        <v>158</v>
      </c>
      <c r="K103" t="s">
        <v>165</v>
      </c>
      <c r="L103" t="s">
        <v>166</v>
      </c>
      <c r="M103">
        <v>1</v>
      </c>
      <c r="N103" s="4">
        <v>19999</v>
      </c>
      <c r="O103" s="8">
        <v>0</v>
      </c>
      <c r="P103" s="5" t="str" cm="1">
        <f t="array" ref="P103">_xlfn.IFS(O103&lt;0.1,"0-10%",O103&lt;0.2,"10-20%",O103&gt;=0.2,"20%+")</f>
        <v>0-10%</v>
      </c>
      <c r="Q103" s="4">
        <v>19999</v>
      </c>
      <c r="R103">
        <v>4</v>
      </c>
      <c r="S103" t="s">
        <v>513</v>
      </c>
    </row>
    <row r="104" spans="1:19" x14ac:dyDescent="0.25">
      <c r="A104" s="1">
        <v>44374</v>
      </c>
      <c r="B104">
        <f t="shared" si="3"/>
        <v>2021</v>
      </c>
      <c r="C104" s="2" t="s">
        <v>333</v>
      </c>
      <c r="D104" t="s">
        <v>26</v>
      </c>
      <c r="E104" t="s">
        <v>27</v>
      </c>
      <c r="F104" s="7">
        <v>29</v>
      </c>
      <c r="G104" s="7" t="str" cm="1">
        <f t="array" ref="G104">_xlfn.IFS(F104&lt;25, "18-24",F104&lt;35,"25-34",F104&lt;45,"35-44",F104&gt;=45,"45+")</f>
        <v>25-34</v>
      </c>
      <c r="H104" t="s">
        <v>8</v>
      </c>
      <c r="I104" t="s">
        <v>28</v>
      </c>
      <c r="J104" t="s">
        <v>171</v>
      </c>
      <c r="K104" t="s">
        <v>172</v>
      </c>
      <c r="L104" t="s">
        <v>173</v>
      </c>
      <c r="M104">
        <v>1</v>
      </c>
      <c r="N104" s="4">
        <v>26999</v>
      </c>
      <c r="O104" s="8">
        <v>0.1</v>
      </c>
      <c r="P104" s="5" t="str" cm="1">
        <f t="array" ref="P104">_xlfn.IFS(O104&lt;0.1,"0-10%",O104&lt;0.2,"10-20%",O104&gt;=0.2,"20%+")</f>
        <v>10-20%</v>
      </c>
      <c r="Q104" s="4">
        <v>24299.1</v>
      </c>
      <c r="R104">
        <v>4</v>
      </c>
      <c r="S104" t="s">
        <v>514</v>
      </c>
    </row>
    <row r="105" spans="1:19" x14ac:dyDescent="0.25">
      <c r="A105" s="1">
        <v>44378</v>
      </c>
      <c r="B105">
        <f t="shared" si="3"/>
        <v>2021</v>
      </c>
      <c r="C105" s="2" t="s">
        <v>334</v>
      </c>
      <c r="D105" t="s">
        <v>91</v>
      </c>
      <c r="E105" t="s">
        <v>92</v>
      </c>
      <c r="F105" s="7">
        <v>26</v>
      </c>
      <c r="G105" s="7" t="str" cm="1">
        <f t="array" ref="G105">_xlfn.IFS(F105&lt;25, "18-24",F105&lt;35,"25-34",F105&lt;45,"35-44",F105&gt;=45,"45+")</f>
        <v>25-34</v>
      </c>
      <c r="H105" t="s">
        <v>12</v>
      </c>
      <c r="I105" t="s">
        <v>16</v>
      </c>
      <c r="J105" t="s">
        <v>219</v>
      </c>
      <c r="K105" t="s">
        <v>220</v>
      </c>
      <c r="L105" t="s">
        <v>221</v>
      </c>
      <c r="M105">
        <v>1</v>
      </c>
      <c r="N105" s="4">
        <v>12999</v>
      </c>
      <c r="O105" s="8">
        <v>0</v>
      </c>
      <c r="P105" s="5" t="str" cm="1">
        <f t="array" ref="P105">_xlfn.IFS(O105&lt;0.1,"0-10%",O105&lt;0.2,"10-20%",O105&gt;=0.2,"20%+")</f>
        <v>0-10%</v>
      </c>
      <c r="Q105" s="4">
        <v>12999</v>
      </c>
      <c r="R105">
        <v>3</v>
      </c>
      <c r="S105" t="s">
        <v>515</v>
      </c>
    </row>
    <row r="106" spans="1:19" x14ac:dyDescent="0.25">
      <c r="A106" s="1">
        <v>44382</v>
      </c>
      <c r="B106">
        <f t="shared" si="3"/>
        <v>2021</v>
      </c>
      <c r="C106" s="2" t="s">
        <v>335</v>
      </c>
      <c r="D106" t="s">
        <v>125</v>
      </c>
      <c r="E106" t="s">
        <v>126</v>
      </c>
      <c r="F106" s="7">
        <v>39</v>
      </c>
      <c r="G106" s="7" t="str" cm="1">
        <f t="array" ref="G106">_xlfn.IFS(F106&lt;25, "18-24",F106&lt;35,"25-34",F106&lt;45,"35-44",F106&gt;=45,"45+")</f>
        <v>35-44</v>
      </c>
      <c r="H106" t="s">
        <v>8</v>
      </c>
      <c r="I106" t="s">
        <v>65</v>
      </c>
      <c r="J106" t="s">
        <v>194</v>
      </c>
      <c r="K106" t="s">
        <v>195</v>
      </c>
      <c r="L106" t="s">
        <v>196</v>
      </c>
      <c r="M106">
        <v>2</v>
      </c>
      <c r="N106" s="4">
        <v>10999</v>
      </c>
      <c r="O106" s="8">
        <v>0.15</v>
      </c>
      <c r="P106" s="5" t="str" cm="1">
        <f t="array" ref="P106">_xlfn.IFS(O106&lt;0.1,"0-10%",O106&lt;0.2,"10-20%",O106&gt;=0.2,"20%+")</f>
        <v>10-20%</v>
      </c>
      <c r="Q106" s="4">
        <v>18698.150000000001</v>
      </c>
      <c r="R106">
        <v>2</v>
      </c>
      <c r="S106" t="s">
        <v>516</v>
      </c>
    </row>
    <row r="107" spans="1:19" x14ac:dyDescent="0.25">
      <c r="A107" s="1">
        <v>44386</v>
      </c>
      <c r="B107">
        <f t="shared" si="3"/>
        <v>2021</v>
      </c>
      <c r="C107" s="2" t="s">
        <v>336</v>
      </c>
      <c r="D107" t="s">
        <v>10</v>
      </c>
      <c r="E107" t="s">
        <v>11</v>
      </c>
      <c r="F107" s="7">
        <v>35</v>
      </c>
      <c r="G107" s="7" t="str" cm="1">
        <f t="array" ref="G107">_xlfn.IFS(F107&lt;25, "18-24",F107&lt;35,"25-34",F107&lt;45,"35-44",F107&gt;=45,"45+")</f>
        <v>35-44</v>
      </c>
      <c r="H107" t="s">
        <v>12</v>
      </c>
      <c r="I107" t="s">
        <v>13</v>
      </c>
      <c r="J107" t="s">
        <v>145</v>
      </c>
      <c r="K107" t="s">
        <v>149</v>
      </c>
      <c r="L107" t="s">
        <v>150</v>
      </c>
      <c r="M107">
        <v>1</v>
      </c>
      <c r="N107" s="4">
        <v>7500</v>
      </c>
      <c r="O107" s="8">
        <v>0</v>
      </c>
      <c r="P107" s="5" t="str" cm="1">
        <f t="array" ref="P107">_xlfn.IFS(O107&lt;0.1,"0-10%",O107&lt;0.2,"10-20%",O107&gt;=0.2,"20%+")</f>
        <v>0-10%</v>
      </c>
      <c r="Q107" s="4">
        <v>7500</v>
      </c>
      <c r="R107">
        <v>5</v>
      </c>
      <c r="S107" t="s">
        <v>517</v>
      </c>
    </row>
    <row r="108" spans="1:19" x14ac:dyDescent="0.25">
      <c r="A108" s="1">
        <v>44390</v>
      </c>
      <c r="B108">
        <f t="shared" si="3"/>
        <v>2021</v>
      </c>
      <c r="C108" s="2" t="s">
        <v>337</v>
      </c>
      <c r="D108" t="s">
        <v>55</v>
      </c>
      <c r="E108" t="s">
        <v>56</v>
      </c>
      <c r="F108" s="7">
        <v>26</v>
      </c>
      <c r="G108" s="7" t="str" cm="1">
        <f t="array" ref="G108">_xlfn.IFS(F108&lt;25, "18-24",F108&lt;35,"25-34",F108&lt;45,"35-44",F108&gt;=45,"45+")</f>
        <v>25-34</v>
      </c>
      <c r="H108" t="s">
        <v>8</v>
      </c>
      <c r="I108" t="s">
        <v>57</v>
      </c>
      <c r="J108" t="s">
        <v>184</v>
      </c>
      <c r="K108" t="s">
        <v>204</v>
      </c>
      <c r="L108" t="s">
        <v>205</v>
      </c>
      <c r="M108">
        <v>4</v>
      </c>
      <c r="N108" s="4">
        <v>4500</v>
      </c>
      <c r="O108" s="8">
        <v>0</v>
      </c>
      <c r="P108" s="5" t="str" cm="1">
        <f t="array" ref="P108">_xlfn.IFS(O108&lt;0.1,"0-10%",O108&lt;0.2,"10-20%",O108&gt;=0.2,"20%+")</f>
        <v>0-10%</v>
      </c>
      <c r="Q108" s="4">
        <v>18000</v>
      </c>
      <c r="R108">
        <v>4</v>
      </c>
      <c r="S108" t="s">
        <v>518</v>
      </c>
    </row>
    <row r="109" spans="1:19" x14ac:dyDescent="0.25">
      <c r="A109" s="1">
        <v>44394</v>
      </c>
      <c r="B109">
        <f t="shared" si="3"/>
        <v>2021</v>
      </c>
      <c r="C109" s="2" t="s">
        <v>338</v>
      </c>
      <c r="D109" t="s">
        <v>80</v>
      </c>
      <c r="E109" t="s">
        <v>81</v>
      </c>
      <c r="F109" s="7">
        <v>34</v>
      </c>
      <c r="G109" s="7" t="str" cm="1">
        <f t="array" ref="G109">_xlfn.IFS(F109&lt;25, "18-24",F109&lt;35,"25-34",F109&lt;45,"35-44",F109&gt;=45,"45+")</f>
        <v>25-34</v>
      </c>
      <c r="H109" t="s">
        <v>12</v>
      </c>
      <c r="I109" t="s">
        <v>82</v>
      </c>
      <c r="J109" t="s">
        <v>171</v>
      </c>
      <c r="K109" t="s">
        <v>175</v>
      </c>
      <c r="L109" t="s">
        <v>176</v>
      </c>
      <c r="M109">
        <v>1</v>
      </c>
      <c r="N109" s="4">
        <v>22999</v>
      </c>
      <c r="O109" s="8">
        <v>0.05</v>
      </c>
      <c r="P109" s="5" t="str" cm="1">
        <f t="array" ref="P109">_xlfn.IFS(O109&lt;0.1,"0-10%",O109&lt;0.2,"10-20%",O109&gt;=0.2,"20%+")</f>
        <v>0-10%</v>
      </c>
      <c r="Q109" s="4">
        <v>21849.05</v>
      </c>
      <c r="R109">
        <v>5</v>
      </c>
      <c r="S109" t="s">
        <v>519</v>
      </c>
    </row>
    <row r="110" spans="1:19" x14ac:dyDescent="0.25">
      <c r="A110" s="1">
        <v>44398</v>
      </c>
      <c r="B110">
        <f t="shared" si="3"/>
        <v>2021</v>
      </c>
      <c r="C110" s="2" t="s">
        <v>339</v>
      </c>
      <c r="D110" t="s">
        <v>96</v>
      </c>
      <c r="E110" t="s">
        <v>97</v>
      </c>
      <c r="F110" s="7">
        <v>29</v>
      </c>
      <c r="G110" s="7" t="str" cm="1">
        <f t="array" ref="G110">_xlfn.IFS(F110&lt;25, "18-24",F110&lt;35,"25-34",F110&lt;45,"35-44",F110&gt;=45,"45+")</f>
        <v>25-34</v>
      </c>
      <c r="H110" t="s">
        <v>12</v>
      </c>
      <c r="I110" t="s">
        <v>37</v>
      </c>
      <c r="J110" t="s">
        <v>158</v>
      </c>
      <c r="K110" t="s">
        <v>159</v>
      </c>
      <c r="L110" t="s">
        <v>160</v>
      </c>
      <c r="M110">
        <v>1</v>
      </c>
      <c r="N110" s="4">
        <v>99999</v>
      </c>
      <c r="O110" s="8">
        <v>0.12</v>
      </c>
      <c r="P110" s="5" t="str" cm="1">
        <f t="array" ref="P110">_xlfn.IFS(O110&lt;0.1,"0-10%",O110&lt;0.2,"10-20%",O110&gt;=0.2,"20%+")</f>
        <v>10-20%</v>
      </c>
      <c r="Q110" s="4">
        <v>87999.12</v>
      </c>
      <c r="R110">
        <v>5</v>
      </c>
      <c r="S110" t="s">
        <v>520</v>
      </c>
    </row>
    <row r="111" spans="1:19" x14ac:dyDescent="0.25">
      <c r="A111" s="1">
        <v>44402</v>
      </c>
      <c r="B111">
        <f t="shared" si="3"/>
        <v>2021</v>
      </c>
      <c r="C111" s="2" t="s">
        <v>340</v>
      </c>
      <c r="D111" t="s">
        <v>75</v>
      </c>
      <c r="E111" t="s">
        <v>76</v>
      </c>
      <c r="F111" s="7">
        <v>39</v>
      </c>
      <c r="G111" s="7" t="str" cm="1">
        <f t="array" ref="G111">_xlfn.IFS(F111&lt;25, "18-24",F111&lt;35,"25-34",F111&lt;45,"35-44",F111&gt;=45,"45+")</f>
        <v>35-44</v>
      </c>
      <c r="H111" t="s">
        <v>12</v>
      </c>
      <c r="I111" t="s">
        <v>77</v>
      </c>
      <c r="J111" t="s">
        <v>158</v>
      </c>
      <c r="K111" t="s">
        <v>168</v>
      </c>
      <c r="L111" t="s">
        <v>169</v>
      </c>
      <c r="M111">
        <v>1</v>
      </c>
      <c r="N111" s="4">
        <v>29999</v>
      </c>
      <c r="O111" s="8">
        <v>0.2</v>
      </c>
      <c r="P111" s="5" t="str" cm="1">
        <f t="array" ref="P111">_xlfn.IFS(O111&lt;0.1,"0-10%",O111&lt;0.2,"10-20%",O111&gt;=0.2,"20%+")</f>
        <v>20%+</v>
      </c>
      <c r="Q111" s="4">
        <v>23999.200000000001</v>
      </c>
      <c r="R111">
        <v>4</v>
      </c>
      <c r="S111" t="s">
        <v>521</v>
      </c>
    </row>
    <row r="112" spans="1:19" x14ac:dyDescent="0.25">
      <c r="A112" s="1">
        <v>44406</v>
      </c>
      <c r="B112">
        <f t="shared" si="3"/>
        <v>2021</v>
      </c>
      <c r="C112" s="2" t="s">
        <v>341</v>
      </c>
      <c r="D112" t="s">
        <v>32</v>
      </c>
      <c r="E112" t="s">
        <v>33</v>
      </c>
      <c r="F112" s="7">
        <v>26</v>
      </c>
      <c r="G112" s="7" t="str" cm="1">
        <f t="array" ref="G112">_xlfn.IFS(F112&lt;25, "18-24",F112&lt;35,"25-34",F112&lt;45,"35-44",F112&gt;=45,"45+")</f>
        <v>25-34</v>
      </c>
      <c r="H112" t="s">
        <v>8</v>
      </c>
      <c r="I112" t="s">
        <v>34</v>
      </c>
      <c r="J112" t="s">
        <v>184</v>
      </c>
      <c r="K112" t="s">
        <v>188</v>
      </c>
      <c r="L112" t="s">
        <v>189</v>
      </c>
      <c r="M112">
        <v>4</v>
      </c>
      <c r="N112" s="4">
        <v>3000</v>
      </c>
      <c r="O112" s="8">
        <v>0</v>
      </c>
      <c r="P112" s="5" t="str" cm="1">
        <f t="array" ref="P112">_xlfn.IFS(O112&lt;0.1,"0-10%",O112&lt;0.2,"10-20%",O112&gt;=0.2,"20%+")</f>
        <v>0-10%</v>
      </c>
      <c r="Q112" s="4">
        <v>12000</v>
      </c>
      <c r="R112">
        <v>4</v>
      </c>
      <c r="S112" t="s">
        <v>522</v>
      </c>
    </row>
    <row r="113" spans="1:19" x14ac:dyDescent="0.25">
      <c r="A113" s="1">
        <v>44410</v>
      </c>
      <c r="B113">
        <f t="shared" si="3"/>
        <v>2021</v>
      </c>
      <c r="C113" s="2" t="s">
        <v>342</v>
      </c>
      <c r="D113" t="s">
        <v>113</v>
      </c>
      <c r="E113" t="s">
        <v>114</v>
      </c>
      <c r="F113" s="7">
        <v>48</v>
      </c>
      <c r="G113" s="7" t="str" cm="1">
        <f t="array" ref="G113">_xlfn.IFS(F113&lt;25, "18-24",F113&lt;35,"25-34",F113&lt;45,"35-44",F113&gt;=45,"45+")</f>
        <v>45+</v>
      </c>
      <c r="H113" t="s">
        <v>12</v>
      </c>
      <c r="I113" t="s">
        <v>9</v>
      </c>
      <c r="J113" t="s">
        <v>171</v>
      </c>
      <c r="K113" t="s">
        <v>178</v>
      </c>
      <c r="L113" t="s">
        <v>179</v>
      </c>
      <c r="M113">
        <v>1</v>
      </c>
      <c r="N113" s="4">
        <v>12499</v>
      </c>
      <c r="O113" s="8">
        <v>0.1</v>
      </c>
      <c r="P113" s="5" t="str" cm="1">
        <f t="array" ref="P113">_xlfn.IFS(O113&lt;0.1,"0-10%",O113&lt;0.2,"10-20%",O113&gt;=0.2,"20%+")</f>
        <v>10-20%</v>
      </c>
      <c r="Q113" s="4">
        <v>11249.1</v>
      </c>
      <c r="R113">
        <v>3</v>
      </c>
      <c r="S113" t="s">
        <v>523</v>
      </c>
    </row>
    <row r="114" spans="1:19" x14ac:dyDescent="0.25">
      <c r="A114" s="1">
        <v>44414</v>
      </c>
      <c r="B114">
        <f t="shared" si="3"/>
        <v>2021</v>
      </c>
      <c r="C114" s="2" t="s">
        <v>343</v>
      </c>
      <c r="D114" t="s">
        <v>46</v>
      </c>
      <c r="E114" t="s">
        <v>47</v>
      </c>
      <c r="F114" s="7">
        <v>27</v>
      </c>
      <c r="G114" s="7" t="str" cm="1">
        <f t="array" ref="G114">_xlfn.IFS(F114&lt;25, "18-24",F114&lt;35,"25-34",F114&lt;45,"35-44",F114&gt;=45,"45+")</f>
        <v>25-34</v>
      </c>
      <c r="H114" t="s">
        <v>8</v>
      </c>
      <c r="I114" t="s">
        <v>22</v>
      </c>
      <c r="J114" t="s">
        <v>145</v>
      </c>
      <c r="K114" t="s">
        <v>146</v>
      </c>
      <c r="L114" t="s">
        <v>147</v>
      </c>
      <c r="M114">
        <v>1</v>
      </c>
      <c r="N114" s="4">
        <v>6500</v>
      </c>
      <c r="O114" s="8">
        <v>0</v>
      </c>
      <c r="P114" s="5" t="str" cm="1">
        <f t="array" ref="P114">_xlfn.IFS(O114&lt;0.1,"0-10%",O114&lt;0.2,"10-20%",O114&gt;=0.2,"20%+")</f>
        <v>0-10%</v>
      </c>
      <c r="Q114" s="4">
        <v>6500</v>
      </c>
      <c r="R114">
        <v>5</v>
      </c>
      <c r="S114" t="s">
        <v>524</v>
      </c>
    </row>
    <row r="115" spans="1:19" x14ac:dyDescent="0.25">
      <c r="A115" s="1">
        <v>44418</v>
      </c>
      <c r="B115">
        <f t="shared" si="3"/>
        <v>2021</v>
      </c>
      <c r="C115" s="2" t="s">
        <v>344</v>
      </c>
      <c r="D115" t="s">
        <v>102</v>
      </c>
      <c r="E115" t="s">
        <v>103</v>
      </c>
      <c r="F115" s="7">
        <v>42</v>
      </c>
      <c r="G115" s="7" t="str" cm="1">
        <f t="array" ref="G115">_xlfn.IFS(F115&lt;25, "18-24",F115&lt;35,"25-34",F115&lt;45,"35-44",F115&gt;=45,"45+")</f>
        <v>35-44</v>
      </c>
      <c r="H115" t="s">
        <v>12</v>
      </c>
      <c r="I115" t="s">
        <v>19</v>
      </c>
      <c r="J115" t="s">
        <v>158</v>
      </c>
      <c r="K115" t="s">
        <v>207</v>
      </c>
      <c r="L115" t="s">
        <v>208</v>
      </c>
      <c r="M115">
        <v>2</v>
      </c>
      <c r="N115" s="4">
        <v>9999</v>
      </c>
      <c r="O115" s="8">
        <v>0.05</v>
      </c>
      <c r="P115" s="5" t="str" cm="1">
        <f t="array" ref="P115">_xlfn.IFS(O115&lt;0.1,"0-10%",O115&lt;0.2,"10-20%",O115&gt;=0.2,"20%+")</f>
        <v>0-10%</v>
      </c>
      <c r="Q115" s="4">
        <v>18998.099999999999</v>
      </c>
      <c r="R115">
        <v>4</v>
      </c>
      <c r="S115" t="s">
        <v>525</v>
      </c>
    </row>
    <row r="116" spans="1:19" x14ac:dyDescent="0.25">
      <c r="A116" s="1">
        <v>44422</v>
      </c>
      <c r="B116">
        <f t="shared" si="3"/>
        <v>2021</v>
      </c>
      <c r="C116" s="2" t="s">
        <v>345</v>
      </c>
      <c r="D116" t="s">
        <v>83</v>
      </c>
      <c r="E116" t="s">
        <v>84</v>
      </c>
      <c r="F116" s="7">
        <v>28</v>
      </c>
      <c r="G116" s="7" t="str" cm="1">
        <f t="array" ref="G116">_xlfn.IFS(F116&lt;25, "18-24",F116&lt;35,"25-34",F116&lt;45,"35-44",F116&gt;=45,"45+")</f>
        <v>25-34</v>
      </c>
      <c r="H116" t="s">
        <v>8</v>
      </c>
      <c r="I116" t="s">
        <v>85</v>
      </c>
      <c r="J116" t="s">
        <v>184</v>
      </c>
      <c r="K116" t="s">
        <v>191</v>
      </c>
      <c r="L116" t="s">
        <v>192</v>
      </c>
      <c r="M116">
        <v>5</v>
      </c>
      <c r="N116" s="4">
        <v>2000</v>
      </c>
      <c r="O116" s="8">
        <v>0</v>
      </c>
      <c r="P116" s="5" t="str" cm="1">
        <f t="array" ref="P116">_xlfn.IFS(O116&lt;0.1,"0-10%",O116&lt;0.2,"10-20%",O116&gt;=0.2,"20%+")</f>
        <v>0-10%</v>
      </c>
      <c r="Q116" s="4">
        <v>10000</v>
      </c>
      <c r="R116">
        <v>5</v>
      </c>
      <c r="S116" t="s">
        <v>526</v>
      </c>
    </row>
    <row r="117" spans="1:19" x14ac:dyDescent="0.25">
      <c r="A117" s="1">
        <v>44426</v>
      </c>
      <c r="B117">
        <f t="shared" si="3"/>
        <v>2021</v>
      </c>
      <c r="C117" s="2" t="s">
        <v>346</v>
      </c>
      <c r="D117" t="s">
        <v>6</v>
      </c>
      <c r="E117" t="s">
        <v>7</v>
      </c>
      <c r="F117" s="7">
        <v>28</v>
      </c>
      <c r="G117" s="7" t="str" cm="1">
        <f t="array" ref="G117">_xlfn.IFS(F117&lt;25, "18-24",F117&lt;35,"25-34",F117&lt;45,"35-44",F117&gt;=45,"45+")</f>
        <v>25-34</v>
      </c>
      <c r="H117" t="s">
        <v>8</v>
      </c>
      <c r="I117" t="s">
        <v>9</v>
      </c>
      <c r="J117" t="s">
        <v>158</v>
      </c>
      <c r="K117" t="s">
        <v>162</v>
      </c>
      <c r="L117" t="s">
        <v>163</v>
      </c>
      <c r="M117">
        <v>1</v>
      </c>
      <c r="N117" s="4">
        <v>14999</v>
      </c>
      <c r="O117" s="8">
        <v>0.1</v>
      </c>
      <c r="P117" s="5" t="str" cm="1">
        <f t="array" ref="P117">_xlfn.IFS(O117&lt;0.1,"0-10%",O117&lt;0.2,"10-20%",O117&gt;=0.2,"20%+")</f>
        <v>10-20%</v>
      </c>
      <c r="Q117" s="4">
        <v>13499.1</v>
      </c>
      <c r="R117">
        <v>4</v>
      </c>
      <c r="S117" t="s">
        <v>527</v>
      </c>
    </row>
    <row r="118" spans="1:19" x14ac:dyDescent="0.25">
      <c r="A118" s="1">
        <v>44430</v>
      </c>
      <c r="B118">
        <f t="shared" si="3"/>
        <v>2021</v>
      </c>
      <c r="C118" s="2" t="s">
        <v>347</v>
      </c>
      <c r="D118" t="s">
        <v>123</v>
      </c>
      <c r="E118" t="s">
        <v>124</v>
      </c>
      <c r="F118" s="7">
        <v>43</v>
      </c>
      <c r="G118" s="7" t="str" cm="1">
        <f t="array" ref="G118">_xlfn.IFS(F118&lt;25, "18-24",F118&lt;35,"25-34",F118&lt;45,"35-44",F118&gt;=45,"45+")</f>
        <v>35-44</v>
      </c>
      <c r="H118" t="s">
        <v>12</v>
      </c>
      <c r="I118" t="s">
        <v>34</v>
      </c>
      <c r="J118" t="s">
        <v>171</v>
      </c>
      <c r="K118" t="s">
        <v>181</v>
      </c>
      <c r="L118" t="s">
        <v>182</v>
      </c>
      <c r="M118">
        <v>1</v>
      </c>
      <c r="N118" s="4">
        <v>59999</v>
      </c>
      <c r="O118" s="8">
        <v>0.15</v>
      </c>
      <c r="P118" s="5" t="str" cm="1">
        <f t="array" ref="P118">_xlfn.IFS(O118&lt;0.1,"0-10%",O118&lt;0.2,"10-20%",O118&gt;=0.2,"20%+")</f>
        <v>10-20%</v>
      </c>
      <c r="Q118" s="4">
        <v>50999.15</v>
      </c>
      <c r="R118">
        <v>5</v>
      </c>
      <c r="S118" t="s">
        <v>528</v>
      </c>
    </row>
    <row r="119" spans="1:19" x14ac:dyDescent="0.25">
      <c r="A119" s="1">
        <v>44434</v>
      </c>
      <c r="B119">
        <f t="shared" si="3"/>
        <v>2021</v>
      </c>
      <c r="C119" s="2" t="s">
        <v>348</v>
      </c>
      <c r="D119" t="s">
        <v>52</v>
      </c>
      <c r="E119" t="s">
        <v>53</v>
      </c>
      <c r="F119" s="7">
        <v>52</v>
      </c>
      <c r="G119" s="7" t="str" cm="1">
        <f t="array" ref="G119">_xlfn.IFS(F119&lt;25, "18-24",F119&lt;35,"25-34",F119&lt;45,"35-44",F119&gt;=45,"45+")</f>
        <v>45+</v>
      </c>
      <c r="H119" t="s">
        <v>12</v>
      </c>
      <c r="I119" t="s">
        <v>54</v>
      </c>
      <c r="J119" t="s">
        <v>171</v>
      </c>
      <c r="K119" t="s">
        <v>172</v>
      </c>
      <c r="L119" t="s">
        <v>173</v>
      </c>
      <c r="M119">
        <v>1</v>
      </c>
      <c r="N119" s="4">
        <v>26999</v>
      </c>
      <c r="O119" s="8">
        <v>0</v>
      </c>
      <c r="P119" s="5" t="str" cm="1">
        <f t="array" ref="P119">_xlfn.IFS(O119&lt;0.1,"0-10%",O119&lt;0.2,"10-20%",O119&gt;=0.2,"20%+")</f>
        <v>0-10%</v>
      </c>
      <c r="Q119" s="4">
        <v>26999</v>
      </c>
      <c r="R119">
        <v>4</v>
      </c>
      <c r="S119" t="s">
        <v>529</v>
      </c>
    </row>
    <row r="120" spans="1:19" x14ac:dyDescent="0.25">
      <c r="A120" s="1">
        <v>44438</v>
      </c>
      <c r="B120">
        <f t="shared" si="3"/>
        <v>2021</v>
      </c>
      <c r="C120" s="2" t="s">
        <v>349</v>
      </c>
      <c r="D120" t="s">
        <v>107</v>
      </c>
      <c r="E120" t="s">
        <v>108</v>
      </c>
      <c r="F120" s="7">
        <v>31</v>
      </c>
      <c r="G120" s="7" t="str" cm="1">
        <f t="array" ref="G120">_xlfn.IFS(F120&lt;25, "18-24",F120&lt;35,"25-34",F120&lt;45,"35-44",F120&gt;=45,"45+")</f>
        <v>25-34</v>
      </c>
      <c r="H120" t="s">
        <v>12</v>
      </c>
      <c r="I120" t="s">
        <v>109</v>
      </c>
      <c r="J120" t="s">
        <v>194</v>
      </c>
      <c r="K120" t="s">
        <v>195</v>
      </c>
      <c r="L120" t="s">
        <v>196</v>
      </c>
      <c r="M120">
        <v>2</v>
      </c>
      <c r="N120" s="4">
        <v>10999</v>
      </c>
      <c r="O120" s="8">
        <v>0.05</v>
      </c>
      <c r="P120" s="5" t="str" cm="1">
        <f t="array" ref="P120">_xlfn.IFS(O120&lt;0.1,"0-10%",O120&lt;0.2,"10-20%",O120&gt;=0.2,"20%+")</f>
        <v>0-10%</v>
      </c>
      <c r="Q120" s="4">
        <v>20898.099999999999</v>
      </c>
      <c r="R120">
        <v>3</v>
      </c>
      <c r="S120" t="s">
        <v>530</v>
      </c>
    </row>
    <row r="121" spans="1:19" x14ac:dyDescent="0.25">
      <c r="A121" s="1">
        <v>44442</v>
      </c>
      <c r="B121">
        <f t="shared" si="3"/>
        <v>2021</v>
      </c>
      <c r="C121" s="2" t="s">
        <v>350</v>
      </c>
      <c r="D121" t="s">
        <v>69</v>
      </c>
      <c r="E121" t="s">
        <v>70</v>
      </c>
      <c r="F121" s="7">
        <v>47</v>
      </c>
      <c r="G121" s="7" t="str" cm="1">
        <f t="array" ref="G121">_xlfn.IFS(F121&lt;25, "18-24",F121&lt;35,"25-34",F121&lt;45,"35-44",F121&gt;=45,"45+")</f>
        <v>45+</v>
      </c>
      <c r="H121" t="s">
        <v>12</v>
      </c>
      <c r="I121" t="s">
        <v>71</v>
      </c>
      <c r="J121" t="s">
        <v>194</v>
      </c>
      <c r="K121" t="s">
        <v>201</v>
      </c>
      <c r="L121" t="s">
        <v>202</v>
      </c>
      <c r="M121">
        <v>1</v>
      </c>
      <c r="N121" s="4">
        <v>8999</v>
      </c>
      <c r="O121" s="8">
        <v>0</v>
      </c>
      <c r="P121" s="5" t="str" cm="1">
        <f t="array" ref="P121">_xlfn.IFS(O121&lt;0.1,"0-10%",O121&lt;0.2,"10-20%",O121&gt;=0.2,"20%+")</f>
        <v>0-10%</v>
      </c>
      <c r="Q121" s="4">
        <v>8999</v>
      </c>
      <c r="R121">
        <v>4</v>
      </c>
      <c r="S121" t="s">
        <v>531</v>
      </c>
    </row>
    <row r="122" spans="1:19" x14ac:dyDescent="0.25">
      <c r="A122" s="1">
        <v>44446</v>
      </c>
      <c r="B122">
        <f t="shared" si="3"/>
        <v>2021</v>
      </c>
      <c r="C122" s="2" t="s">
        <v>351</v>
      </c>
      <c r="D122" t="s">
        <v>115</v>
      </c>
      <c r="E122" t="s">
        <v>116</v>
      </c>
      <c r="F122" s="7">
        <v>26</v>
      </c>
      <c r="G122" s="7" t="str" cm="1">
        <f t="array" ref="G122">_xlfn.IFS(F122&lt;25, "18-24",F122&lt;35,"25-34",F122&lt;45,"35-44",F122&gt;=45,"45+")</f>
        <v>25-34</v>
      </c>
      <c r="H122" t="s">
        <v>8</v>
      </c>
      <c r="I122" t="s">
        <v>117</v>
      </c>
      <c r="J122" t="s">
        <v>145</v>
      </c>
      <c r="K122" t="s">
        <v>155</v>
      </c>
      <c r="L122" t="s">
        <v>156</v>
      </c>
      <c r="M122">
        <v>1</v>
      </c>
      <c r="N122" s="4">
        <v>11999</v>
      </c>
      <c r="O122" s="8">
        <v>0.1</v>
      </c>
      <c r="P122" s="5" t="str" cm="1">
        <f t="array" ref="P122">_xlfn.IFS(O122&lt;0.1,"0-10%",O122&lt;0.2,"10-20%",O122&gt;=0.2,"20%+")</f>
        <v>10-20%</v>
      </c>
      <c r="Q122" s="4">
        <v>10799.1</v>
      </c>
      <c r="R122">
        <v>4</v>
      </c>
      <c r="S122" t="s">
        <v>532</v>
      </c>
    </row>
    <row r="123" spans="1:19" x14ac:dyDescent="0.25">
      <c r="A123" s="1">
        <v>44450</v>
      </c>
      <c r="B123">
        <f t="shared" si="3"/>
        <v>2021</v>
      </c>
      <c r="C123" s="2" t="s">
        <v>352</v>
      </c>
      <c r="D123" t="s">
        <v>43</v>
      </c>
      <c r="E123" t="s">
        <v>44</v>
      </c>
      <c r="F123" s="7">
        <v>41</v>
      </c>
      <c r="G123" s="7" t="str" cm="1">
        <f t="array" ref="G123">_xlfn.IFS(F123&lt;25, "18-24",F123&lt;35,"25-34",F123&lt;45,"35-44",F123&gt;=45,"45+")</f>
        <v>35-44</v>
      </c>
      <c r="H123" t="s">
        <v>12</v>
      </c>
      <c r="I123" t="s">
        <v>45</v>
      </c>
      <c r="J123" t="s">
        <v>171</v>
      </c>
      <c r="K123" t="s">
        <v>210</v>
      </c>
      <c r="L123" t="s">
        <v>211</v>
      </c>
      <c r="M123">
        <v>3</v>
      </c>
      <c r="N123" s="4">
        <v>7999</v>
      </c>
      <c r="O123" s="8">
        <v>0</v>
      </c>
      <c r="P123" s="5" t="str" cm="1">
        <f t="array" ref="P123">_xlfn.IFS(O123&lt;0.1,"0-10%",O123&lt;0.2,"10-20%",O123&gt;=0.2,"20%+")</f>
        <v>0-10%</v>
      </c>
      <c r="Q123" s="4">
        <v>23997</v>
      </c>
      <c r="R123">
        <v>3</v>
      </c>
      <c r="S123" t="s">
        <v>533</v>
      </c>
    </row>
    <row r="124" spans="1:19" x14ac:dyDescent="0.25">
      <c r="A124" s="1">
        <v>44454</v>
      </c>
      <c r="B124">
        <f t="shared" si="3"/>
        <v>2021</v>
      </c>
      <c r="C124" s="2" t="s">
        <v>353</v>
      </c>
      <c r="D124" t="s">
        <v>89</v>
      </c>
      <c r="E124" t="s">
        <v>90</v>
      </c>
      <c r="F124" s="7">
        <v>50</v>
      </c>
      <c r="G124" s="7" t="str" cm="1">
        <f t="array" ref="G124">_xlfn.IFS(F124&lt;25, "18-24",F124&lt;35,"25-34",F124&lt;45,"35-44",F124&gt;=45,"45+")</f>
        <v>45+</v>
      </c>
      <c r="H124" t="s">
        <v>8</v>
      </c>
      <c r="I124" t="s">
        <v>19</v>
      </c>
      <c r="J124" t="s">
        <v>171</v>
      </c>
      <c r="K124" t="s">
        <v>213</v>
      </c>
      <c r="L124" t="s">
        <v>214</v>
      </c>
      <c r="M124">
        <v>1</v>
      </c>
      <c r="N124" s="4">
        <v>14999</v>
      </c>
      <c r="O124" s="8">
        <v>0.05</v>
      </c>
      <c r="P124" s="5" t="str" cm="1">
        <f t="array" ref="P124">_xlfn.IFS(O124&lt;0.1,"0-10%",O124&lt;0.2,"10-20%",O124&gt;=0.2,"20%+")</f>
        <v>0-10%</v>
      </c>
      <c r="Q124" s="4">
        <v>14249.05</v>
      </c>
      <c r="R124">
        <v>5</v>
      </c>
      <c r="S124" t="s">
        <v>534</v>
      </c>
    </row>
    <row r="125" spans="1:19" x14ac:dyDescent="0.25">
      <c r="A125" s="1">
        <v>44458</v>
      </c>
      <c r="B125">
        <f t="shared" si="3"/>
        <v>2021</v>
      </c>
      <c r="C125" s="2" t="s">
        <v>354</v>
      </c>
      <c r="D125" t="s">
        <v>127</v>
      </c>
      <c r="E125" t="s">
        <v>128</v>
      </c>
      <c r="F125" s="7">
        <v>27</v>
      </c>
      <c r="G125" s="7" t="str" cm="1">
        <f t="array" ref="G125">_xlfn.IFS(F125&lt;25, "18-24",F125&lt;35,"25-34",F125&lt;45,"35-44",F125&gt;=45,"45+")</f>
        <v>25-34</v>
      </c>
      <c r="H125" t="s">
        <v>12</v>
      </c>
      <c r="I125" t="s">
        <v>74</v>
      </c>
      <c r="J125" t="s">
        <v>145</v>
      </c>
      <c r="K125" t="s">
        <v>216</v>
      </c>
      <c r="L125" t="s">
        <v>217</v>
      </c>
      <c r="M125">
        <v>2</v>
      </c>
      <c r="N125" s="4">
        <v>9999</v>
      </c>
      <c r="O125" s="8">
        <v>0</v>
      </c>
      <c r="P125" s="5" t="str" cm="1">
        <f t="array" ref="P125">_xlfn.IFS(O125&lt;0.1,"0-10%",O125&lt;0.2,"10-20%",O125&gt;=0.2,"20%+")</f>
        <v>0-10%</v>
      </c>
      <c r="Q125" s="4">
        <v>19998</v>
      </c>
      <c r="R125">
        <v>4</v>
      </c>
      <c r="S125" t="s">
        <v>535</v>
      </c>
    </row>
    <row r="126" spans="1:19" x14ac:dyDescent="0.25">
      <c r="A126" s="1">
        <v>44462</v>
      </c>
      <c r="B126">
        <f t="shared" si="3"/>
        <v>2021</v>
      </c>
      <c r="C126" s="2" t="s">
        <v>355</v>
      </c>
      <c r="D126" t="s">
        <v>63</v>
      </c>
      <c r="E126" t="s">
        <v>64</v>
      </c>
      <c r="F126" s="7">
        <v>31</v>
      </c>
      <c r="G126" s="7" t="str" cm="1">
        <f t="array" ref="G126">_xlfn.IFS(F126&lt;25, "18-24",F126&lt;35,"25-34",F126&lt;45,"35-44",F126&gt;=45,"45+")</f>
        <v>25-34</v>
      </c>
      <c r="H126" t="s">
        <v>12</v>
      </c>
      <c r="I126" t="s">
        <v>65</v>
      </c>
      <c r="J126" t="s">
        <v>219</v>
      </c>
      <c r="K126" t="s">
        <v>220</v>
      </c>
      <c r="L126" t="s">
        <v>221</v>
      </c>
      <c r="M126">
        <v>1</v>
      </c>
      <c r="N126" s="4">
        <v>12999</v>
      </c>
      <c r="O126" s="8">
        <v>0.1</v>
      </c>
      <c r="P126" s="5" t="str" cm="1">
        <f t="array" ref="P126">_xlfn.IFS(O126&lt;0.1,"0-10%",O126&lt;0.2,"10-20%",O126&gt;=0.2,"20%+")</f>
        <v>10-20%</v>
      </c>
      <c r="Q126" s="4">
        <v>11699.1</v>
      </c>
      <c r="R126">
        <v>4</v>
      </c>
      <c r="S126" t="s">
        <v>536</v>
      </c>
    </row>
    <row r="127" spans="1:19" x14ac:dyDescent="0.25">
      <c r="A127" s="1">
        <v>44466</v>
      </c>
      <c r="B127">
        <f t="shared" si="3"/>
        <v>2021</v>
      </c>
      <c r="C127" s="2" t="s">
        <v>356</v>
      </c>
      <c r="D127" t="s">
        <v>104</v>
      </c>
      <c r="E127" t="s">
        <v>105</v>
      </c>
      <c r="F127" s="7">
        <v>23</v>
      </c>
      <c r="G127" s="7" t="str" cm="1">
        <f t="array" ref="G127">_xlfn.IFS(F127&lt;25, "18-24",F127&lt;35,"25-34",F127&lt;45,"35-44",F127&gt;=45,"45+")</f>
        <v>18-24</v>
      </c>
      <c r="H127" t="s">
        <v>8</v>
      </c>
      <c r="I127" t="s">
        <v>106</v>
      </c>
      <c r="J127" t="s">
        <v>219</v>
      </c>
      <c r="K127" t="s">
        <v>223</v>
      </c>
      <c r="L127" t="s">
        <v>224</v>
      </c>
      <c r="M127">
        <v>1</v>
      </c>
      <c r="N127" s="4">
        <v>54999</v>
      </c>
      <c r="O127" s="8">
        <v>0.12</v>
      </c>
      <c r="P127" s="5" t="str" cm="1">
        <f t="array" ref="P127">_xlfn.IFS(O127&lt;0.1,"0-10%",O127&lt;0.2,"10-20%",O127&gt;=0.2,"20%+")</f>
        <v>10-20%</v>
      </c>
      <c r="Q127" s="4">
        <v>48399.12</v>
      </c>
      <c r="R127">
        <v>5</v>
      </c>
      <c r="S127" t="s">
        <v>537</v>
      </c>
    </row>
    <row r="128" spans="1:19" x14ac:dyDescent="0.25">
      <c r="A128" s="1">
        <v>44470</v>
      </c>
      <c r="B128">
        <f t="shared" si="3"/>
        <v>2021</v>
      </c>
      <c r="C128" s="2" t="s">
        <v>357</v>
      </c>
      <c r="D128" t="s">
        <v>17</v>
      </c>
      <c r="E128" t="s">
        <v>18</v>
      </c>
      <c r="F128" s="7">
        <v>23</v>
      </c>
      <c r="G128" s="7" t="str" cm="1">
        <f t="array" ref="G128">_xlfn.IFS(F128&lt;25, "18-24",F128&lt;35,"25-34",F128&lt;45,"35-44",F128&gt;=45,"45+")</f>
        <v>18-24</v>
      </c>
      <c r="H128" t="s">
        <v>12</v>
      </c>
      <c r="I128" t="s">
        <v>19</v>
      </c>
      <c r="J128" t="s">
        <v>194</v>
      </c>
      <c r="K128" t="s">
        <v>195</v>
      </c>
      <c r="L128" t="s">
        <v>196</v>
      </c>
      <c r="M128">
        <v>1</v>
      </c>
      <c r="N128" s="4">
        <v>10999</v>
      </c>
      <c r="O128" s="8">
        <v>0</v>
      </c>
      <c r="P128" s="5" t="str" cm="1">
        <f t="array" ref="P128">_xlfn.IFS(O128&lt;0.1,"0-10%",O128&lt;0.2,"10-20%",O128&gt;=0.2,"20%+")</f>
        <v>0-10%</v>
      </c>
      <c r="Q128" s="4">
        <v>10999</v>
      </c>
      <c r="R128">
        <v>4</v>
      </c>
      <c r="S128" t="s">
        <v>538</v>
      </c>
    </row>
    <row r="129" spans="1:19" x14ac:dyDescent="0.25">
      <c r="A129" s="1">
        <v>44474</v>
      </c>
      <c r="B129">
        <f t="shared" si="3"/>
        <v>2021</v>
      </c>
      <c r="C129" s="2" t="s">
        <v>358</v>
      </c>
      <c r="D129" t="s">
        <v>121</v>
      </c>
      <c r="E129" t="s">
        <v>122</v>
      </c>
      <c r="F129" s="7">
        <v>32</v>
      </c>
      <c r="G129" s="7" t="str" cm="1">
        <f t="array" ref="G129">_xlfn.IFS(F129&lt;25, "18-24",F129&lt;35,"25-34",F129&lt;45,"35-44",F129&gt;=45,"45+")</f>
        <v>25-34</v>
      </c>
      <c r="H129" t="s">
        <v>8</v>
      </c>
      <c r="I129" t="s">
        <v>68</v>
      </c>
      <c r="J129" t="s">
        <v>184</v>
      </c>
      <c r="K129" t="s">
        <v>185</v>
      </c>
      <c r="L129" t="s">
        <v>186</v>
      </c>
      <c r="M129">
        <v>4</v>
      </c>
      <c r="N129" s="4">
        <v>5000</v>
      </c>
      <c r="O129" s="8">
        <v>0</v>
      </c>
      <c r="P129" s="5" t="str" cm="1">
        <f t="array" ref="P129">_xlfn.IFS(O129&lt;0.1,"0-10%",O129&lt;0.2,"10-20%",O129&gt;=0.2,"20%+")</f>
        <v>0-10%</v>
      </c>
      <c r="Q129" s="4">
        <v>20000</v>
      </c>
      <c r="R129">
        <v>5</v>
      </c>
      <c r="S129" t="s">
        <v>539</v>
      </c>
    </row>
    <row r="130" spans="1:19" x14ac:dyDescent="0.25">
      <c r="A130" s="1">
        <v>44478</v>
      </c>
      <c r="B130">
        <f t="shared" ref="B130:B161" si="4">YEAR(A130)</f>
        <v>2021</v>
      </c>
      <c r="C130" s="2" t="s">
        <v>359</v>
      </c>
      <c r="D130" t="s">
        <v>48</v>
      </c>
      <c r="E130" t="s">
        <v>49</v>
      </c>
      <c r="F130" s="7">
        <v>33</v>
      </c>
      <c r="G130" s="7" t="str" cm="1">
        <f t="array" ref="G130">_xlfn.IFS(F130&lt;25, "18-24",F130&lt;35,"25-34",F130&lt;45,"35-44",F130&gt;=45,"45+")</f>
        <v>25-34</v>
      </c>
      <c r="H130" t="s">
        <v>12</v>
      </c>
      <c r="I130" t="s">
        <v>25</v>
      </c>
      <c r="J130" t="s">
        <v>158</v>
      </c>
      <c r="K130" t="s">
        <v>159</v>
      </c>
      <c r="L130" t="s">
        <v>160</v>
      </c>
      <c r="M130">
        <v>1</v>
      </c>
      <c r="N130" s="4">
        <v>99999</v>
      </c>
      <c r="O130" s="8">
        <v>0.18</v>
      </c>
      <c r="P130" s="5" t="str" cm="1">
        <f t="array" ref="P130">_xlfn.IFS(O130&lt;0.1,"0-10%",O130&lt;0.2,"10-20%",O130&gt;=0.2,"20%+")</f>
        <v>10-20%</v>
      </c>
      <c r="Q130" s="4">
        <v>81999.179999999993</v>
      </c>
      <c r="R130">
        <v>5</v>
      </c>
      <c r="S130" t="s">
        <v>540</v>
      </c>
    </row>
    <row r="131" spans="1:19" x14ac:dyDescent="0.25">
      <c r="A131" s="1">
        <v>44482</v>
      </c>
      <c r="B131">
        <f t="shared" si="4"/>
        <v>2021</v>
      </c>
      <c r="C131" s="2" t="s">
        <v>360</v>
      </c>
      <c r="D131" t="s">
        <v>134</v>
      </c>
      <c r="E131" t="s">
        <v>135</v>
      </c>
      <c r="F131" s="7">
        <v>25</v>
      </c>
      <c r="G131" s="7" t="str" cm="1">
        <f t="array" ref="G131">_xlfn.IFS(F131&lt;25, "18-24",F131&lt;35,"25-34",F131&lt;45,"35-44",F131&gt;=45,"45+")</f>
        <v>25-34</v>
      </c>
      <c r="H131" t="s">
        <v>8</v>
      </c>
      <c r="I131" t="s">
        <v>136</v>
      </c>
      <c r="J131" t="s">
        <v>171</v>
      </c>
      <c r="K131" t="s">
        <v>172</v>
      </c>
      <c r="L131" t="s">
        <v>173</v>
      </c>
      <c r="M131">
        <v>2</v>
      </c>
      <c r="N131" s="4">
        <v>26999</v>
      </c>
      <c r="O131" s="8">
        <v>0</v>
      </c>
      <c r="P131" s="5" t="str" cm="1">
        <f t="array" ref="P131">_xlfn.IFS(O131&lt;0.1,"0-10%",O131&lt;0.2,"10-20%",O131&gt;=0.2,"20%+")</f>
        <v>0-10%</v>
      </c>
      <c r="Q131" s="4">
        <v>53998</v>
      </c>
      <c r="R131">
        <v>4</v>
      </c>
      <c r="S131" t="s">
        <v>541</v>
      </c>
    </row>
    <row r="132" spans="1:19" x14ac:dyDescent="0.25">
      <c r="A132" s="1">
        <v>44486</v>
      </c>
      <c r="B132">
        <f t="shared" si="4"/>
        <v>2021</v>
      </c>
      <c r="C132" s="2" t="s">
        <v>361</v>
      </c>
      <c r="D132" t="s">
        <v>23</v>
      </c>
      <c r="E132" t="s">
        <v>24</v>
      </c>
      <c r="F132" s="7">
        <v>45</v>
      </c>
      <c r="G132" s="7" t="str" cm="1">
        <f t="array" ref="G132">_xlfn.IFS(F132&lt;25, "18-24",F132&lt;35,"25-34",F132&lt;45,"35-44",F132&gt;=45,"45+")</f>
        <v>45+</v>
      </c>
      <c r="H132" t="s">
        <v>12</v>
      </c>
      <c r="I132" t="s">
        <v>25</v>
      </c>
      <c r="J132" t="s">
        <v>145</v>
      </c>
      <c r="K132" t="s">
        <v>149</v>
      </c>
      <c r="L132" t="s">
        <v>150</v>
      </c>
      <c r="M132">
        <v>1</v>
      </c>
      <c r="N132" s="4">
        <v>7500</v>
      </c>
      <c r="O132" s="8">
        <v>0.05</v>
      </c>
      <c r="P132" s="5" t="str" cm="1">
        <f t="array" ref="P132">_xlfn.IFS(O132&lt;0.1,"0-10%",O132&lt;0.2,"10-20%",O132&gt;=0.2,"20%+")</f>
        <v>0-10%</v>
      </c>
      <c r="Q132" s="4">
        <v>7125</v>
      </c>
      <c r="R132">
        <v>3</v>
      </c>
      <c r="S132" t="s">
        <v>542</v>
      </c>
    </row>
    <row r="133" spans="1:19" x14ac:dyDescent="0.25">
      <c r="A133" s="1">
        <v>44490</v>
      </c>
      <c r="B133">
        <f t="shared" si="4"/>
        <v>2021</v>
      </c>
      <c r="C133" s="2" t="s">
        <v>362</v>
      </c>
      <c r="D133" t="s">
        <v>110</v>
      </c>
      <c r="E133" t="s">
        <v>111</v>
      </c>
      <c r="F133" s="7">
        <v>29</v>
      </c>
      <c r="G133" s="7" t="str" cm="1">
        <f t="array" ref="G133">_xlfn.IFS(F133&lt;25, "18-24",F133&lt;35,"25-34",F133&lt;45,"35-44",F133&gt;=45,"45+")</f>
        <v>25-34</v>
      </c>
      <c r="H133" t="s">
        <v>8</v>
      </c>
      <c r="I133" t="s">
        <v>112</v>
      </c>
      <c r="J133" t="s">
        <v>184</v>
      </c>
      <c r="K133" t="s">
        <v>191</v>
      </c>
      <c r="L133" t="s">
        <v>192</v>
      </c>
      <c r="M133">
        <v>3</v>
      </c>
      <c r="N133" s="4">
        <v>2000</v>
      </c>
      <c r="O133" s="8">
        <v>0</v>
      </c>
      <c r="P133" s="5" t="str" cm="1">
        <f t="array" ref="P133">_xlfn.IFS(O133&lt;0.1,"0-10%",O133&lt;0.2,"10-20%",O133&gt;=0.2,"20%+")</f>
        <v>0-10%</v>
      </c>
      <c r="Q133" s="4">
        <v>6000</v>
      </c>
      <c r="R133">
        <v>5</v>
      </c>
      <c r="S133" t="s">
        <v>543</v>
      </c>
    </row>
    <row r="134" spans="1:19" x14ac:dyDescent="0.25">
      <c r="A134" s="1">
        <v>44494</v>
      </c>
      <c r="B134">
        <f t="shared" si="4"/>
        <v>2021</v>
      </c>
      <c r="C134" s="2" t="s">
        <v>363</v>
      </c>
      <c r="D134" t="s">
        <v>60</v>
      </c>
      <c r="E134" t="s">
        <v>61</v>
      </c>
      <c r="F134" s="7">
        <v>38</v>
      </c>
      <c r="G134" s="7" t="str" cm="1">
        <f t="array" ref="G134">_xlfn.IFS(F134&lt;25, "18-24",F134&lt;35,"25-34",F134&lt;45,"35-44",F134&gt;=45,"45+")</f>
        <v>35-44</v>
      </c>
      <c r="H134" t="s">
        <v>8</v>
      </c>
      <c r="I134" t="s">
        <v>62</v>
      </c>
      <c r="J134" t="s">
        <v>158</v>
      </c>
      <c r="K134" t="s">
        <v>165</v>
      </c>
      <c r="L134" t="s">
        <v>166</v>
      </c>
      <c r="M134">
        <v>1</v>
      </c>
      <c r="N134" s="4">
        <v>19999</v>
      </c>
      <c r="O134" s="8">
        <v>0.1</v>
      </c>
      <c r="P134" s="5" t="str" cm="1">
        <f t="array" ref="P134">_xlfn.IFS(O134&lt;0.1,"0-10%",O134&lt;0.2,"10-20%",O134&gt;=0.2,"20%+")</f>
        <v>10-20%</v>
      </c>
      <c r="Q134" s="4">
        <v>17999.099999999999</v>
      </c>
      <c r="R134">
        <v>4</v>
      </c>
      <c r="S134" t="s">
        <v>544</v>
      </c>
    </row>
    <row r="135" spans="1:19" x14ac:dyDescent="0.25">
      <c r="A135" s="1">
        <v>44498</v>
      </c>
      <c r="B135">
        <f t="shared" si="4"/>
        <v>2021</v>
      </c>
      <c r="C135" s="2" t="s">
        <v>364</v>
      </c>
      <c r="D135" t="s">
        <v>129</v>
      </c>
      <c r="E135" t="s">
        <v>130</v>
      </c>
      <c r="F135" s="7">
        <v>30</v>
      </c>
      <c r="G135" s="7" t="str" cm="1">
        <f t="array" ref="G135">_xlfn.IFS(F135&lt;25, "18-24",F135&lt;35,"25-34",F135&lt;45,"35-44",F135&gt;=45,"45+")</f>
        <v>25-34</v>
      </c>
      <c r="H135" t="s">
        <v>8</v>
      </c>
      <c r="I135" t="s">
        <v>131</v>
      </c>
      <c r="J135" t="s">
        <v>158</v>
      </c>
      <c r="K135" t="s">
        <v>207</v>
      </c>
      <c r="L135" t="s">
        <v>208</v>
      </c>
      <c r="M135">
        <v>1</v>
      </c>
      <c r="N135" s="4">
        <v>9999</v>
      </c>
      <c r="O135" s="8">
        <v>0</v>
      </c>
      <c r="P135" s="5" t="str" cm="1">
        <f t="array" ref="P135">_xlfn.IFS(O135&lt;0.1,"0-10%",O135&lt;0.2,"10-20%",O135&gt;=0.2,"20%+")</f>
        <v>0-10%</v>
      </c>
      <c r="Q135" s="4">
        <v>9999</v>
      </c>
      <c r="R135">
        <v>3</v>
      </c>
      <c r="S135" t="s">
        <v>545</v>
      </c>
    </row>
    <row r="136" spans="1:19" x14ac:dyDescent="0.25">
      <c r="A136" s="1">
        <v>44502</v>
      </c>
      <c r="B136">
        <f t="shared" si="4"/>
        <v>2021</v>
      </c>
      <c r="C136" s="2" t="s">
        <v>365</v>
      </c>
      <c r="D136" t="s">
        <v>35</v>
      </c>
      <c r="E136" t="s">
        <v>36</v>
      </c>
      <c r="F136" s="7">
        <v>33</v>
      </c>
      <c r="G136" s="7" t="str" cm="1">
        <f t="array" ref="G136">_xlfn.IFS(F136&lt;25, "18-24",F136&lt;35,"25-34",F136&lt;45,"35-44",F136&gt;=45,"45+")</f>
        <v>25-34</v>
      </c>
      <c r="H136" t="s">
        <v>8</v>
      </c>
      <c r="I136" t="s">
        <v>37</v>
      </c>
      <c r="J136" t="s">
        <v>158</v>
      </c>
      <c r="K136" t="s">
        <v>159</v>
      </c>
      <c r="L136" t="s">
        <v>160</v>
      </c>
      <c r="M136">
        <v>1</v>
      </c>
      <c r="N136" s="4">
        <v>99999</v>
      </c>
      <c r="O136" s="8">
        <v>0.2</v>
      </c>
      <c r="P136" s="5" t="str" cm="1">
        <f t="array" ref="P136">_xlfn.IFS(O136&lt;0.1,"0-10%",O136&lt;0.2,"10-20%",O136&gt;=0.2,"20%+")</f>
        <v>20%+</v>
      </c>
      <c r="Q136" s="4">
        <v>79999.199999999997</v>
      </c>
      <c r="R136">
        <v>5</v>
      </c>
      <c r="S136" t="s">
        <v>614</v>
      </c>
    </row>
    <row r="137" spans="1:19" x14ac:dyDescent="0.25">
      <c r="A137" s="1">
        <v>44506</v>
      </c>
      <c r="B137">
        <f t="shared" si="4"/>
        <v>2021</v>
      </c>
      <c r="C137" s="2" t="s">
        <v>366</v>
      </c>
      <c r="D137" t="s">
        <v>93</v>
      </c>
      <c r="E137" t="s">
        <v>94</v>
      </c>
      <c r="F137" s="7">
        <v>33</v>
      </c>
      <c r="G137" s="7" t="str" cm="1">
        <f t="array" ref="G137">_xlfn.IFS(F137&lt;25, "18-24",F137&lt;35,"25-34",F137&lt;45,"35-44",F137&gt;=45,"45+")</f>
        <v>25-34</v>
      </c>
      <c r="H137" t="s">
        <v>8</v>
      </c>
      <c r="I137" t="s">
        <v>95</v>
      </c>
      <c r="J137" t="s">
        <v>171</v>
      </c>
      <c r="K137" t="s">
        <v>178</v>
      </c>
      <c r="L137" t="s">
        <v>179</v>
      </c>
      <c r="M137">
        <v>1</v>
      </c>
      <c r="N137" s="4">
        <v>12499</v>
      </c>
      <c r="O137" s="8">
        <v>0</v>
      </c>
      <c r="P137" s="5" t="str" cm="1">
        <f t="array" ref="P137">_xlfn.IFS(O137&lt;0.1,"0-10%",O137&lt;0.2,"10-20%",O137&gt;=0.2,"20%+")</f>
        <v>0-10%</v>
      </c>
      <c r="Q137" s="4">
        <v>12499</v>
      </c>
      <c r="R137">
        <v>4</v>
      </c>
      <c r="S137" t="s">
        <v>546</v>
      </c>
    </row>
    <row r="138" spans="1:19" x14ac:dyDescent="0.25">
      <c r="A138" s="1">
        <v>44510</v>
      </c>
      <c r="B138">
        <f t="shared" si="4"/>
        <v>2021</v>
      </c>
      <c r="C138" s="2" t="s">
        <v>367</v>
      </c>
      <c r="D138" t="s">
        <v>132</v>
      </c>
      <c r="E138" t="s">
        <v>133</v>
      </c>
      <c r="F138" s="7">
        <v>36</v>
      </c>
      <c r="G138" s="7" t="str" cm="1">
        <f t="array" ref="G138">_xlfn.IFS(F138&lt;25, "18-24",F138&lt;35,"25-34",F138&lt;45,"35-44",F138&gt;=45,"45+")</f>
        <v>35-44</v>
      </c>
      <c r="H138" t="s">
        <v>12</v>
      </c>
      <c r="I138" t="s">
        <v>31</v>
      </c>
      <c r="J138" t="s">
        <v>184</v>
      </c>
      <c r="K138" t="s">
        <v>204</v>
      </c>
      <c r="L138" t="s">
        <v>205</v>
      </c>
      <c r="M138">
        <v>6</v>
      </c>
      <c r="N138" s="4">
        <v>4500</v>
      </c>
      <c r="O138" s="8">
        <v>0</v>
      </c>
      <c r="P138" s="5" t="str" cm="1">
        <f t="array" ref="P138">_xlfn.IFS(O138&lt;0.1,"0-10%",O138&lt;0.2,"10-20%",O138&gt;=0.2,"20%+")</f>
        <v>0-10%</v>
      </c>
      <c r="Q138" s="4">
        <v>27000</v>
      </c>
      <c r="R138">
        <v>1</v>
      </c>
      <c r="S138" t="s">
        <v>547</v>
      </c>
    </row>
    <row r="139" spans="1:19" x14ac:dyDescent="0.25">
      <c r="A139" s="1">
        <v>44514</v>
      </c>
      <c r="B139">
        <f t="shared" si="4"/>
        <v>2021</v>
      </c>
      <c r="C139" s="2" t="s">
        <v>368</v>
      </c>
      <c r="D139" t="s">
        <v>72</v>
      </c>
      <c r="E139" t="s">
        <v>73</v>
      </c>
      <c r="F139" s="7">
        <v>25</v>
      </c>
      <c r="G139" s="7" t="str" cm="1">
        <f t="array" ref="G139">_xlfn.IFS(F139&lt;25, "18-24",F139&lt;35,"25-34",F139&lt;45,"35-44",F139&gt;=45,"45+")</f>
        <v>25-34</v>
      </c>
      <c r="H139" t="s">
        <v>8</v>
      </c>
      <c r="I139" t="s">
        <v>74</v>
      </c>
      <c r="J139" t="s">
        <v>145</v>
      </c>
      <c r="K139" t="s">
        <v>155</v>
      </c>
      <c r="L139" t="s">
        <v>156</v>
      </c>
      <c r="M139">
        <v>1</v>
      </c>
      <c r="N139" s="4">
        <v>11999</v>
      </c>
      <c r="O139" s="8">
        <v>0.05</v>
      </c>
      <c r="P139" s="5" t="str" cm="1">
        <f t="array" ref="P139">_xlfn.IFS(O139&lt;0.1,"0-10%",O139&lt;0.2,"10-20%",O139&gt;=0.2,"20%+")</f>
        <v>0-10%</v>
      </c>
      <c r="Q139" s="4">
        <v>11399.05</v>
      </c>
      <c r="R139">
        <v>4</v>
      </c>
      <c r="S139" t="s">
        <v>548</v>
      </c>
    </row>
    <row r="140" spans="1:19" x14ac:dyDescent="0.25">
      <c r="A140" s="1">
        <v>44518</v>
      </c>
      <c r="B140">
        <f t="shared" si="4"/>
        <v>2021</v>
      </c>
      <c r="C140" s="2" t="s">
        <v>369</v>
      </c>
      <c r="D140" t="s">
        <v>78</v>
      </c>
      <c r="E140" t="s">
        <v>79</v>
      </c>
      <c r="F140" s="7">
        <v>22</v>
      </c>
      <c r="G140" s="7" t="str" cm="1">
        <f t="array" ref="G140">_xlfn.IFS(F140&lt;25, "18-24",F140&lt;35,"25-34",F140&lt;45,"35-44",F140&gt;=45,"45+")</f>
        <v>18-24</v>
      </c>
      <c r="H140" t="s">
        <v>8</v>
      </c>
      <c r="I140" t="s">
        <v>57</v>
      </c>
      <c r="J140" t="s">
        <v>184</v>
      </c>
      <c r="K140" t="s">
        <v>188</v>
      </c>
      <c r="L140" t="s">
        <v>189</v>
      </c>
      <c r="M140">
        <v>2</v>
      </c>
      <c r="N140" s="4">
        <v>3000</v>
      </c>
      <c r="O140" s="8">
        <v>0</v>
      </c>
      <c r="P140" s="5" t="str" cm="1">
        <f t="array" ref="P140">_xlfn.IFS(O140&lt;0.1,"0-10%",O140&lt;0.2,"10-20%",O140&gt;=0.2,"20%+")</f>
        <v>0-10%</v>
      </c>
      <c r="Q140" s="4">
        <v>6000</v>
      </c>
      <c r="R140">
        <v>4</v>
      </c>
      <c r="S140" t="s">
        <v>549</v>
      </c>
    </row>
    <row r="141" spans="1:19" x14ac:dyDescent="0.25">
      <c r="A141" s="1">
        <v>44522</v>
      </c>
      <c r="B141">
        <f t="shared" si="4"/>
        <v>2021</v>
      </c>
      <c r="C141" s="2" t="s">
        <v>370</v>
      </c>
      <c r="D141" t="s">
        <v>118</v>
      </c>
      <c r="E141" t="s">
        <v>119</v>
      </c>
      <c r="F141" s="7">
        <v>55</v>
      </c>
      <c r="G141" s="7" t="str" cm="1">
        <f t="array" ref="G141">_xlfn.IFS(F141&lt;25, "18-24",F141&lt;35,"25-34",F141&lt;45,"35-44",F141&gt;=45,"45+")</f>
        <v>45+</v>
      </c>
      <c r="H141" t="s">
        <v>12</v>
      </c>
      <c r="I141" t="s">
        <v>120</v>
      </c>
      <c r="J141" t="s">
        <v>158</v>
      </c>
      <c r="K141" t="s">
        <v>168</v>
      </c>
      <c r="L141" t="s">
        <v>169</v>
      </c>
      <c r="M141">
        <v>1</v>
      </c>
      <c r="N141" s="4">
        <v>29999</v>
      </c>
      <c r="O141" s="8">
        <v>0</v>
      </c>
      <c r="P141" s="5" t="str" cm="1">
        <f t="array" ref="P141">_xlfn.IFS(O141&lt;0.1,"0-10%",O141&lt;0.2,"10-20%",O141&gt;=0.2,"20%+")</f>
        <v>0-10%</v>
      </c>
      <c r="Q141" s="4">
        <v>29999</v>
      </c>
      <c r="R141">
        <v>5</v>
      </c>
      <c r="S141" t="s">
        <v>550</v>
      </c>
    </row>
    <row r="142" spans="1:19" x14ac:dyDescent="0.25">
      <c r="A142" s="1">
        <v>44526</v>
      </c>
      <c r="B142">
        <f t="shared" si="4"/>
        <v>2021</v>
      </c>
      <c r="C142" s="2" t="s">
        <v>371</v>
      </c>
      <c r="D142" t="s">
        <v>86</v>
      </c>
      <c r="E142" t="s">
        <v>87</v>
      </c>
      <c r="F142" s="7">
        <v>45</v>
      </c>
      <c r="G142" s="7" t="str" cm="1">
        <f t="array" ref="G142">_xlfn.IFS(F142&lt;25, "18-24",F142&lt;35,"25-34",F142&lt;45,"35-44",F142&gt;=45,"45+")</f>
        <v>45+</v>
      </c>
      <c r="H142" t="s">
        <v>12</v>
      </c>
      <c r="I142" t="s">
        <v>88</v>
      </c>
      <c r="J142" t="s">
        <v>145</v>
      </c>
      <c r="K142" t="s">
        <v>146</v>
      </c>
      <c r="L142" t="s">
        <v>147</v>
      </c>
      <c r="M142">
        <v>1</v>
      </c>
      <c r="N142" s="4">
        <v>6500</v>
      </c>
      <c r="O142" s="8">
        <v>0.1</v>
      </c>
      <c r="P142" s="5" t="str" cm="1">
        <f t="array" ref="P142">_xlfn.IFS(O142&lt;0.1,"0-10%",O142&lt;0.2,"10-20%",O142&gt;=0.2,"20%+")</f>
        <v>10-20%</v>
      </c>
      <c r="Q142" s="4">
        <v>5850</v>
      </c>
      <c r="R142">
        <v>3</v>
      </c>
      <c r="S142" t="s">
        <v>551</v>
      </c>
    </row>
    <row r="143" spans="1:19" x14ac:dyDescent="0.25">
      <c r="A143" s="1">
        <v>44530</v>
      </c>
      <c r="B143">
        <f t="shared" si="4"/>
        <v>2021</v>
      </c>
      <c r="C143" s="2" t="s">
        <v>372</v>
      </c>
      <c r="D143" t="s">
        <v>98</v>
      </c>
      <c r="E143" t="s">
        <v>99</v>
      </c>
      <c r="F143" s="7">
        <v>24</v>
      </c>
      <c r="G143" s="7" t="str" cm="1">
        <f t="array" ref="G143">_xlfn.IFS(F143&lt;25, "18-24",F143&lt;35,"25-34",F143&lt;45,"35-44",F143&gt;=45,"45+")</f>
        <v>18-24</v>
      </c>
      <c r="H143" t="s">
        <v>8</v>
      </c>
      <c r="I143" t="s">
        <v>13</v>
      </c>
      <c r="J143" t="s">
        <v>171</v>
      </c>
      <c r="K143" t="s">
        <v>175</v>
      </c>
      <c r="L143" t="s">
        <v>176</v>
      </c>
      <c r="M143">
        <v>1</v>
      </c>
      <c r="N143" s="4">
        <v>22999</v>
      </c>
      <c r="O143" s="8">
        <v>0.15</v>
      </c>
      <c r="P143" s="5" t="str" cm="1">
        <f t="array" ref="P143">_xlfn.IFS(O143&lt;0.1,"0-10%",O143&lt;0.2,"10-20%",O143&gt;=0.2,"20%+")</f>
        <v>10-20%</v>
      </c>
      <c r="Q143" s="4">
        <v>19549.150000000001</v>
      </c>
      <c r="R143">
        <v>5</v>
      </c>
      <c r="S143" t="s">
        <v>552</v>
      </c>
    </row>
    <row r="144" spans="1:19" x14ac:dyDescent="0.25">
      <c r="A144" s="1">
        <v>44534</v>
      </c>
      <c r="B144">
        <f t="shared" si="4"/>
        <v>2021</v>
      </c>
      <c r="C144" s="2" t="s">
        <v>373</v>
      </c>
      <c r="D144" t="s">
        <v>100</v>
      </c>
      <c r="E144" t="s">
        <v>101</v>
      </c>
      <c r="F144" s="7">
        <v>37</v>
      </c>
      <c r="G144" s="7" t="str" cm="1">
        <f t="array" ref="G144">_xlfn.IFS(F144&lt;25, "18-24",F144&lt;35,"25-34",F144&lt;45,"35-44",F144&gt;=45,"45+")</f>
        <v>35-44</v>
      </c>
      <c r="H144" t="s">
        <v>12</v>
      </c>
      <c r="I144" t="s">
        <v>28</v>
      </c>
      <c r="J144" t="s">
        <v>145</v>
      </c>
      <c r="K144" t="s">
        <v>152</v>
      </c>
      <c r="L144" t="s">
        <v>153</v>
      </c>
      <c r="M144">
        <v>1</v>
      </c>
      <c r="N144" s="4">
        <v>5200</v>
      </c>
      <c r="O144" s="8">
        <v>0</v>
      </c>
      <c r="P144" s="5" t="str" cm="1">
        <f t="array" ref="P144">_xlfn.IFS(O144&lt;0.1,"0-10%",O144&lt;0.2,"10-20%",O144&gt;=0.2,"20%+")</f>
        <v>0-10%</v>
      </c>
      <c r="Q144" s="4">
        <v>5200</v>
      </c>
      <c r="R144">
        <v>4</v>
      </c>
      <c r="S144" t="s">
        <v>553</v>
      </c>
    </row>
    <row r="145" spans="1:19" x14ac:dyDescent="0.25">
      <c r="A145" s="1">
        <v>44538</v>
      </c>
      <c r="B145">
        <f t="shared" si="4"/>
        <v>2021</v>
      </c>
      <c r="C145" s="2" t="s">
        <v>374</v>
      </c>
      <c r="D145" t="s">
        <v>50</v>
      </c>
      <c r="E145" t="s">
        <v>51</v>
      </c>
      <c r="F145" s="7">
        <v>44</v>
      </c>
      <c r="G145" s="7" t="str" cm="1">
        <f t="array" ref="G145">_xlfn.IFS(F145&lt;25, "18-24",F145&lt;35,"25-34",F145&lt;45,"35-44",F145&gt;=45,"45+")</f>
        <v>35-44</v>
      </c>
      <c r="H145" t="s">
        <v>8</v>
      </c>
      <c r="I145" t="s">
        <v>31</v>
      </c>
      <c r="J145" t="s">
        <v>158</v>
      </c>
      <c r="K145" t="s">
        <v>162</v>
      </c>
      <c r="L145" t="s">
        <v>163</v>
      </c>
      <c r="M145">
        <v>3</v>
      </c>
      <c r="N145" s="4">
        <v>14999</v>
      </c>
      <c r="O145" s="8">
        <v>0</v>
      </c>
      <c r="P145" s="5" t="str" cm="1">
        <f t="array" ref="P145">_xlfn.IFS(O145&lt;0.1,"0-10%",O145&lt;0.2,"10-20%",O145&gt;=0.2,"20%+")</f>
        <v>0-10%</v>
      </c>
      <c r="Q145" s="4">
        <v>44997</v>
      </c>
      <c r="R145">
        <v>5</v>
      </c>
      <c r="S145" t="s">
        <v>554</v>
      </c>
    </row>
    <row r="146" spans="1:19" x14ac:dyDescent="0.25">
      <c r="A146" s="1">
        <v>44542</v>
      </c>
      <c r="B146">
        <f t="shared" si="4"/>
        <v>2021</v>
      </c>
      <c r="C146" s="2" t="s">
        <v>375</v>
      </c>
      <c r="D146" t="s">
        <v>20</v>
      </c>
      <c r="E146" t="s">
        <v>21</v>
      </c>
      <c r="F146" s="7">
        <v>31</v>
      </c>
      <c r="G146" s="7" t="str" cm="1">
        <f t="array" ref="G146">_xlfn.IFS(F146&lt;25, "18-24",F146&lt;35,"25-34",F146&lt;45,"35-44",F146&gt;=45,"45+")</f>
        <v>25-34</v>
      </c>
      <c r="H146" t="s">
        <v>8</v>
      </c>
      <c r="I146" t="s">
        <v>22</v>
      </c>
      <c r="J146" t="s">
        <v>194</v>
      </c>
      <c r="K146" t="s">
        <v>198</v>
      </c>
      <c r="L146" t="s">
        <v>199</v>
      </c>
      <c r="M146">
        <v>2</v>
      </c>
      <c r="N146" s="4">
        <v>8999</v>
      </c>
      <c r="O146" s="8">
        <v>0.05</v>
      </c>
      <c r="P146" s="5" t="str" cm="1">
        <f t="array" ref="P146">_xlfn.IFS(O146&lt;0.1,"0-10%",O146&lt;0.2,"10-20%",O146&gt;=0.2,"20%+")</f>
        <v>0-10%</v>
      </c>
      <c r="Q146" s="4">
        <v>17098.099999999999</v>
      </c>
      <c r="R146">
        <v>4</v>
      </c>
      <c r="S146" t="s">
        <v>555</v>
      </c>
    </row>
    <row r="147" spans="1:19" x14ac:dyDescent="0.25">
      <c r="A147" s="1">
        <v>44546</v>
      </c>
      <c r="B147">
        <f t="shared" si="4"/>
        <v>2021</v>
      </c>
      <c r="C147" s="2" t="s">
        <v>376</v>
      </c>
      <c r="D147" t="s">
        <v>58</v>
      </c>
      <c r="E147" t="s">
        <v>59</v>
      </c>
      <c r="F147" s="7">
        <v>30</v>
      </c>
      <c r="G147" s="7" t="str" cm="1">
        <f t="array" ref="G147">_xlfn.IFS(F147&lt;25, "18-24",F147&lt;35,"25-34",F147&lt;45,"35-44",F147&gt;=45,"45+")</f>
        <v>25-34</v>
      </c>
      <c r="H147" t="s">
        <v>12</v>
      </c>
      <c r="I147" t="s">
        <v>9</v>
      </c>
      <c r="J147" t="s">
        <v>194</v>
      </c>
      <c r="K147" t="s">
        <v>201</v>
      </c>
      <c r="L147" t="s">
        <v>202</v>
      </c>
      <c r="M147">
        <v>1</v>
      </c>
      <c r="N147" s="4">
        <v>8999</v>
      </c>
      <c r="O147" s="8">
        <v>0</v>
      </c>
      <c r="P147" s="5" t="str" cm="1">
        <f t="array" ref="P147">_xlfn.IFS(O147&lt;0.1,"0-10%",O147&lt;0.2,"10-20%",O147&gt;=0.2,"20%+")</f>
        <v>0-10%</v>
      </c>
      <c r="Q147" s="4">
        <v>8999</v>
      </c>
      <c r="R147">
        <v>3</v>
      </c>
      <c r="S147" t="s">
        <v>556</v>
      </c>
    </row>
    <row r="148" spans="1:19" x14ac:dyDescent="0.25">
      <c r="A148" s="1">
        <v>44550</v>
      </c>
      <c r="B148">
        <f t="shared" si="4"/>
        <v>2021</v>
      </c>
      <c r="C148" s="2" t="s">
        <v>377</v>
      </c>
      <c r="D148" t="s">
        <v>29</v>
      </c>
      <c r="E148" t="s">
        <v>30</v>
      </c>
      <c r="F148" s="7">
        <v>38</v>
      </c>
      <c r="G148" s="7" t="str" cm="1">
        <f t="array" ref="G148">_xlfn.IFS(F148&lt;25, "18-24",F148&lt;35,"25-34",F148&lt;45,"35-44",F148&gt;=45,"45+")</f>
        <v>35-44</v>
      </c>
      <c r="H148" t="s">
        <v>12</v>
      </c>
      <c r="I148" t="s">
        <v>31</v>
      </c>
      <c r="J148" t="s">
        <v>171</v>
      </c>
      <c r="K148" t="s">
        <v>181</v>
      </c>
      <c r="L148" t="s">
        <v>182</v>
      </c>
      <c r="M148">
        <v>1</v>
      </c>
      <c r="N148" s="4">
        <v>59999</v>
      </c>
      <c r="O148" s="8">
        <v>0.1</v>
      </c>
      <c r="P148" s="5" t="str" cm="1">
        <f t="array" ref="P148">_xlfn.IFS(O148&lt;0.1,"0-10%",O148&lt;0.2,"10-20%",O148&gt;=0.2,"20%+")</f>
        <v>10-20%</v>
      </c>
      <c r="Q148" s="4">
        <v>53999.1</v>
      </c>
      <c r="R148">
        <v>5</v>
      </c>
      <c r="S148" t="s">
        <v>557</v>
      </c>
    </row>
    <row r="149" spans="1:19" x14ac:dyDescent="0.25">
      <c r="A149" s="1">
        <v>44554</v>
      </c>
      <c r="B149">
        <f t="shared" si="4"/>
        <v>2021</v>
      </c>
      <c r="C149" s="2" t="s">
        <v>378</v>
      </c>
      <c r="D149" t="s">
        <v>40</v>
      </c>
      <c r="E149" t="s">
        <v>41</v>
      </c>
      <c r="F149" s="7">
        <v>36</v>
      </c>
      <c r="G149" s="7" t="str" cm="1">
        <f t="array" ref="G149">_xlfn.IFS(F149&lt;25, "18-24",F149&lt;35,"25-34",F149&lt;45,"35-44",F149&gt;=45,"45+")</f>
        <v>35-44</v>
      </c>
      <c r="H149" t="s">
        <v>8</v>
      </c>
      <c r="I149" t="s">
        <v>42</v>
      </c>
      <c r="J149" t="s">
        <v>171</v>
      </c>
      <c r="K149" t="s">
        <v>213</v>
      </c>
      <c r="L149" t="s">
        <v>214</v>
      </c>
      <c r="M149">
        <v>1</v>
      </c>
      <c r="N149" s="4">
        <v>14999</v>
      </c>
      <c r="O149" s="8">
        <v>0</v>
      </c>
      <c r="P149" s="5" t="str" cm="1">
        <f t="array" ref="P149">_xlfn.IFS(O149&lt;0.1,"0-10%",O149&lt;0.2,"10-20%",O149&gt;=0.2,"20%+")</f>
        <v>0-10%</v>
      </c>
      <c r="Q149" s="4">
        <v>14999</v>
      </c>
      <c r="R149">
        <v>4</v>
      </c>
      <c r="S149" t="s">
        <v>558</v>
      </c>
    </row>
    <row r="150" spans="1:19" x14ac:dyDescent="0.25">
      <c r="A150" s="1">
        <v>44558</v>
      </c>
      <c r="B150">
        <f t="shared" si="4"/>
        <v>2021</v>
      </c>
      <c r="C150" s="2" t="s">
        <v>379</v>
      </c>
      <c r="D150" t="s">
        <v>14</v>
      </c>
      <c r="E150" t="s">
        <v>15</v>
      </c>
      <c r="F150" s="7">
        <v>42</v>
      </c>
      <c r="G150" s="7" t="str" cm="1">
        <f t="array" ref="G150">_xlfn.IFS(F150&lt;25, "18-24",F150&lt;35,"25-34",F150&lt;45,"35-44",F150&gt;=45,"45+")</f>
        <v>35-44</v>
      </c>
      <c r="H150" t="s">
        <v>8</v>
      </c>
      <c r="I150" t="s">
        <v>16</v>
      </c>
      <c r="J150" t="s">
        <v>219</v>
      </c>
      <c r="K150" t="s">
        <v>223</v>
      </c>
      <c r="L150" t="s">
        <v>224</v>
      </c>
      <c r="M150">
        <v>1</v>
      </c>
      <c r="N150" s="4">
        <v>54999</v>
      </c>
      <c r="O150" s="8">
        <v>0.25</v>
      </c>
      <c r="P150" s="5" t="str" cm="1">
        <f t="array" ref="P150">_xlfn.IFS(O150&lt;0.1,"0-10%",O150&lt;0.2,"10-20%",O150&gt;=0.2,"20%+")</f>
        <v>20%+</v>
      </c>
      <c r="Q150" s="4">
        <v>41249.25</v>
      </c>
      <c r="R150">
        <v>2</v>
      </c>
      <c r="S150" t="s">
        <v>559</v>
      </c>
    </row>
    <row r="151" spans="1:19" x14ac:dyDescent="0.25">
      <c r="A151" s="1">
        <v>44562</v>
      </c>
      <c r="B151">
        <f t="shared" si="4"/>
        <v>2022</v>
      </c>
      <c r="C151" s="2" t="s">
        <v>380</v>
      </c>
      <c r="D151" t="s">
        <v>66</v>
      </c>
      <c r="E151" t="s">
        <v>67</v>
      </c>
      <c r="F151" s="7">
        <v>29</v>
      </c>
      <c r="G151" s="7" t="str" cm="1">
        <f t="array" ref="G151">_xlfn.IFS(F151&lt;25, "18-24",F151&lt;35,"25-34",F151&lt;45,"35-44",F151&gt;=45,"45+")</f>
        <v>25-34</v>
      </c>
      <c r="H151" t="s">
        <v>8</v>
      </c>
      <c r="I151" t="s">
        <v>68</v>
      </c>
      <c r="J151" t="s">
        <v>171</v>
      </c>
      <c r="K151" t="s">
        <v>210</v>
      </c>
      <c r="L151" t="s">
        <v>211</v>
      </c>
      <c r="M151">
        <v>2</v>
      </c>
      <c r="N151" s="4">
        <v>7999</v>
      </c>
      <c r="O151" s="8">
        <v>0</v>
      </c>
      <c r="P151" s="5" t="str" cm="1">
        <f t="array" ref="P151">_xlfn.IFS(O151&lt;0.1,"0-10%",O151&lt;0.2,"10-20%",O151&gt;=0.2,"20%+")</f>
        <v>0-10%</v>
      </c>
      <c r="Q151" s="4">
        <v>15998</v>
      </c>
      <c r="R151">
        <v>4</v>
      </c>
      <c r="S151" t="s">
        <v>560</v>
      </c>
    </row>
    <row r="152" spans="1:19" x14ac:dyDescent="0.25">
      <c r="A152" s="1">
        <v>44566</v>
      </c>
      <c r="B152">
        <f t="shared" si="4"/>
        <v>2022</v>
      </c>
      <c r="C152" s="2" t="s">
        <v>381</v>
      </c>
      <c r="D152" t="s">
        <v>26</v>
      </c>
      <c r="E152" t="s">
        <v>27</v>
      </c>
      <c r="F152" s="7">
        <v>29</v>
      </c>
      <c r="G152" s="7" t="str" cm="1">
        <f t="array" ref="G152">_xlfn.IFS(F152&lt;25, "18-24",F152&lt;35,"25-34",F152&lt;45,"35-44",F152&gt;=45,"45+")</f>
        <v>25-34</v>
      </c>
      <c r="H152" t="s">
        <v>8</v>
      </c>
      <c r="I152" t="s">
        <v>28</v>
      </c>
      <c r="J152" t="s">
        <v>145</v>
      </c>
      <c r="K152" t="s">
        <v>216</v>
      </c>
      <c r="L152" t="s">
        <v>217</v>
      </c>
      <c r="M152">
        <v>1</v>
      </c>
      <c r="N152" s="4">
        <v>9999</v>
      </c>
      <c r="O152" s="8">
        <v>0.05</v>
      </c>
      <c r="P152" s="5" t="str" cm="1">
        <f t="array" ref="P152">_xlfn.IFS(O152&lt;0.1,"0-10%",O152&lt;0.2,"10-20%",O152&gt;=0.2,"20%+")</f>
        <v>0-10%</v>
      </c>
      <c r="Q152" s="4">
        <v>9499.0499999999993</v>
      </c>
      <c r="R152">
        <v>4</v>
      </c>
      <c r="S152" t="s">
        <v>613</v>
      </c>
    </row>
    <row r="153" spans="1:19" x14ac:dyDescent="0.25">
      <c r="A153" s="1">
        <v>44570</v>
      </c>
      <c r="B153">
        <f t="shared" si="4"/>
        <v>2022</v>
      </c>
      <c r="C153" s="2" t="s">
        <v>382</v>
      </c>
      <c r="D153" t="s">
        <v>91</v>
      </c>
      <c r="E153" t="s">
        <v>92</v>
      </c>
      <c r="F153" s="7">
        <v>26</v>
      </c>
      <c r="G153" s="7" t="str" cm="1">
        <f t="array" ref="G153">_xlfn.IFS(F153&lt;25, "18-24",F153&lt;35,"25-34",F153&lt;45,"35-44",F153&gt;=45,"45+")</f>
        <v>25-34</v>
      </c>
      <c r="H153" t="s">
        <v>12</v>
      </c>
      <c r="I153" t="s">
        <v>16</v>
      </c>
      <c r="J153" t="s">
        <v>184</v>
      </c>
      <c r="K153" t="s">
        <v>185</v>
      </c>
      <c r="L153" t="s">
        <v>186</v>
      </c>
      <c r="M153">
        <v>3</v>
      </c>
      <c r="N153" s="4">
        <v>5000</v>
      </c>
      <c r="O153" s="8">
        <v>0</v>
      </c>
      <c r="P153" s="5" t="str" cm="1">
        <f t="array" ref="P153">_xlfn.IFS(O153&lt;0.1,"0-10%",O153&lt;0.2,"10-20%",O153&gt;=0.2,"20%+")</f>
        <v>0-10%</v>
      </c>
      <c r="Q153" s="4">
        <v>15000</v>
      </c>
      <c r="R153">
        <v>5</v>
      </c>
      <c r="S153" t="s">
        <v>561</v>
      </c>
    </row>
    <row r="154" spans="1:19" x14ac:dyDescent="0.25">
      <c r="A154" s="1">
        <v>44574</v>
      </c>
      <c r="B154">
        <f t="shared" si="4"/>
        <v>2022</v>
      </c>
      <c r="C154" s="2" t="s">
        <v>383</v>
      </c>
      <c r="D154" t="s">
        <v>125</v>
      </c>
      <c r="E154" t="s">
        <v>126</v>
      </c>
      <c r="F154" s="7">
        <v>39</v>
      </c>
      <c r="G154" s="7" t="str" cm="1">
        <f t="array" ref="G154">_xlfn.IFS(F154&lt;25, "18-24",F154&lt;35,"25-34",F154&lt;45,"35-44",F154&gt;=45,"45+")</f>
        <v>35-44</v>
      </c>
      <c r="H154" t="s">
        <v>8</v>
      </c>
      <c r="I154" t="s">
        <v>65</v>
      </c>
      <c r="J154" t="s">
        <v>158</v>
      </c>
      <c r="K154" t="s">
        <v>165</v>
      </c>
      <c r="L154" t="s">
        <v>166</v>
      </c>
      <c r="M154">
        <v>1</v>
      </c>
      <c r="N154" s="4">
        <v>19999</v>
      </c>
      <c r="O154" s="8">
        <v>0</v>
      </c>
      <c r="P154" s="5" t="str" cm="1">
        <f t="array" ref="P154">_xlfn.IFS(O154&lt;0.1,"0-10%",O154&lt;0.2,"10-20%",O154&gt;=0.2,"20%+")</f>
        <v>0-10%</v>
      </c>
      <c r="Q154" s="4">
        <v>19999</v>
      </c>
      <c r="R154">
        <v>4</v>
      </c>
      <c r="S154" t="s">
        <v>562</v>
      </c>
    </row>
    <row r="155" spans="1:19" x14ac:dyDescent="0.25">
      <c r="A155" s="1">
        <v>44578</v>
      </c>
      <c r="B155">
        <f t="shared" si="4"/>
        <v>2022</v>
      </c>
      <c r="C155" s="2" t="s">
        <v>384</v>
      </c>
      <c r="D155" t="s">
        <v>10</v>
      </c>
      <c r="E155" t="s">
        <v>11</v>
      </c>
      <c r="F155" s="7">
        <v>35</v>
      </c>
      <c r="G155" s="7" t="str" cm="1">
        <f t="array" ref="G155">_xlfn.IFS(F155&lt;25, "18-24",F155&lt;35,"25-34",F155&lt;45,"35-44",F155&gt;=45,"45+")</f>
        <v>35-44</v>
      </c>
      <c r="H155" t="s">
        <v>12</v>
      </c>
      <c r="I155" t="s">
        <v>13</v>
      </c>
      <c r="J155" t="s">
        <v>171</v>
      </c>
      <c r="K155" t="s">
        <v>172</v>
      </c>
      <c r="L155" t="s">
        <v>173</v>
      </c>
      <c r="M155">
        <v>1</v>
      </c>
      <c r="N155" s="4">
        <v>26999</v>
      </c>
      <c r="O155" s="8">
        <v>0.1</v>
      </c>
      <c r="P155" s="5" t="str" cm="1">
        <f t="array" ref="P155">_xlfn.IFS(O155&lt;0.1,"0-10%",O155&lt;0.2,"10-20%",O155&gt;=0.2,"20%+")</f>
        <v>10-20%</v>
      </c>
      <c r="Q155" s="4">
        <v>24299.1</v>
      </c>
      <c r="R155">
        <v>5</v>
      </c>
      <c r="S155" t="s">
        <v>563</v>
      </c>
    </row>
    <row r="156" spans="1:19" x14ac:dyDescent="0.25">
      <c r="A156" s="1">
        <v>44582</v>
      </c>
      <c r="B156">
        <f t="shared" si="4"/>
        <v>2022</v>
      </c>
      <c r="C156" s="2" t="s">
        <v>385</v>
      </c>
      <c r="D156" t="s">
        <v>55</v>
      </c>
      <c r="E156" t="s">
        <v>56</v>
      </c>
      <c r="F156" s="7">
        <v>26</v>
      </c>
      <c r="G156" s="7" t="str" cm="1">
        <f t="array" ref="G156">_xlfn.IFS(F156&lt;25, "18-24",F156&lt;35,"25-34",F156&lt;45,"35-44",F156&gt;=45,"45+")</f>
        <v>25-34</v>
      </c>
      <c r="H156" t="s">
        <v>8</v>
      </c>
      <c r="I156" t="s">
        <v>57</v>
      </c>
      <c r="J156" t="s">
        <v>219</v>
      </c>
      <c r="K156" t="s">
        <v>220</v>
      </c>
      <c r="L156" t="s">
        <v>221</v>
      </c>
      <c r="M156">
        <v>1</v>
      </c>
      <c r="N156" s="4">
        <v>12999</v>
      </c>
      <c r="O156" s="8">
        <v>0</v>
      </c>
      <c r="P156" s="5" t="str" cm="1">
        <f t="array" ref="P156">_xlfn.IFS(O156&lt;0.1,"0-10%",O156&lt;0.2,"10-20%",O156&gt;=0.2,"20%+")</f>
        <v>0-10%</v>
      </c>
      <c r="Q156" s="4">
        <v>12999</v>
      </c>
      <c r="R156">
        <v>3</v>
      </c>
      <c r="S156" t="s">
        <v>564</v>
      </c>
    </row>
    <row r="157" spans="1:19" x14ac:dyDescent="0.25">
      <c r="A157" s="1">
        <v>44586</v>
      </c>
      <c r="B157">
        <f t="shared" si="4"/>
        <v>2022</v>
      </c>
      <c r="C157" s="2" t="s">
        <v>386</v>
      </c>
      <c r="D157" t="s">
        <v>80</v>
      </c>
      <c r="E157" t="s">
        <v>81</v>
      </c>
      <c r="F157" s="7">
        <v>34</v>
      </c>
      <c r="G157" s="7" t="str" cm="1">
        <f t="array" ref="G157">_xlfn.IFS(F157&lt;25, "18-24",F157&lt;35,"25-34",F157&lt;45,"35-44",F157&gt;=45,"45+")</f>
        <v>25-34</v>
      </c>
      <c r="H157" t="s">
        <v>12</v>
      </c>
      <c r="I157" t="s">
        <v>82</v>
      </c>
      <c r="J157" t="s">
        <v>194</v>
      </c>
      <c r="K157" t="s">
        <v>195</v>
      </c>
      <c r="L157" t="s">
        <v>196</v>
      </c>
      <c r="M157">
        <v>2</v>
      </c>
      <c r="N157" s="4">
        <v>10999</v>
      </c>
      <c r="O157" s="8">
        <v>0.15</v>
      </c>
      <c r="P157" s="5" t="str" cm="1">
        <f t="array" ref="P157">_xlfn.IFS(O157&lt;0.1,"0-10%",O157&lt;0.2,"10-20%",O157&gt;=0.2,"20%+")</f>
        <v>10-20%</v>
      </c>
      <c r="Q157" s="4">
        <v>18698.150000000001</v>
      </c>
      <c r="R157">
        <v>2</v>
      </c>
      <c r="S157" t="s">
        <v>565</v>
      </c>
    </row>
    <row r="158" spans="1:19" x14ac:dyDescent="0.25">
      <c r="A158" s="1">
        <v>44590</v>
      </c>
      <c r="B158">
        <f t="shared" si="4"/>
        <v>2022</v>
      </c>
      <c r="C158" s="2" t="s">
        <v>387</v>
      </c>
      <c r="D158" t="s">
        <v>96</v>
      </c>
      <c r="E158" t="s">
        <v>97</v>
      </c>
      <c r="F158" s="7">
        <v>29</v>
      </c>
      <c r="G158" s="7" t="str" cm="1">
        <f t="array" ref="G158">_xlfn.IFS(F158&lt;25, "18-24",F158&lt;35,"25-34",F158&lt;45,"35-44",F158&gt;=45,"45+")</f>
        <v>25-34</v>
      </c>
      <c r="H158" t="s">
        <v>12</v>
      </c>
      <c r="I158" t="s">
        <v>37</v>
      </c>
      <c r="J158" t="s">
        <v>145</v>
      </c>
      <c r="K158" t="s">
        <v>149</v>
      </c>
      <c r="L158" t="s">
        <v>150</v>
      </c>
      <c r="M158">
        <v>1</v>
      </c>
      <c r="N158" s="4">
        <v>7500</v>
      </c>
      <c r="O158" s="8">
        <v>0</v>
      </c>
      <c r="P158" s="5" t="str" cm="1">
        <f t="array" ref="P158">_xlfn.IFS(O158&lt;0.1,"0-10%",O158&lt;0.2,"10-20%",O158&gt;=0.2,"20%+")</f>
        <v>0-10%</v>
      </c>
      <c r="Q158" s="4">
        <v>7500</v>
      </c>
      <c r="R158">
        <v>5</v>
      </c>
      <c r="S158" t="s">
        <v>566</v>
      </c>
    </row>
    <row r="159" spans="1:19" x14ac:dyDescent="0.25">
      <c r="A159" s="1">
        <v>44594</v>
      </c>
      <c r="B159">
        <f t="shared" si="4"/>
        <v>2022</v>
      </c>
      <c r="C159" s="2" t="s">
        <v>388</v>
      </c>
      <c r="D159" t="s">
        <v>75</v>
      </c>
      <c r="E159" t="s">
        <v>76</v>
      </c>
      <c r="F159" s="7">
        <v>39</v>
      </c>
      <c r="G159" s="7" t="str" cm="1">
        <f t="array" ref="G159">_xlfn.IFS(F159&lt;25, "18-24",F159&lt;35,"25-34",F159&lt;45,"35-44",F159&gt;=45,"45+")</f>
        <v>35-44</v>
      </c>
      <c r="H159" t="s">
        <v>12</v>
      </c>
      <c r="I159" t="s">
        <v>77</v>
      </c>
      <c r="J159" t="s">
        <v>184</v>
      </c>
      <c r="K159" t="s">
        <v>204</v>
      </c>
      <c r="L159" t="s">
        <v>205</v>
      </c>
      <c r="M159">
        <v>4</v>
      </c>
      <c r="N159" s="4">
        <v>4500</v>
      </c>
      <c r="O159" s="8">
        <v>0</v>
      </c>
      <c r="P159" s="5" t="str" cm="1">
        <f t="array" ref="P159">_xlfn.IFS(O159&lt;0.1,"0-10%",O159&lt;0.2,"10-20%",O159&gt;=0.2,"20%+")</f>
        <v>0-10%</v>
      </c>
      <c r="Q159" s="4">
        <v>18000</v>
      </c>
      <c r="R159">
        <v>4</v>
      </c>
      <c r="S159" t="s">
        <v>567</v>
      </c>
    </row>
    <row r="160" spans="1:19" x14ac:dyDescent="0.25">
      <c r="A160" s="1">
        <v>44598</v>
      </c>
      <c r="B160">
        <f t="shared" si="4"/>
        <v>2022</v>
      </c>
      <c r="C160" s="2" t="s">
        <v>389</v>
      </c>
      <c r="D160" t="s">
        <v>32</v>
      </c>
      <c r="E160" t="s">
        <v>33</v>
      </c>
      <c r="F160" s="7">
        <v>26</v>
      </c>
      <c r="G160" s="7" t="str" cm="1">
        <f t="array" ref="G160">_xlfn.IFS(F160&lt;25, "18-24",F160&lt;35,"25-34",F160&lt;45,"35-44",F160&gt;=45,"45+")</f>
        <v>25-34</v>
      </c>
      <c r="H160" t="s">
        <v>8</v>
      </c>
      <c r="I160" t="s">
        <v>34</v>
      </c>
      <c r="J160" t="s">
        <v>171</v>
      </c>
      <c r="K160" t="s">
        <v>175</v>
      </c>
      <c r="L160" t="s">
        <v>176</v>
      </c>
      <c r="M160">
        <v>1</v>
      </c>
      <c r="N160" s="4">
        <v>22999</v>
      </c>
      <c r="O160" s="8">
        <v>0.05</v>
      </c>
      <c r="P160" s="5" t="str" cm="1">
        <f t="array" ref="P160">_xlfn.IFS(O160&lt;0.1,"0-10%",O160&lt;0.2,"10-20%",O160&gt;=0.2,"20%+")</f>
        <v>0-10%</v>
      </c>
      <c r="Q160" s="4">
        <v>21849.05</v>
      </c>
      <c r="R160">
        <v>5</v>
      </c>
      <c r="S160" t="s">
        <v>568</v>
      </c>
    </row>
    <row r="161" spans="1:19" x14ac:dyDescent="0.25">
      <c r="A161" s="1">
        <v>44602</v>
      </c>
      <c r="B161">
        <f t="shared" si="4"/>
        <v>2022</v>
      </c>
      <c r="C161" s="2" t="s">
        <v>390</v>
      </c>
      <c r="D161" t="s">
        <v>113</v>
      </c>
      <c r="E161" t="s">
        <v>114</v>
      </c>
      <c r="F161" s="7">
        <v>48</v>
      </c>
      <c r="G161" s="7" t="str" cm="1">
        <f t="array" ref="G161">_xlfn.IFS(F161&lt;25, "18-24",F161&lt;35,"25-34",F161&lt;45,"35-44",F161&gt;=45,"45+")</f>
        <v>45+</v>
      </c>
      <c r="H161" t="s">
        <v>12</v>
      </c>
      <c r="I161" t="s">
        <v>9</v>
      </c>
      <c r="J161" t="s">
        <v>158</v>
      </c>
      <c r="K161" t="s">
        <v>159</v>
      </c>
      <c r="L161" t="s">
        <v>160</v>
      </c>
      <c r="M161">
        <v>1</v>
      </c>
      <c r="N161" s="4">
        <v>99999</v>
      </c>
      <c r="O161" s="8">
        <v>0.12</v>
      </c>
      <c r="P161" s="5" t="str" cm="1">
        <f t="array" ref="P161">_xlfn.IFS(O161&lt;0.1,"0-10%",O161&lt;0.2,"10-20%",O161&gt;=0.2,"20%+")</f>
        <v>10-20%</v>
      </c>
      <c r="Q161" s="4">
        <v>87999.12</v>
      </c>
      <c r="R161">
        <v>5</v>
      </c>
      <c r="S161" t="s">
        <v>569</v>
      </c>
    </row>
    <row r="162" spans="1:19" x14ac:dyDescent="0.25">
      <c r="A162" s="1">
        <v>44606</v>
      </c>
      <c r="B162">
        <f t="shared" ref="B162:B193" si="5">YEAR(A162)</f>
        <v>2022</v>
      </c>
      <c r="C162" s="2" t="s">
        <v>391</v>
      </c>
      <c r="D162" t="s">
        <v>46</v>
      </c>
      <c r="E162" t="s">
        <v>47</v>
      </c>
      <c r="F162" s="7">
        <v>27</v>
      </c>
      <c r="G162" s="7" t="str" cm="1">
        <f t="array" ref="G162">_xlfn.IFS(F162&lt;25, "18-24",F162&lt;35,"25-34",F162&lt;45,"35-44",F162&gt;=45,"45+")</f>
        <v>25-34</v>
      </c>
      <c r="H162" t="s">
        <v>8</v>
      </c>
      <c r="I162" t="s">
        <v>22</v>
      </c>
      <c r="J162" t="s">
        <v>158</v>
      </c>
      <c r="K162" t="s">
        <v>168</v>
      </c>
      <c r="L162" t="s">
        <v>169</v>
      </c>
      <c r="M162">
        <v>1</v>
      </c>
      <c r="N162" s="4">
        <v>29999</v>
      </c>
      <c r="O162" s="8">
        <v>0.2</v>
      </c>
      <c r="P162" s="5" t="str" cm="1">
        <f t="array" ref="P162">_xlfn.IFS(O162&lt;0.1,"0-10%",O162&lt;0.2,"10-20%",O162&gt;=0.2,"20%+")</f>
        <v>20%+</v>
      </c>
      <c r="Q162" s="4">
        <v>23999.200000000001</v>
      </c>
      <c r="R162">
        <v>4</v>
      </c>
      <c r="S162" t="s">
        <v>570</v>
      </c>
    </row>
    <row r="163" spans="1:19" x14ac:dyDescent="0.25">
      <c r="A163" s="1">
        <v>44610</v>
      </c>
      <c r="B163">
        <f t="shared" si="5"/>
        <v>2022</v>
      </c>
      <c r="C163" s="2" t="s">
        <v>392</v>
      </c>
      <c r="D163" t="s">
        <v>102</v>
      </c>
      <c r="E163" t="s">
        <v>103</v>
      </c>
      <c r="F163" s="7">
        <v>42</v>
      </c>
      <c r="G163" s="7" t="str" cm="1">
        <f t="array" ref="G163">_xlfn.IFS(F163&lt;25, "18-24",F163&lt;35,"25-34",F163&lt;45,"35-44",F163&gt;=45,"45+")</f>
        <v>35-44</v>
      </c>
      <c r="H163" t="s">
        <v>12</v>
      </c>
      <c r="I163" t="s">
        <v>19</v>
      </c>
      <c r="J163" t="s">
        <v>184</v>
      </c>
      <c r="K163" t="s">
        <v>188</v>
      </c>
      <c r="L163" t="s">
        <v>189</v>
      </c>
      <c r="M163">
        <v>4</v>
      </c>
      <c r="N163" s="4">
        <v>3000</v>
      </c>
      <c r="O163" s="8">
        <v>0</v>
      </c>
      <c r="P163" s="5" t="str" cm="1">
        <f t="array" ref="P163">_xlfn.IFS(O163&lt;0.1,"0-10%",O163&lt;0.2,"10-20%",O163&gt;=0.2,"20%+")</f>
        <v>0-10%</v>
      </c>
      <c r="Q163" s="4">
        <v>12000</v>
      </c>
      <c r="R163">
        <v>4</v>
      </c>
      <c r="S163" t="s">
        <v>571</v>
      </c>
    </row>
    <row r="164" spans="1:19" x14ac:dyDescent="0.25">
      <c r="A164" s="1">
        <v>44614</v>
      </c>
      <c r="B164">
        <f t="shared" si="5"/>
        <v>2022</v>
      </c>
      <c r="C164" s="2" t="s">
        <v>393</v>
      </c>
      <c r="D164" t="s">
        <v>83</v>
      </c>
      <c r="E164" t="s">
        <v>84</v>
      </c>
      <c r="F164" s="7">
        <v>28</v>
      </c>
      <c r="G164" s="7" t="str" cm="1">
        <f t="array" ref="G164">_xlfn.IFS(F164&lt;25, "18-24",F164&lt;35,"25-34",F164&lt;45,"35-44",F164&gt;=45,"45+")</f>
        <v>25-34</v>
      </c>
      <c r="H164" t="s">
        <v>8</v>
      </c>
      <c r="I164" t="s">
        <v>85</v>
      </c>
      <c r="J164" t="s">
        <v>171</v>
      </c>
      <c r="K164" t="s">
        <v>178</v>
      </c>
      <c r="L164" t="s">
        <v>179</v>
      </c>
      <c r="M164">
        <v>1</v>
      </c>
      <c r="N164" s="4">
        <v>12499</v>
      </c>
      <c r="O164" s="8">
        <v>0.1</v>
      </c>
      <c r="P164" s="5" t="str" cm="1">
        <f t="array" ref="P164">_xlfn.IFS(O164&lt;0.1,"0-10%",O164&lt;0.2,"10-20%",O164&gt;=0.2,"20%+")</f>
        <v>10-20%</v>
      </c>
      <c r="Q164" s="4">
        <v>11249.1</v>
      </c>
      <c r="R164">
        <v>3</v>
      </c>
      <c r="S164" t="s">
        <v>572</v>
      </c>
    </row>
    <row r="165" spans="1:19" x14ac:dyDescent="0.25">
      <c r="A165" s="1">
        <v>44618</v>
      </c>
      <c r="B165">
        <f t="shared" si="5"/>
        <v>2022</v>
      </c>
      <c r="C165" s="2" t="s">
        <v>394</v>
      </c>
      <c r="D165" t="s">
        <v>6</v>
      </c>
      <c r="E165" t="s">
        <v>7</v>
      </c>
      <c r="F165" s="7">
        <v>28</v>
      </c>
      <c r="G165" s="7" t="str" cm="1">
        <f t="array" ref="G165">_xlfn.IFS(F165&lt;25, "18-24",F165&lt;35,"25-34",F165&lt;45,"35-44",F165&gt;=45,"45+")</f>
        <v>25-34</v>
      </c>
      <c r="H165" t="s">
        <v>8</v>
      </c>
      <c r="I165" t="s">
        <v>9</v>
      </c>
      <c r="J165" t="s">
        <v>145</v>
      </c>
      <c r="K165" t="s">
        <v>146</v>
      </c>
      <c r="L165" t="s">
        <v>147</v>
      </c>
      <c r="M165">
        <v>1</v>
      </c>
      <c r="N165" s="4">
        <v>6500</v>
      </c>
      <c r="O165" s="8">
        <v>0</v>
      </c>
      <c r="P165" s="5" t="str" cm="1">
        <f t="array" ref="P165">_xlfn.IFS(O165&lt;0.1,"0-10%",O165&lt;0.2,"10-20%",O165&gt;=0.2,"20%+")</f>
        <v>0-10%</v>
      </c>
      <c r="Q165" s="4">
        <v>6500</v>
      </c>
      <c r="R165">
        <v>5</v>
      </c>
      <c r="S165" t="s">
        <v>573</v>
      </c>
    </row>
    <row r="166" spans="1:19" x14ac:dyDescent="0.25">
      <c r="A166" s="1">
        <v>44622</v>
      </c>
      <c r="B166">
        <f t="shared" si="5"/>
        <v>2022</v>
      </c>
      <c r="C166" s="2" t="s">
        <v>395</v>
      </c>
      <c r="D166" t="s">
        <v>123</v>
      </c>
      <c r="E166" t="s">
        <v>124</v>
      </c>
      <c r="F166" s="7">
        <v>43</v>
      </c>
      <c r="G166" s="7" t="str" cm="1">
        <f t="array" ref="G166">_xlfn.IFS(F166&lt;25, "18-24",F166&lt;35,"25-34",F166&lt;45,"35-44",F166&gt;=45,"45+")</f>
        <v>35-44</v>
      </c>
      <c r="H166" t="s">
        <v>12</v>
      </c>
      <c r="I166" t="s">
        <v>34</v>
      </c>
      <c r="J166" t="s">
        <v>158</v>
      </c>
      <c r="K166" t="s">
        <v>207</v>
      </c>
      <c r="L166" t="s">
        <v>208</v>
      </c>
      <c r="M166">
        <v>2</v>
      </c>
      <c r="N166" s="4">
        <v>9999</v>
      </c>
      <c r="O166" s="8">
        <v>0.05</v>
      </c>
      <c r="P166" s="5" t="str" cm="1">
        <f t="array" ref="P166">_xlfn.IFS(O166&lt;0.1,"0-10%",O166&lt;0.2,"10-20%",O166&gt;=0.2,"20%+")</f>
        <v>0-10%</v>
      </c>
      <c r="Q166" s="4">
        <v>18998.099999999999</v>
      </c>
      <c r="R166">
        <v>4</v>
      </c>
      <c r="S166" t="s">
        <v>574</v>
      </c>
    </row>
    <row r="167" spans="1:19" x14ac:dyDescent="0.25">
      <c r="A167" s="1">
        <v>44626</v>
      </c>
      <c r="B167">
        <f t="shared" si="5"/>
        <v>2022</v>
      </c>
      <c r="C167" s="2" t="s">
        <v>396</v>
      </c>
      <c r="D167" t="s">
        <v>52</v>
      </c>
      <c r="E167" t="s">
        <v>53</v>
      </c>
      <c r="F167" s="7">
        <v>52</v>
      </c>
      <c r="G167" s="7" t="str" cm="1">
        <f t="array" ref="G167">_xlfn.IFS(F167&lt;25, "18-24",F167&lt;35,"25-34",F167&lt;45,"35-44",F167&gt;=45,"45+")</f>
        <v>45+</v>
      </c>
      <c r="H167" t="s">
        <v>12</v>
      </c>
      <c r="I167" t="s">
        <v>54</v>
      </c>
      <c r="J167" t="s">
        <v>184</v>
      </c>
      <c r="K167" t="s">
        <v>191</v>
      </c>
      <c r="L167" t="s">
        <v>192</v>
      </c>
      <c r="M167">
        <v>5</v>
      </c>
      <c r="N167" s="4">
        <v>2000</v>
      </c>
      <c r="O167" s="8">
        <v>0</v>
      </c>
      <c r="P167" s="5" t="str" cm="1">
        <f t="array" ref="P167">_xlfn.IFS(O167&lt;0.1,"0-10%",O167&lt;0.2,"10-20%",O167&gt;=0.2,"20%+")</f>
        <v>0-10%</v>
      </c>
      <c r="Q167" s="4">
        <v>10000</v>
      </c>
      <c r="R167">
        <v>5</v>
      </c>
      <c r="S167" t="s">
        <v>575</v>
      </c>
    </row>
    <row r="168" spans="1:19" x14ac:dyDescent="0.25">
      <c r="A168" s="1">
        <v>44630</v>
      </c>
      <c r="B168">
        <f t="shared" si="5"/>
        <v>2022</v>
      </c>
      <c r="C168" s="2" t="s">
        <v>397</v>
      </c>
      <c r="D168" t="s">
        <v>107</v>
      </c>
      <c r="E168" t="s">
        <v>108</v>
      </c>
      <c r="F168" s="7">
        <v>31</v>
      </c>
      <c r="G168" s="7" t="str" cm="1">
        <f t="array" ref="G168">_xlfn.IFS(F168&lt;25, "18-24",F168&lt;35,"25-34",F168&lt;45,"35-44",F168&gt;=45,"45+")</f>
        <v>25-34</v>
      </c>
      <c r="H168" t="s">
        <v>12</v>
      </c>
      <c r="I168" t="s">
        <v>109</v>
      </c>
      <c r="J168" t="s">
        <v>158</v>
      </c>
      <c r="K168" t="s">
        <v>162</v>
      </c>
      <c r="L168" t="s">
        <v>163</v>
      </c>
      <c r="M168">
        <v>1</v>
      </c>
      <c r="N168" s="4">
        <v>14999</v>
      </c>
      <c r="O168" s="8">
        <v>0.1</v>
      </c>
      <c r="P168" s="5" t="str" cm="1">
        <f t="array" ref="P168">_xlfn.IFS(O168&lt;0.1,"0-10%",O168&lt;0.2,"10-20%",O168&gt;=0.2,"20%+")</f>
        <v>10-20%</v>
      </c>
      <c r="Q168" s="4">
        <v>13499.1</v>
      </c>
      <c r="R168">
        <v>4</v>
      </c>
      <c r="S168" t="s">
        <v>576</v>
      </c>
    </row>
    <row r="169" spans="1:19" x14ac:dyDescent="0.25">
      <c r="A169" s="1">
        <v>44634</v>
      </c>
      <c r="B169">
        <f t="shared" si="5"/>
        <v>2022</v>
      </c>
      <c r="C169" s="2" t="s">
        <v>398</v>
      </c>
      <c r="D169" t="s">
        <v>69</v>
      </c>
      <c r="E169" t="s">
        <v>70</v>
      </c>
      <c r="F169" s="7">
        <v>47</v>
      </c>
      <c r="G169" s="7" t="str" cm="1">
        <f t="array" ref="G169">_xlfn.IFS(F169&lt;25, "18-24",F169&lt;35,"25-34",F169&lt;45,"35-44",F169&gt;=45,"45+")</f>
        <v>45+</v>
      </c>
      <c r="H169" t="s">
        <v>12</v>
      </c>
      <c r="I169" t="s">
        <v>71</v>
      </c>
      <c r="J169" t="s">
        <v>171</v>
      </c>
      <c r="K169" t="s">
        <v>181</v>
      </c>
      <c r="L169" t="s">
        <v>182</v>
      </c>
      <c r="M169">
        <v>1</v>
      </c>
      <c r="N169" s="4">
        <v>59999</v>
      </c>
      <c r="O169" s="8">
        <v>0.15</v>
      </c>
      <c r="P169" s="5" t="str" cm="1">
        <f t="array" ref="P169">_xlfn.IFS(O169&lt;0.1,"0-10%",O169&lt;0.2,"10-20%",O169&gt;=0.2,"20%+")</f>
        <v>10-20%</v>
      </c>
      <c r="Q169" s="4">
        <v>50999.15</v>
      </c>
      <c r="R169">
        <v>5</v>
      </c>
      <c r="S169" t="s">
        <v>577</v>
      </c>
    </row>
    <row r="170" spans="1:19" x14ac:dyDescent="0.25">
      <c r="A170" s="1">
        <v>44638</v>
      </c>
      <c r="B170">
        <f t="shared" si="5"/>
        <v>2022</v>
      </c>
      <c r="C170" s="2" t="s">
        <v>399</v>
      </c>
      <c r="D170" t="s">
        <v>115</v>
      </c>
      <c r="E170" t="s">
        <v>116</v>
      </c>
      <c r="F170" s="7">
        <v>26</v>
      </c>
      <c r="G170" s="7" t="str" cm="1">
        <f t="array" ref="G170">_xlfn.IFS(F170&lt;25, "18-24",F170&lt;35,"25-34",F170&lt;45,"35-44",F170&gt;=45,"45+")</f>
        <v>25-34</v>
      </c>
      <c r="H170" t="s">
        <v>8</v>
      </c>
      <c r="I170" t="s">
        <v>117</v>
      </c>
      <c r="J170" t="s">
        <v>171</v>
      </c>
      <c r="K170" t="s">
        <v>172</v>
      </c>
      <c r="L170" t="s">
        <v>173</v>
      </c>
      <c r="M170">
        <v>1</v>
      </c>
      <c r="N170" s="4">
        <v>26999</v>
      </c>
      <c r="O170" s="8">
        <v>0</v>
      </c>
      <c r="P170" s="5" t="str" cm="1">
        <f t="array" ref="P170">_xlfn.IFS(O170&lt;0.1,"0-10%",O170&lt;0.2,"10-20%",O170&gt;=0.2,"20%+")</f>
        <v>0-10%</v>
      </c>
      <c r="Q170" s="4">
        <v>26999</v>
      </c>
      <c r="R170">
        <v>4</v>
      </c>
      <c r="S170" t="s">
        <v>578</v>
      </c>
    </row>
    <row r="171" spans="1:19" x14ac:dyDescent="0.25">
      <c r="A171" s="1">
        <v>44642</v>
      </c>
      <c r="B171">
        <f t="shared" si="5"/>
        <v>2022</v>
      </c>
      <c r="C171" s="2" t="s">
        <v>400</v>
      </c>
      <c r="D171" t="s">
        <v>43</v>
      </c>
      <c r="E171" t="s">
        <v>44</v>
      </c>
      <c r="F171" s="7">
        <v>41</v>
      </c>
      <c r="G171" s="7" t="str" cm="1">
        <f t="array" ref="G171">_xlfn.IFS(F171&lt;25, "18-24",F171&lt;35,"25-34",F171&lt;45,"35-44",F171&gt;=45,"45+")</f>
        <v>35-44</v>
      </c>
      <c r="H171" t="s">
        <v>12</v>
      </c>
      <c r="I171" t="s">
        <v>45</v>
      </c>
      <c r="J171" t="s">
        <v>194</v>
      </c>
      <c r="K171" t="s">
        <v>195</v>
      </c>
      <c r="L171" t="s">
        <v>196</v>
      </c>
      <c r="M171">
        <v>2</v>
      </c>
      <c r="N171" s="4">
        <v>10999</v>
      </c>
      <c r="O171" s="8">
        <v>0.05</v>
      </c>
      <c r="P171" s="5" t="str" cm="1">
        <f t="array" ref="P171">_xlfn.IFS(O171&lt;0.1,"0-10%",O171&lt;0.2,"10-20%",O171&gt;=0.2,"20%+")</f>
        <v>0-10%</v>
      </c>
      <c r="Q171" s="4">
        <v>20898.099999999999</v>
      </c>
      <c r="R171">
        <v>3</v>
      </c>
      <c r="S171" t="s">
        <v>579</v>
      </c>
    </row>
    <row r="172" spans="1:19" x14ac:dyDescent="0.25">
      <c r="A172" s="1">
        <v>44646</v>
      </c>
      <c r="B172">
        <f t="shared" si="5"/>
        <v>2022</v>
      </c>
      <c r="C172" s="2" t="s">
        <v>401</v>
      </c>
      <c r="D172" t="s">
        <v>89</v>
      </c>
      <c r="E172" t="s">
        <v>90</v>
      </c>
      <c r="F172" s="7">
        <v>50</v>
      </c>
      <c r="G172" s="7" t="str" cm="1">
        <f t="array" ref="G172">_xlfn.IFS(F172&lt;25, "18-24",F172&lt;35,"25-34",F172&lt;45,"35-44",F172&gt;=45,"45+")</f>
        <v>45+</v>
      </c>
      <c r="H172" t="s">
        <v>8</v>
      </c>
      <c r="I172" t="s">
        <v>19</v>
      </c>
      <c r="J172" t="s">
        <v>194</v>
      </c>
      <c r="K172" t="s">
        <v>201</v>
      </c>
      <c r="L172" t="s">
        <v>202</v>
      </c>
      <c r="M172">
        <v>1</v>
      </c>
      <c r="N172" s="4">
        <v>8999</v>
      </c>
      <c r="O172" s="8">
        <v>0</v>
      </c>
      <c r="P172" s="5" t="str" cm="1">
        <f t="array" ref="P172">_xlfn.IFS(O172&lt;0.1,"0-10%",O172&lt;0.2,"10-20%",O172&gt;=0.2,"20%+")</f>
        <v>0-10%</v>
      </c>
      <c r="Q172" s="4">
        <v>8999</v>
      </c>
      <c r="R172">
        <v>4</v>
      </c>
      <c r="S172" t="s">
        <v>580</v>
      </c>
    </row>
    <row r="173" spans="1:19" x14ac:dyDescent="0.25">
      <c r="A173" s="1">
        <v>44650</v>
      </c>
      <c r="B173">
        <f t="shared" si="5"/>
        <v>2022</v>
      </c>
      <c r="C173" s="2" t="s">
        <v>402</v>
      </c>
      <c r="D173" t="s">
        <v>127</v>
      </c>
      <c r="E173" t="s">
        <v>128</v>
      </c>
      <c r="F173" s="7">
        <v>27</v>
      </c>
      <c r="G173" s="7" t="str" cm="1">
        <f t="array" ref="G173">_xlfn.IFS(F173&lt;25, "18-24",F173&lt;35,"25-34",F173&lt;45,"35-44",F173&gt;=45,"45+")</f>
        <v>25-34</v>
      </c>
      <c r="H173" t="s">
        <v>12</v>
      </c>
      <c r="I173" t="s">
        <v>74</v>
      </c>
      <c r="J173" t="s">
        <v>145</v>
      </c>
      <c r="K173" t="s">
        <v>155</v>
      </c>
      <c r="L173" t="s">
        <v>156</v>
      </c>
      <c r="M173">
        <v>1</v>
      </c>
      <c r="N173" s="4">
        <v>11999</v>
      </c>
      <c r="O173" s="8">
        <v>0.1</v>
      </c>
      <c r="P173" s="5" t="str" cm="1">
        <f t="array" ref="P173">_xlfn.IFS(O173&lt;0.1,"0-10%",O173&lt;0.2,"10-20%",O173&gt;=0.2,"20%+")</f>
        <v>10-20%</v>
      </c>
      <c r="Q173" s="4">
        <v>10799.1</v>
      </c>
      <c r="R173">
        <v>4</v>
      </c>
      <c r="S173" t="s">
        <v>581</v>
      </c>
    </row>
    <row r="174" spans="1:19" x14ac:dyDescent="0.25">
      <c r="A174" s="1">
        <v>44654</v>
      </c>
      <c r="B174">
        <f t="shared" si="5"/>
        <v>2022</v>
      </c>
      <c r="C174" s="2" t="s">
        <v>403</v>
      </c>
      <c r="D174" t="s">
        <v>63</v>
      </c>
      <c r="E174" t="s">
        <v>64</v>
      </c>
      <c r="F174" s="7">
        <v>31</v>
      </c>
      <c r="G174" s="7" t="str" cm="1">
        <f t="array" ref="G174">_xlfn.IFS(F174&lt;25, "18-24",F174&lt;35,"25-34",F174&lt;45,"35-44",F174&gt;=45,"45+")</f>
        <v>25-34</v>
      </c>
      <c r="H174" t="s">
        <v>12</v>
      </c>
      <c r="I174" t="s">
        <v>65</v>
      </c>
      <c r="J174" t="s">
        <v>171</v>
      </c>
      <c r="K174" t="s">
        <v>210</v>
      </c>
      <c r="L174" t="s">
        <v>211</v>
      </c>
      <c r="M174">
        <v>3</v>
      </c>
      <c r="N174" s="4">
        <v>7999</v>
      </c>
      <c r="O174" s="8">
        <v>0</v>
      </c>
      <c r="P174" s="5" t="str" cm="1">
        <f t="array" ref="P174">_xlfn.IFS(O174&lt;0.1,"0-10%",O174&lt;0.2,"10-20%",O174&gt;=0.2,"20%+")</f>
        <v>0-10%</v>
      </c>
      <c r="Q174" s="4">
        <v>23997</v>
      </c>
      <c r="R174">
        <v>3</v>
      </c>
      <c r="S174" t="s">
        <v>582</v>
      </c>
    </row>
    <row r="175" spans="1:19" x14ac:dyDescent="0.25">
      <c r="A175" s="1">
        <v>44658</v>
      </c>
      <c r="B175">
        <f t="shared" si="5"/>
        <v>2022</v>
      </c>
      <c r="C175" s="2" t="s">
        <v>404</v>
      </c>
      <c r="D175" t="s">
        <v>104</v>
      </c>
      <c r="E175" t="s">
        <v>105</v>
      </c>
      <c r="F175" s="7">
        <v>23</v>
      </c>
      <c r="G175" s="7" t="str" cm="1">
        <f t="array" ref="G175">_xlfn.IFS(F175&lt;25, "18-24",F175&lt;35,"25-34",F175&lt;45,"35-44",F175&gt;=45,"45+")</f>
        <v>18-24</v>
      </c>
      <c r="H175" t="s">
        <v>8</v>
      </c>
      <c r="I175" t="s">
        <v>106</v>
      </c>
      <c r="J175" t="s">
        <v>171</v>
      </c>
      <c r="K175" t="s">
        <v>213</v>
      </c>
      <c r="L175" t="s">
        <v>214</v>
      </c>
      <c r="M175">
        <v>1</v>
      </c>
      <c r="N175" s="4">
        <v>14999</v>
      </c>
      <c r="O175" s="8">
        <v>0.05</v>
      </c>
      <c r="P175" s="5" t="str" cm="1">
        <f t="array" ref="P175">_xlfn.IFS(O175&lt;0.1,"0-10%",O175&lt;0.2,"10-20%",O175&gt;=0.2,"20%+")</f>
        <v>0-10%</v>
      </c>
      <c r="Q175" s="4">
        <v>14249.05</v>
      </c>
      <c r="R175">
        <v>5</v>
      </c>
      <c r="S175" t="s">
        <v>583</v>
      </c>
    </row>
    <row r="176" spans="1:19" x14ac:dyDescent="0.25">
      <c r="A176" s="1">
        <v>44662</v>
      </c>
      <c r="B176">
        <f t="shared" si="5"/>
        <v>2022</v>
      </c>
      <c r="C176" s="2" t="s">
        <v>405</v>
      </c>
      <c r="D176" t="s">
        <v>17</v>
      </c>
      <c r="E176" t="s">
        <v>18</v>
      </c>
      <c r="F176" s="7">
        <v>23</v>
      </c>
      <c r="G176" s="7" t="str" cm="1">
        <f t="array" ref="G176">_xlfn.IFS(F176&lt;25, "18-24",F176&lt;35,"25-34",F176&lt;45,"35-44",F176&gt;=45,"45+")</f>
        <v>18-24</v>
      </c>
      <c r="H176" t="s">
        <v>12</v>
      </c>
      <c r="I176" t="s">
        <v>19</v>
      </c>
      <c r="J176" t="s">
        <v>145</v>
      </c>
      <c r="K176" t="s">
        <v>216</v>
      </c>
      <c r="L176" t="s">
        <v>217</v>
      </c>
      <c r="M176">
        <v>2</v>
      </c>
      <c r="N176" s="4">
        <v>9999</v>
      </c>
      <c r="O176" s="8">
        <v>0</v>
      </c>
      <c r="P176" s="5" t="str" cm="1">
        <f t="array" ref="P176">_xlfn.IFS(O176&lt;0.1,"0-10%",O176&lt;0.2,"10-20%",O176&gt;=0.2,"20%+")</f>
        <v>0-10%</v>
      </c>
      <c r="Q176" s="4">
        <v>19998</v>
      </c>
      <c r="R176">
        <v>4</v>
      </c>
      <c r="S176" t="s">
        <v>584</v>
      </c>
    </row>
    <row r="177" spans="1:19" x14ac:dyDescent="0.25">
      <c r="A177" s="1">
        <v>44666</v>
      </c>
      <c r="B177">
        <f t="shared" si="5"/>
        <v>2022</v>
      </c>
      <c r="C177" s="2" t="s">
        <v>406</v>
      </c>
      <c r="D177" t="s">
        <v>121</v>
      </c>
      <c r="E177" t="s">
        <v>122</v>
      </c>
      <c r="F177" s="7">
        <v>32</v>
      </c>
      <c r="G177" s="7" t="str" cm="1">
        <f t="array" ref="G177">_xlfn.IFS(F177&lt;25, "18-24",F177&lt;35,"25-34",F177&lt;45,"35-44",F177&gt;=45,"45+")</f>
        <v>25-34</v>
      </c>
      <c r="H177" t="s">
        <v>8</v>
      </c>
      <c r="I177" t="s">
        <v>68</v>
      </c>
      <c r="J177" t="s">
        <v>219</v>
      </c>
      <c r="K177" t="s">
        <v>220</v>
      </c>
      <c r="L177" t="s">
        <v>221</v>
      </c>
      <c r="M177">
        <v>1</v>
      </c>
      <c r="N177" s="4">
        <v>12999</v>
      </c>
      <c r="O177" s="8">
        <v>0.1</v>
      </c>
      <c r="P177" s="5" t="str" cm="1">
        <f t="array" ref="P177">_xlfn.IFS(O177&lt;0.1,"0-10%",O177&lt;0.2,"10-20%",O177&gt;=0.2,"20%+")</f>
        <v>10-20%</v>
      </c>
      <c r="Q177" s="4">
        <v>11699.1</v>
      </c>
      <c r="R177">
        <v>4</v>
      </c>
      <c r="S177" t="s">
        <v>585</v>
      </c>
    </row>
    <row r="178" spans="1:19" x14ac:dyDescent="0.25">
      <c r="A178" s="1">
        <v>44670</v>
      </c>
      <c r="B178">
        <f t="shared" si="5"/>
        <v>2022</v>
      </c>
      <c r="C178" s="2" t="s">
        <v>407</v>
      </c>
      <c r="D178" t="s">
        <v>48</v>
      </c>
      <c r="E178" t="s">
        <v>49</v>
      </c>
      <c r="F178" s="7">
        <v>33</v>
      </c>
      <c r="G178" s="7" t="str" cm="1">
        <f t="array" ref="G178">_xlfn.IFS(F178&lt;25, "18-24",F178&lt;35,"25-34",F178&lt;45,"35-44",F178&gt;=45,"45+")</f>
        <v>25-34</v>
      </c>
      <c r="H178" t="s">
        <v>12</v>
      </c>
      <c r="I178" t="s">
        <v>25</v>
      </c>
      <c r="J178" t="s">
        <v>219</v>
      </c>
      <c r="K178" t="s">
        <v>223</v>
      </c>
      <c r="L178" t="s">
        <v>224</v>
      </c>
      <c r="M178">
        <v>1</v>
      </c>
      <c r="N178" s="4">
        <v>54999</v>
      </c>
      <c r="O178" s="8">
        <v>0.12</v>
      </c>
      <c r="P178" s="5" t="str" cm="1">
        <f t="array" ref="P178">_xlfn.IFS(O178&lt;0.1,"0-10%",O178&lt;0.2,"10-20%",O178&gt;=0.2,"20%+")</f>
        <v>10-20%</v>
      </c>
      <c r="Q178" s="4">
        <v>48399.12</v>
      </c>
      <c r="R178">
        <v>5</v>
      </c>
      <c r="S178" t="s">
        <v>586</v>
      </c>
    </row>
    <row r="179" spans="1:19" x14ac:dyDescent="0.25">
      <c r="A179" s="1">
        <v>44674</v>
      </c>
      <c r="B179">
        <f t="shared" si="5"/>
        <v>2022</v>
      </c>
      <c r="C179" s="2" t="s">
        <v>408</v>
      </c>
      <c r="D179" t="s">
        <v>134</v>
      </c>
      <c r="E179" t="s">
        <v>135</v>
      </c>
      <c r="F179" s="7">
        <v>25</v>
      </c>
      <c r="G179" s="7" t="str" cm="1">
        <f t="array" ref="G179">_xlfn.IFS(F179&lt;25, "18-24",F179&lt;35,"25-34",F179&lt;45,"35-44",F179&gt;=45,"45+")</f>
        <v>25-34</v>
      </c>
      <c r="H179" t="s">
        <v>8</v>
      </c>
      <c r="I179" t="s">
        <v>136</v>
      </c>
      <c r="J179" t="s">
        <v>194</v>
      </c>
      <c r="K179" t="s">
        <v>195</v>
      </c>
      <c r="L179" t="s">
        <v>196</v>
      </c>
      <c r="M179">
        <v>1</v>
      </c>
      <c r="N179" s="4">
        <v>10999</v>
      </c>
      <c r="O179" s="8">
        <v>0</v>
      </c>
      <c r="P179" s="5" t="str" cm="1">
        <f t="array" ref="P179">_xlfn.IFS(O179&lt;0.1,"0-10%",O179&lt;0.2,"10-20%",O179&gt;=0.2,"20%+")</f>
        <v>0-10%</v>
      </c>
      <c r="Q179" s="4">
        <v>10999</v>
      </c>
      <c r="R179">
        <v>4</v>
      </c>
      <c r="S179" t="s">
        <v>587</v>
      </c>
    </row>
    <row r="180" spans="1:19" x14ac:dyDescent="0.25">
      <c r="A180" s="1">
        <v>44678</v>
      </c>
      <c r="B180">
        <f t="shared" si="5"/>
        <v>2022</v>
      </c>
      <c r="C180" s="2" t="s">
        <v>409</v>
      </c>
      <c r="D180" t="s">
        <v>23</v>
      </c>
      <c r="E180" t="s">
        <v>24</v>
      </c>
      <c r="F180" s="7">
        <v>45</v>
      </c>
      <c r="G180" s="7" t="str" cm="1">
        <f t="array" ref="G180">_xlfn.IFS(F180&lt;25, "18-24",F180&lt;35,"25-34",F180&lt;45,"35-44",F180&gt;=45,"45+")</f>
        <v>45+</v>
      </c>
      <c r="H180" t="s">
        <v>12</v>
      </c>
      <c r="I180" t="s">
        <v>25</v>
      </c>
      <c r="J180" t="s">
        <v>184</v>
      </c>
      <c r="K180" t="s">
        <v>185</v>
      </c>
      <c r="L180" t="s">
        <v>186</v>
      </c>
      <c r="M180">
        <v>4</v>
      </c>
      <c r="N180" s="4">
        <v>5000</v>
      </c>
      <c r="O180" s="8">
        <v>0</v>
      </c>
      <c r="P180" s="5" t="str" cm="1">
        <f t="array" ref="P180">_xlfn.IFS(O180&lt;0.1,"0-10%",O180&lt;0.2,"10-20%",O180&gt;=0.2,"20%+")</f>
        <v>0-10%</v>
      </c>
      <c r="Q180" s="4">
        <v>20000</v>
      </c>
      <c r="R180">
        <v>5</v>
      </c>
      <c r="S180" t="s">
        <v>588</v>
      </c>
    </row>
    <row r="181" spans="1:19" x14ac:dyDescent="0.25">
      <c r="A181" s="1">
        <v>44682</v>
      </c>
      <c r="B181">
        <f t="shared" si="5"/>
        <v>2022</v>
      </c>
      <c r="C181" s="2" t="s">
        <v>410</v>
      </c>
      <c r="D181" t="s">
        <v>110</v>
      </c>
      <c r="E181" t="s">
        <v>111</v>
      </c>
      <c r="F181" s="7">
        <v>29</v>
      </c>
      <c r="G181" s="7" t="str" cm="1">
        <f t="array" ref="G181">_xlfn.IFS(F181&lt;25, "18-24",F181&lt;35,"25-34",F181&lt;45,"35-44",F181&gt;=45,"45+")</f>
        <v>25-34</v>
      </c>
      <c r="H181" t="s">
        <v>8</v>
      </c>
      <c r="I181" t="s">
        <v>112</v>
      </c>
      <c r="J181" t="s">
        <v>158</v>
      </c>
      <c r="K181" t="s">
        <v>159</v>
      </c>
      <c r="L181" t="s">
        <v>160</v>
      </c>
      <c r="M181">
        <v>1</v>
      </c>
      <c r="N181" s="4">
        <v>99999</v>
      </c>
      <c r="O181" s="8">
        <v>0.18</v>
      </c>
      <c r="P181" s="5" t="str" cm="1">
        <f t="array" ref="P181">_xlfn.IFS(O181&lt;0.1,"0-10%",O181&lt;0.2,"10-20%",O181&gt;=0.2,"20%+")</f>
        <v>10-20%</v>
      </c>
      <c r="Q181" s="4">
        <v>81999.179999999993</v>
      </c>
      <c r="R181">
        <v>5</v>
      </c>
      <c r="S181" t="s">
        <v>612</v>
      </c>
    </row>
    <row r="182" spans="1:19" x14ac:dyDescent="0.25">
      <c r="A182" s="1">
        <v>44686</v>
      </c>
      <c r="B182">
        <f t="shared" si="5"/>
        <v>2022</v>
      </c>
      <c r="C182" s="2" t="s">
        <v>411</v>
      </c>
      <c r="D182" t="s">
        <v>60</v>
      </c>
      <c r="E182" t="s">
        <v>61</v>
      </c>
      <c r="F182" s="7">
        <v>38</v>
      </c>
      <c r="G182" s="7" t="str" cm="1">
        <f t="array" ref="G182">_xlfn.IFS(F182&lt;25, "18-24",F182&lt;35,"25-34",F182&lt;45,"35-44",F182&gt;=45,"45+")</f>
        <v>35-44</v>
      </c>
      <c r="H182" t="s">
        <v>8</v>
      </c>
      <c r="I182" t="s">
        <v>62</v>
      </c>
      <c r="J182" t="s">
        <v>171</v>
      </c>
      <c r="K182" t="s">
        <v>172</v>
      </c>
      <c r="L182" t="s">
        <v>173</v>
      </c>
      <c r="M182">
        <v>2</v>
      </c>
      <c r="N182" s="4">
        <v>26999</v>
      </c>
      <c r="O182" s="8">
        <v>0</v>
      </c>
      <c r="P182" s="5" t="str" cm="1">
        <f t="array" ref="P182">_xlfn.IFS(O182&lt;0.1,"0-10%",O182&lt;0.2,"10-20%",O182&gt;=0.2,"20%+")</f>
        <v>0-10%</v>
      </c>
      <c r="Q182" s="4">
        <v>53998</v>
      </c>
      <c r="R182">
        <v>4</v>
      </c>
      <c r="S182" t="s">
        <v>589</v>
      </c>
    </row>
    <row r="183" spans="1:19" x14ac:dyDescent="0.25">
      <c r="A183" s="1">
        <v>44690</v>
      </c>
      <c r="B183">
        <f t="shared" si="5"/>
        <v>2022</v>
      </c>
      <c r="C183" s="2" t="s">
        <v>412</v>
      </c>
      <c r="D183" t="s">
        <v>129</v>
      </c>
      <c r="E183" t="s">
        <v>130</v>
      </c>
      <c r="F183" s="7">
        <v>30</v>
      </c>
      <c r="G183" s="7" t="str" cm="1">
        <f t="array" ref="G183">_xlfn.IFS(F183&lt;25, "18-24",F183&lt;35,"25-34",F183&lt;45,"35-44",F183&gt;=45,"45+")</f>
        <v>25-34</v>
      </c>
      <c r="H183" t="s">
        <v>8</v>
      </c>
      <c r="I183" t="s">
        <v>131</v>
      </c>
      <c r="J183" t="s">
        <v>145</v>
      </c>
      <c r="K183" t="s">
        <v>149</v>
      </c>
      <c r="L183" t="s">
        <v>150</v>
      </c>
      <c r="M183">
        <v>1</v>
      </c>
      <c r="N183" s="4">
        <v>7500</v>
      </c>
      <c r="O183" s="8">
        <v>0.05</v>
      </c>
      <c r="P183" s="5" t="str" cm="1">
        <f t="array" ref="P183">_xlfn.IFS(O183&lt;0.1,"0-10%",O183&lt;0.2,"10-20%",O183&gt;=0.2,"20%+")</f>
        <v>0-10%</v>
      </c>
      <c r="Q183" s="4">
        <v>7125</v>
      </c>
      <c r="R183">
        <v>3</v>
      </c>
      <c r="S183" t="s">
        <v>590</v>
      </c>
    </row>
    <row r="184" spans="1:19" x14ac:dyDescent="0.25">
      <c r="A184" s="1">
        <v>44694</v>
      </c>
      <c r="B184">
        <f t="shared" si="5"/>
        <v>2022</v>
      </c>
      <c r="C184" s="2" t="s">
        <v>413</v>
      </c>
      <c r="D184" t="s">
        <v>35</v>
      </c>
      <c r="E184" t="s">
        <v>36</v>
      </c>
      <c r="F184" s="7">
        <v>33</v>
      </c>
      <c r="G184" s="7" t="str" cm="1">
        <f t="array" ref="G184">_xlfn.IFS(F184&lt;25, "18-24",F184&lt;35,"25-34",F184&lt;45,"35-44",F184&gt;=45,"45+")</f>
        <v>25-34</v>
      </c>
      <c r="H184" t="s">
        <v>8</v>
      </c>
      <c r="I184" t="s">
        <v>37</v>
      </c>
      <c r="J184" t="s">
        <v>184</v>
      </c>
      <c r="K184" t="s">
        <v>191</v>
      </c>
      <c r="L184" t="s">
        <v>192</v>
      </c>
      <c r="M184">
        <v>3</v>
      </c>
      <c r="N184" s="4">
        <v>2000</v>
      </c>
      <c r="O184" s="8">
        <v>0</v>
      </c>
      <c r="P184" s="5" t="str" cm="1">
        <f t="array" ref="P184">_xlfn.IFS(O184&lt;0.1,"0-10%",O184&lt;0.2,"10-20%",O184&gt;=0.2,"20%+")</f>
        <v>0-10%</v>
      </c>
      <c r="Q184" s="4">
        <v>6000</v>
      </c>
      <c r="R184">
        <v>5</v>
      </c>
      <c r="S184" t="s">
        <v>591</v>
      </c>
    </row>
    <row r="185" spans="1:19" x14ac:dyDescent="0.25">
      <c r="A185" s="1">
        <v>44698</v>
      </c>
      <c r="B185">
        <f t="shared" si="5"/>
        <v>2022</v>
      </c>
      <c r="C185" s="2" t="s">
        <v>414</v>
      </c>
      <c r="D185" t="s">
        <v>93</v>
      </c>
      <c r="E185" t="s">
        <v>94</v>
      </c>
      <c r="F185" s="7">
        <v>33</v>
      </c>
      <c r="G185" s="7" t="str" cm="1">
        <f t="array" ref="G185">_xlfn.IFS(F185&lt;25, "18-24",F185&lt;35,"25-34",F185&lt;45,"35-44",F185&gt;=45,"45+")</f>
        <v>25-34</v>
      </c>
      <c r="H185" t="s">
        <v>8</v>
      </c>
      <c r="I185" t="s">
        <v>95</v>
      </c>
      <c r="J185" t="s">
        <v>158</v>
      </c>
      <c r="K185" t="s">
        <v>165</v>
      </c>
      <c r="L185" t="s">
        <v>166</v>
      </c>
      <c r="M185">
        <v>1</v>
      </c>
      <c r="N185" s="4">
        <v>19999</v>
      </c>
      <c r="O185" s="8">
        <v>0.1</v>
      </c>
      <c r="P185" s="5" t="str" cm="1">
        <f t="array" ref="P185">_xlfn.IFS(O185&lt;0.1,"0-10%",O185&lt;0.2,"10-20%",O185&gt;=0.2,"20%+")</f>
        <v>10-20%</v>
      </c>
      <c r="Q185" s="4">
        <v>17999.099999999999</v>
      </c>
      <c r="R185">
        <v>4</v>
      </c>
      <c r="S185" t="s">
        <v>592</v>
      </c>
    </row>
    <row r="186" spans="1:19" x14ac:dyDescent="0.25">
      <c r="A186" s="1">
        <v>44702</v>
      </c>
      <c r="B186">
        <f t="shared" si="5"/>
        <v>2022</v>
      </c>
      <c r="C186" s="2" t="s">
        <v>415</v>
      </c>
      <c r="D186" t="s">
        <v>132</v>
      </c>
      <c r="E186" t="s">
        <v>133</v>
      </c>
      <c r="F186" s="7">
        <v>36</v>
      </c>
      <c r="G186" s="7" t="str" cm="1">
        <f t="array" ref="G186">_xlfn.IFS(F186&lt;25, "18-24",F186&lt;35,"25-34",F186&lt;45,"35-44",F186&gt;=45,"45+")</f>
        <v>35-44</v>
      </c>
      <c r="H186" t="s">
        <v>12</v>
      </c>
      <c r="I186" t="s">
        <v>31</v>
      </c>
      <c r="J186" t="s">
        <v>158</v>
      </c>
      <c r="K186" t="s">
        <v>207</v>
      </c>
      <c r="L186" t="s">
        <v>208</v>
      </c>
      <c r="M186">
        <v>1</v>
      </c>
      <c r="N186" s="4">
        <v>9999</v>
      </c>
      <c r="O186" s="8">
        <v>0</v>
      </c>
      <c r="P186" s="5" t="str" cm="1">
        <f t="array" ref="P186">_xlfn.IFS(O186&lt;0.1,"0-10%",O186&lt;0.2,"10-20%",O186&gt;=0.2,"20%+")</f>
        <v>0-10%</v>
      </c>
      <c r="Q186" s="4">
        <v>9999</v>
      </c>
      <c r="R186">
        <v>3</v>
      </c>
      <c r="S186" t="s">
        <v>593</v>
      </c>
    </row>
    <row r="187" spans="1:19" x14ac:dyDescent="0.25">
      <c r="A187" s="1">
        <v>44706</v>
      </c>
      <c r="B187">
        <f t="shared" si="5"/>
        <v>2022</v>
      </c>
      <c r="C187" s="2" t="s">
        <v>416</v>
      </c>
      <c r="D187" t="s">
        <v>72</v>
      </c>
      <c r="E187" t="s">
        <v>73</v>
      </c>
      <c r="F187" s="7">
        <v>25</v>
      </c>
      <c r="G187" s="7" t="str" cm="1">
        <f t="array" ref="G187">_xlfn.IFS(F187&lt;25, "18-24",F187&lt;35,"25-34",F187&lt;45,"35-44",F187&gt;=45,"45+")</f>
        <v>25-34</v>
      </c>
      <c r="H187" t="s">
        <v>8</v>
      </c>
      <c r="I187" t="s">
        <v>74</v>
      </c>
      <c r="J187" t="s">
        <v>158</v>
      </c>
      <c r="K187" t="s">
        <v>159</v>
      </c>
      <c r="L187" t="s">
        <v>160</v>
      </c>
      <c r="M187">
        <v>1</v>
      </c>
      <c r="N187" s="4">
        <v>99999</v>
      </c>
      <c r="O187" s="8">
        <v>0.2</v>
      </c>
      <c r="P187" s="5" t="str" cm="1">
        <f t="array" ref="P187">_xlfn.IFS(O187&lt;0.1,"0-10%",O187&lt;0.2,"10-20%",O187&gt;=0.2,"20%+")</f>
        <v>20%+</v>
      </c>
      <c r="Q187" s="4">
        <v>79999.199999999997</v>
      </c>
      <c r="R187">
        <v>5</v>
      </c>
      <c r="S187" t="s">
        <v>594</v>
      </c>
    </row>
    <row r="188" spans="1:19" x14ac:dyDescent="0.25">
      <c r="A188" s="1">
        <v>44710</v>
      </c>
      <c r="B188">
        <f t="shared" si="5"/>
        <v>2022</v>
      </c>
      <c r="C188" s="2" t="s">
        <v>417</v>
      </c>
      <c r="D188" t="s">
        <v>78</v>
      </c>
      <c r="E188" t="s">
        <v>79</v>
      </c>
      <c r="F188" s="7">
        <v>22</v>
      </c>
      <c r="G188" s="7" t="str" cm="1">
        <f t="array" ref="G188">_xlfn.IFS(F188&lt;25, "18-24",F188&lt;35,"25-34",F188&lt;45,"35-44",F188&gt;=45,"45+")</f>
        <v>18-24</v>
      </c>
      <c r="H188" t="s">
        <v>8</v>
      </c>
      <c r="I188" t="s">
        <v>57</v>
      </c>
      <c r="J188" t="s">
        <v>171</v>
      </c>
      <c r="K188" t="s">
        <v>178</v>
      </c>
      <c r="L188" t="s">
        <v>179</v>
      </c>
      <c r="M188">
        <v>1</v>
      </c>
      <c r="N188" s="4">
        <v>12499</v>
      </c>
      <c r="O188" s="8">
        <v>0</v>
      </c>
      <c r="P188" s="5" t="str" cm="1">
        <f t="array" ref="P188">_xlfn.IFS(O188&lt;0.1,"0-10%",O188&lt;0.2,"10-20%",O188&gt;=0.2,"20%+")</f>
        <v>0-10%</v>
      </c>
      <c r="Q188" s="4">
        <v>12499</v>
      </c>
      <c r="R188">
        <v>4</v>
      </c>
      <c r="S188" t="s">
        <v>595</v>
      </c>
    </row>
    <row r="189" spans="1:19" x14ac:dyDescent="0.25">
      <c r="A189" s="1">
        <v>44714</v>
      </c>
      <c r="B189">
        <f t="shared" si="5"/>
        <v>2022</v>
      </c>
      <c r="C189" s="2" t="s">
        <v>418</v>
      </c>
      <c r="D189" t="s">
        <v>118</v>
      </c>
      <c r="E189" t="s">
        <v>119</v>
      </c>
      <c r="F189" s="7">
        <v>55</v>
      </c>
      <c r="G189" s="7" t="str" cm="1">
        <f t="array" ref="G189">_xlfn.IFS(F189&lt;25, "18-24",F189&lt;35,"25-34",F189&lt;45,"35-44",F189&gt;=45,"45+")</f>
        <v>45+</v>
      </c>
      <c r="H189" t="s">
        <v>12</v>
      </c>
      <c r="I189" t="s">
        <v>120</v>
      </c>
      <c r="J189" t="s">
        <v>184</v>
      </c>
      <c r="K189" t="s">
        <v>204</v>
      </c>
      <c r="L189" t="s">
        <v>205</v>
      </c>
      <c r="M189">
        <v>6</v>
      </c>
      <c r="N189" s="4">
        <v>4500</v>
      </c>
      <c r="O189" s="8">
        <v>0</v>
      </c>
      <c r="P189" s="5" t="str" cm="1">
        <f t="array" ref="P189">_xlfn.IFS(O189&lt;0.1,"0-10%",O189&lt;0.2,"10-20%",O189&gt;=0.2,"20%+")</f>
        <v>0-10%</v>
      </c>
      <c r="Q189" s="4">
        <v>27000</v>
      </c>
      <c r="R189">
        <v>1</v>
      </c>
      <c r="S189" t="s">
        <v>596</v>
      </c>
    </row>
    <row r="190" spans="1:19" x14ac:dyDescent="0.25">
      <c r="A190" s="1">
        <v>44718</v>
      </c>
      <c r="B190">
        <f t="shared" si="5"/>
        <v>2022</v>
      </c>
      <c r="C190" s="2" t="s">
        <v>419</v>
      </c>
      <c r="D190" t="s">
        <v>86</v>
      </c>
      <c r="E190" t="s">
        <v>87</v>
      </c>
      <c r="F190" s="7">
        <v>45</v>
      </c>
      <c r="G190" s="7" t="str" cm="1">
        <f t="array" ref="G190">_xlfn.IFS(F190&lt;25, "18-24",F190&lt;35,"25-34",F190&lt;45,"35-44",F190&gt;=45,"45+")</f>
        <v>45+</v>
      </c>
      <c r="H190" t="s">
        <v>12</v>
      </c>
      <c r="I190" t="s">
        <v>88</v>
      </c>
      <c r="J190" t="s">
        <v>145</v>
      </c>
      <c r="K190" t="s">
        <v>155</v>
      </c>
      <c r="L190" t="s">
        <v>156</v>
      </c>
      <c r="M190">
        <v>1</v>
      </c>
      <c r="N190" s="4">
        <v>11999</v>
      </c>
      <c r="O190" s="8">
        <v>0.05</v>
      </c>
      <c r="P190" s="5" t="str" cm="1">
        <f t="array" ref="P190">_xlfn.IFS(O190&lt;0.1,"0-10%",O190&lt;0.2,"10-20%",O190&gt;=0.2,"20%+")</f>
        <v>0-10%</v>
      </c>
      <c r="Q190" s="4">
        <v>11399.05</v>
      </c>
      <c r="R190">
        <v>4</v>
      </c>
      <c r="S190" t="s">
        <v>597</v>
      </c>
    </row>
    <row r="191" spans="1:19" x14ac:dyDescent="0.25">
      <c r="A191" s="1">
        <v>44722</v>
      </c>
      <c r="B191">
        <f t="shared" si="5"/>
        <v>2022</v>
      </c>
      <c r="C191" s="2" t="s">
        <v>420</v>
      </c>
      <c r="D191" t="s">
        <v>98</v>
      </c>
      <c r="E191" t="s">
        <v>99</v>
      </c>
      <c r="F191" s="7">
        <v>24</v>
      </c>
      <c r="G191" s="7" t="str" cm="1">
        <f t="array" ref="G191">_xlfn.IFS(F191&lt;25, "18-24",F191&lt;35,"25-34",F191&lt;45,"35-44",F191&gt;=45,"45+")</f>
        <v>18-24</v>
      </c>
      <c r="H191" t="s">
        <v>8</v>
      </c>
      <c r="I191" t="s">
        <v>13</v>
      </c>
      <c r="J191" t="s">
        <v>184</v>
      </c>
      <c r="K191" t="s">
        <v>188</v>
      </c>
      <c r="L191" t="s">
        <v>189</v>
      </c>
      <c r="M191">
        <v>2</v>
      </c>
      <c r="N191" s="4">
        <v>3000</v>
      </c>
      <c r="O191" s="8">
        <v>0</v>
      </c>
      <c r="P191" s="5" t="str" cm="1">
        <f t="array" ref="P191">_xlfn.IFS(O191&lt;0.1,"0-10%",O191&lt;0.2,"10-20%",O191&gt;=0.2,"20%+")</f>
        <v>0-10%</v>
      </c>
      <c r="Q191" s="4">
        <v>6000</v>
      </c>
      <c r="R191">
        <v>4</v>
      </c>
      <c r="S191" t="s">
        <v>598</v>
      </c>
    </row>
    <row r="192" spans="1:19" x14ac:dyDescent="0.25">
      <c r="A192" s="1">
        <v>44726</v>
      </c>
      <c r="B192">
        <f t="shared" si="5"/>
        <v>2022</v>
      </c>
      <c r="C192" s="2" t="s">
        <v>421</v>
      </c>
      <c r="D192" t="s">
        <v>100</v>
      </c>
      <c r="E192" t="s">
        <v>101</v>
      </c>
      <c r="F192" s="7">
        <v>37</v>
      </c>
      <c r="G192" s="7" t="str" cm="1">
        <f t="array" ref="G192">_xlfn.IFS(F192&lt;25, "18-24",F192&lt;35,"25-34",F192&lt;45,"35-44",F192&gt;=45,"45+")</f>
        <v>35-44</v>
      </c>
      <c r="H192" t="s">
        <v>12</v>
      </c>
      <c r="I192" t="s">
        <v>28</v>
      </c>
      <c r="J192" t="s">
        <v>158</v>
      </c>
      <c r="K192" t="s">
        <v>168</v>
      </c>
      <c r="L192" t="s">
        <v>169</v>
      </c>
      <c r="M192">
        <v>1</v>
      </c>
      <c r="N192" s="4">
        <v>29999</v>
      </c>
      <c r="O192" s="8">
        <v>0</v>
      </c>
      <c r="P192" s="5" t="str" cm="1">
        <f t="array" ref="P192">_xlfn.IFS(O192&lt;0.1,"0-10%",O192&lt;0.2,"10-20%",O192&gt;=0.2,"20%+")</f>
        <v>0-10%</v>
      </c>
      <c r="Q192" s="4">
        <v>29999</v>
      </c>
      <c r="R192">
        <v>5</v>
      </c>
      <c r="S192" t="s">
        <v>599</v>
      </c>
    </row>
    <row r="193" spans="1:19" x14ac:dyDescent="0.25">
      <c r="A193" s="1">
        <v>44730</v>
      </c>
      <c r="B193">
        <f t="shared" si="5"/>
        <v>2022</v>
      </c>
      <c r="C193" s="2" t="s">
        <v>422</v>
      </c>
      <c r="D193" t="s">
        <v>50</v>
      </c>
      <c r="E193" t="s">
        <v>51</v>
      </c>
      <c r="F193" s="7">
        <v>44</v>
      </c>
      <c r="G193" s="7" t="str" cm="1">
        <f t="array" ref="G193">_xlfn.IFS(F193&lt;25, "18-24",F193&lt;35,"25-34",F193&lt;45,"35-44",F193&gt;=45,"45+")</f>
        <v>35-44</v>
      </c>
      <c r="H193" t="s">
        <v>8</v>
      </c>
      <c r="I193" t="s">
        <v>31</v>
      </c>
      <c r="J193" t="s">
        <v>145</v>
      </c>
      <c r="K193" t="s">
        <v>146</v>
      </c>
      <c r="L193" t="s">
        <v>147</v>
      </c>
      <c r="M193">
        <v>1</v>
      </c>
      <c r="N193" s="4">
        <v>6500</v>
      </c>
      <c r="O193" s="8">
        <v>0.1</v>
      </c>
      <c r="P193" s="5" t="str" cm="1">
        <f t="array" ref="P193">_xlfn.IFS(O193&lt;0.1,"0-10%",O193&lt;0.2,"10-20%",O193&gt;=0.2,"20%+")</f>
        <v>10-20%</v>
      </c>
      <c r="Q193" s="4">
        <v>5850</v>
      </c>
      <c r="R193">
        <v>3</v>
      </c>
      <c r="S193" t="s">
        <v>600</v>
      </c>
    </row>
    <row r="194" spans="1:19" x14ac:dyDescent="0.25">
      <c r="A194" s="1">
        <v>44734</v>
      </c>
      <c r="B194">
        <f t="shared" ref="B194:B225" si="6">YEAR(A194)</f>
        <v>2022</v>
      </c>
      <c r="C194" s="2" t="s">
        <v>423</v>
      </c>
      <c r="D194" t="s">
        <v>20</v>
      </c>
      <c r="E194" t="s">
        <v>21</v>
      </c>
      <c r="F194" s="7">
        <v>31</v>
      </c>
      <c r="G194" s="7" t="str" cm="1">
        <f t="array" ref="G194">_xlfn.IFS(F194&lt;25, "18-24",F194&lt;35,"25-34",F194&lt;45,"35-44",F194&gt;=45,"45+")</f>
        <v>25-34</v>
      </c>
      <c r="H194" t="s">
        <v>8</v>
      </c>
      <c r="I194" t="s">
        <v>22</v>
      </c>
      <c r="J194" t="s">
        <v>171</v>
      </c>
      <c r="K194" t="s">
        <v>175</v>
      </c>
      <c r="L194" t="s">
        <v>176</v>
      </c>
      <c r="M194">
        <v>1</v>
      </c>
      <c r="N194" s="4">
        <v>22999</v>
      </c>
      <c r="O194" s="8">
        <v>0.15</v>
      </c>
      <c r="P194" s="5" t="str" cm="1">
        <f t="array" ref="P194">_xlfn.IFS(O194&lt;0.1,"0-10%",O194&lt;0.2,"10-20%",O194&gt;=0.2,"20%+")</f>
        <v>10-20%</v>
      </c>
      <c r="Q194" s="4">
        <v>19549.150000000001</v>
      </c>
      <c r="R194">
        <v>5</v>
      </c>
      <c r="S194" t="s">
        <v>601</v>
      </c>
    </row>
    <row r="195" spans="1:19" x14ac:dyDescent="0.25">
      <c r="A195" s="1">
        <v>44738</v>
      </c>
      <c r="B195">
        <f t="shared" si="6"/>
        <v>2022</v>
      </c>
      <c r="C195" s="2" t="s">
        <v>424</v>
      </c>
      <c r="D195" t="s">
        <v>58</v>
      </c>
      <c r="E195" t="s">
        <v>59</v>
      </c>
      <c r="F195" s="7">
        <v>30</v>
      </c>
      <c r="G195" s="7" t="str" cm="1">
        <f t="array" ref="G195">_xlfn.IFS(F195&lt;25, "18-24",F195&lt;35,"25-34",F195&lt;45,"35-44",F195&gt;=45,"45+")</f>
        <v>25-34</v>
      </c>
      <c r="H195" t="s">
        <v>12</v>
      </c>
      <c r="I195" t="s">
        <v>9</v>
      </c>
      <c r="J195" t="s">
        <v>145</v>
      </c>
      <c r="K195" t="s">
        <v>152</v>
      </c>
      <c r="L195" t="s">
        <v>153</v>
      </c>
      <c r="M195">
        <v>1</v>
      </c>
      <c r="N195" s="4">
        <v>5200</v>
      </c>
      <c r="O195" s="8">
        <v>0</v>
      </c>
      <c r="P195" s="5" t="str" cm="1">
        <f t="array" ref="P195">_xlfn.IFS(O195&lt;0.1,"0-10%",O195&lt;0.2,"10-20%",O195&gt;=0.2,"20%+")</f>
        <v>0-10%</v>
      </c>
      <c r="Q195" s="4">
        <v>5200</v>
      </c>
      <c r="R195">
        <v>4</v>
      </c>
      <c r="S195" t="s">
        <v>602</v>
      </c>
    </row>
    <row r="196" spans="1:19" x14ac:dyDescent="0.25">
      <c r="A196" s="1">
        <v>44742</v>
      </c>
      <c r="B196">
        <f t="shared" si="6"/>
        <v>2022</v>
      </c>
      <c r="C196" s="2" t="s">
        <v>425</v>
      </c>
      <c r="D196" t="s">
        <v>29</v>
      </c>
      <c r="E196" t="s">
        <v>30</v>
      </c>
      <c r="F196" s="7">
        <v>38</v>
      </c>
      <c r="G196" s="7" t="str" cm="1">
        <f t="array" ref="G196">_xlfn.IFS(F196&lt;25, "18-24",F196&lt;35,"25-34",F196&lt;45,"35-44",F196&gt;=45,"45+")</f>
        <v>35-44</v>
      </c>
      <c r="H196" t="s">
        <v>12</v>
      </c>
      <c r="I196" t="s">
        <v>31</v>
      </c>
      <c r="J196" t="s">
        <v>158</v>
      </c>
      <c r="K196" t="s">
        <v>162</v>
      </c>
      <c r="L196" t="s">
        <v>163</v>
      </c>
      <c r="M196">
        <v>3</v>
      </c>
      <c r="N196" s="4">
        <v>14999</v>
      </c>
      <c r="O196" s="8">
        <v>0</v>
      </c>
      <c r="P196" s="5" t="str" cm="1">
        <f t="array" ref="P196">_xlfn.IFS(O196&lt;0.1,"0-10%",O196&lt;0.2,"10-20%",O196&gt;=0.2,"20%+")</f>
        <v>0-10%</v>
      </c>
      <c r="Q196" s="4">
        <v>44997</v>
      </c>
      <c r="R196">
        <v>5</v>
      </c>
      <c r="S196" t="s">
        <v>603</v>
      </c>
    </row>
    <row r="197" spans="1:19" x14ac:dyDescent="0.25">
      <c r="A197" s="1">
        <v>44746</v>
      </c>
      <c r="B197">
        <f t="shared" si="6"/>
        <v>2022</v>
      </c>
      <c r="C197" s="2" t="s">
        <v>426</v>
      </c>
      <c r="D197" t="s">
        <v>40</v>
      </c>
      <c r="E197" t="s">
        <v>41</v>
      </c>
      <c r="F197" s="7">
        <v>36</v>
      </c>
      <c r="G197" s="7" t="str" cm="1">
        <f t="array" ref="G197">_xlfn.IFS(F197&lt;25, "18-24",F197&lt;35,"25-34",F197&lt;45,"35-44",F197&gt;=45,"45+")</f>
        <v>35-44</v>
      </c>
      <c r="H197" t="s">
        <v>8</v>
      </c>
      <c r="I197" t="s">
        <v>42</v>
      </c>
      <c r="J197" t="s">
        <v>194</v>
      </c>
      <c r="K197" t="s">
        <v>198</v>
      </c>
      <c r="L197" t="s">
        <v>199</v>
      </c>
      <c r="M197">
        <v>2</v>
      </c>
      <c r="N197" s="4">
        <v>8999</v>
      </c>
      <c r="O197" s="8">
        <v>0.05</v>
      </c>
      <c r="P197" s="5" t="str" cm="1">
        <f t="array" ref="P197">_xlfn.IFS(O197&lt;0.1,"0-10%",O197&lt;0.2,"10-20%",O197&gt;=0.2,"20%+")</f>
        <v>0-10%</v>
      </c>
      <c r="Q197" s="4">
        <v>17098.099999999999</v>
      </c>
      <c r="R197">
        <v>4</v>
      </c>
      <c r="S197" t="s">
        <v>604</v>
      </c>
    </row>
    <row r="198" spans="1:19" x14ac:dyDescent="0.25">
      <c r="A198" s="1">
        <v>44750</v>
      </c>
      <c r="B198">
        <f t="shared" si="6"/>
        <v>2022</v>
      </c>
      <c r="C198" s="2" t="s">
        <v>427</v>
      </c>
      <c r="D198" t="s">
        <v>14</v>
      </c>
      <c r="E198" t="s">
        <v>15</v>
      </c>
      <c r="F198" s="7">
        <v>42</v>
      </c>
      <c r="G198" s="7" t="str" cm="1">
        <f t="array" ref="G198">_xlfn.IFS(F198&lt;25, "18-24",F198&lt;35,"25-34",F198&lt;45,"35-44",F198&gt;=45,"45+")</f>
        <v>35-44</v>
      </c>
      <c r="H198" t="s">
        <v>8</v>
      </c>
      <c r="I198" t="s">
        <v>16</v>
      </c>
      <c r="J198" t="s">
        <v>194</v>
      </c>
      <c r="K198" t="s">
        <v>201</v>
      </c>
      <c r="L198" t="s">
        <v>202</v>
      </c>
      <c r="M198">
        <v>1</v>
      </c>
      <c r="N198" s="4">
        <v>8999</v>
      </c>
      <c r="O198" s="8">
        <v>0</v>
      </c>
      <c r="P198" s="5" t="str" cm="1">
        <f t="array" ref="P198">_xlfn.IFS(O198&lt;0.1,"0-10%",O198&lt;0.2,"10-20%",O198&gt;=0.2,"20%+")</f>
        <v>0-10%</v>
      </c>
      <c r="Q198" s="4">
        <v>8999</v>
      </c>
      <c r="R198">
        <v>3</v>
      </c>
      <c r="S198" t="s">
        <v>605</v>
      </c>
    </row>
    <row r="199" spans="1:19" x14ac:dyDescent="0.25">
      <c r="A199" s="1">
        <v>44754</v>
      </c>
      <c r="B199">
        <f t="shared" si="6"/>
        <v>2022</v>
      </c>
      <c r="C199" s="2" t="s">
        <v>428</v>
      </c>
      <c r="D199" t="s">
        <v>66</v>
      </c>
      <c r="E199" t="s">
        <v>67</v>
      </c>
      <c r="F199" s="7">
        <v>29</v>
      </c>
      <c r="G199" s="7" t="str" cm="1">
        <f t="array" ref="G199">_xlfn.IFS(F199&lt;25, "18-24",F199&lt;35,"25-34",F199&lt;45,"35-44",F199&gt;=45,"45+")</f>
        <v>25-34</v>
      </c>
      <c r="H199" t="s">
        <v>8</v>
      </c>
      <c r="I199" t="s">
        <v>68</v>
      </c>
      <c r="J199" t="s">
        <v>171</v>
      </c>
      <c r="K199" t="s">
        <v>181</v>
      </c>
      <c r="L199" t="s">
        <v>182</v>
      </c>
      <c r="M199">
        <v>1</v>
      </c>
      <c r="N199" s="4">
        <v>59999</v>
      </c>
      <c r="O199" s="8">
        <v>0.1</v>
      </c>
      <c r="P199" s="5" t="str" cm="1">
        <f t="array" ref="P199">_xlfn.IFS(O199&lt;0.1,"0-10%",O199&lt;0.2,"10-20%",O199&gt;=0.2,"20%+")</f>
        <v>10-20%</v>
      </c>
      <c r="Q199" s="4">
        <v>53999.1</v>
      </c>
      <c r="R199">
        <v>5</v>
      </c>
      <c r="S199" t="s">
        <v>606</v>
      </c>
    </row>
    <row r="200" spans="1:19" x14ac:dyDescent="0.25">
      <c r="A200" s="1">
        <v>44758</v>
      </c>
      <c r="B200">
        <f t="shared" si="6"/>
        <v>2022</v>
      </c>
      <c r="C200" s="2" t="s">
        <v>429</v>
      </c>
      <c r="D200" t="s">
        <v>26</v>
      </c>
      <c r="E200" t="s">
        <v>27</v>
      </c>
      <c r="F200" s="7">
        <v>29</v>
      </c>
      <c r="G200" s="7" t="str" cm="1">
        <f t="array" ref="G200">_xlfn.IFS(F200&lt;25, "18-24",F200&lt;35,"25-34",F200&lt;45,"35-44",F200&gt;=45,"45+")</f>
        <v>25-34</v>
      </c>
      <c r="H200" t="s">
        <v>8</v>
      </c>
      <c r="I200" t="s">
        <v>28</v>
      </c>
      <c r="J200" t="s">
        <v>171</v>
      </c>
      <c r="K200" t="s">
        <v>213</v>
      </c>
      <c r="L200" t="s">
        <v>214</v>
      </c>
      <c r="M200">
        <v>1</v>
      </c>
      <c r="N200" s="4">
        <v>14999</v>
      </c>
      <c r="O200" s="8">
        <v>0</v>
      </c>
      <c r="P200" s="5" t="str" cm="1">
        <f t="array" ref="P200">_xlfn.IFS(O200&lt;0.1,"0-10%",O200&lt;0.2,"10-20%",O200&gt;=0.2,"20%+")</f>
        <v>0-10%</v>
      </c>
      <c r="Q200" s="4">
        <v>14999</v>
      </c>
      <c r="R200">
        <v>4</v>
      </c>
      <c r="S200" t="s">
        <v>607</v>
      </c>
    </row>
    <row r="201" spans="1:19" x14ac:dyDescent="0.25">
      <c r="A201" s="1">
        <v>44762</v>
      </c>
      <c r="B201">
        <f t="shared" si="6"/>
        <v>2022</v>
      </c>
      <c r="C201" s="2" t="s">
        <v>430</v>
      </c>
      <c r="D201" t="s">
        <v>91</v>
      </c>
      <c r="E201" t="s">
        <v>92</v>
      </c>
      <c r="F201" s="7">
        <v>26</v>
      </c>
      <c r="G201" s="7" t="str" cm="1">
        <f t="array" ref="G201">_xlfn.IFS(F201&lt;25, "18-24",F201&lt;35,"25-34",F201&lt;45,"35-44",F201&gt;=45,"45+")</f>
        <v>25-34</v>
      </c>
      <c r="H201" t="s">
        <v>12</v>
      </c>
      <c r="I201" t="s">
        <v>16</v>
      </c>
      <c r="J201" t="s">
        <v>219</v>
      </c>
      <c r="K201" t="s">
        <v>223</v>
      </c>
      <c r="L201" t="s">
        <v>224</v>
      </c>
      <c r="M201">
        <v>1</v>
      </c>
      <c r="N201" s="4">
        <v>54999</v>
      </c>
      <c r="O201" s="8">
        <v>0.25</v>
      </c>
      <c r="P201" s="5" t="str" cm="1">
        <f t="array" ref="P201">_xlfn.IFS(O201&lt;0.1,"0-10%",O201&lt;0.2,"10-20%",O201&gt;=0.2,"20%+")</f>
        <v>20%+</v>
      </c>
      <c r="Q201" s="4">
        <v>41249.25</v>
      </c>
      <c r="R201">
        <v>2</v>
      </c>
      <c r="S201" t="s">
        <v>611</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130CD8-ABF9-4DA3-8CC2-624800BB036B}">
  <dimension ref="A3:M34"/>
  <sheetViews>
    <sheetView workbookViewId="0">
      <selection activeCell="K11" sqref="K11"/>
    </sheetView>
  </sheetViews>
  <sheetFormatPr defaultRowHeight="15" x14ac:dyDescent="0.25"/>
  <cols>
    <col min="1" max="1" width="20.85546875" bestFit="1" customWidth="1"/>
    <col min="2" max="2" width="12.85546875" bestFit="1" customWidth="1"/>
    <col min="3" max="3" width="22.140625" bestFit="1" customWidth="1"/>
    <col min="4" max="4" width="11.28515625" bestFit="1" customWidth="1"/>
    <col min="5" max="5" width="28.85546875" bestFit="1" customWidth="1"/>
    <col min="7" max="7" width="19.28515625" bestFit="1" customWidth="1"/>
    <col min="8" max="9" width="19.42578125" bestFit="1" customWidth="1"/>
    <col min="10" max="10" width="22.42578125" bestFit="1" customWidth="1"/>
    <col min="11" max="12" width="17.42578125" bestFit="1" customWidth="1"/>
    <col min="13" max="13" width="26.140625" bestFit="1" customWidth="1"/>
    <col min="14" max="14" width="12.85546875" bestFit="1" customWidth="1"/>
    <col min="15" max="15" width="11" bestFit="1" customWidth="1"/>
  </cols>
  <sheetData>
    <row r="3" spans="1:13" x14ac:dyDescent="0.25">
      <c r="A3" t="s">
        <v>638</v>
      </c>
      <c r="C3" t="s">
        <v>640</v>
      </c>
      <c r="E3" t="s">
        <v>641</v>
      </c>
      <c r="G3" t="s">
        <v>642</v>
      </c>
      <c r="I3" t="s">
        <v>643</v>
      </c>
      <c r="K3" t="s">
        <v>647</v>
      </c>
      <c r="M3" t="s">
        <v>648</v>
      </c>
    </row>
    <row r="4" spans="1:13" x14ac:dyDescent="0.25">
      <c r="A4" s="4">
        <v>4613269.13</v>
      </c>
      <c r="C4" s="7">
        <v>25</v>
      </c>
      <c r="E4" s="7">
        <v>6</v>
      </c>
      <c r="G4" s="7">
        <v>25</v>
      </c>
      <c r="I4" s="7">
        <v>4.0350000000000001</v>
      </c>
      <c r="K4" s="7">
        <v>200</v>
      </c>
      <c r="M4" s="7">
        <v>50</v>
      </c>
    </row>
    <row r="5" spans="1:13" x14ac:dyDescent="0.25">
      <c r="A5" s="4">
        <f>GETPIVOTDATA("[Measures].[Sum of Total Amount]",$A$3)</f>
        <v>4613269.13</v>
      </c>
      <c r="C5">
        <f>GETPIVOTDATA("[Measures].[Distinct Count of Brand]",$C$3)</f>
        <v>25</v>
      </c>
      <c r="K5">
        <f>GETPIVOTDATA("[Measures].[Distinct Count of Order ID]",$K$3)</f>
        <v>200</v>
      </c>
      <c r="M5">
        <f>GETPIVOTDATA("[Measures].[Distinct Count of Customer ID]",$M$3)</f>
        <v>50</v>
      </c>
    </row>
    <row r="7" spans="1:13" x14ac:dyDescent="0.25">
      <c r="A7" s="6" t="s">
        <v>644</v>
      </c>
      <c r="B7" t="s">
        <v>638</v>
      </c>
      <c r="D7" s="6" t="s">
        <v>649</v>
      </c>
      <c r="E7" t="s">
        <v>638</v>
      </c>
      <c r="G7" s="6" t="s">
        <v>655</v>
      </c>
      <c r="H7" t="s">
        <v>643</v>
      </c>
    </row>
    <row r="8" spans="1:13" x14ac:dyDescent="0.25">
      <c r="A8" s="3" t="s">
        <v>194</v>
      </c>
      <c r="B8" s="4">
        <v>347014.7</v>
      </c>
      <c r="D8" s="3" t="s">
        <v>18</v>
      </c>
      <c r="E8" s="4">
        <v>164994.20000000001</v>
      </c>
      <c r="G8" s="3" t="s">
        <v>194</v>
      </c>
      <c r="H8" s="7">
        <v>3.375</v>
      </c>
      <c r="J8" s="9" t="s">
        <v>643</v>
      </c>
    </row>
    <row r="9" spans="1:13" x14ac:dyDescent="0.25">
      <c r="A9" s="3" t="s">
        <v>158</v>
      </c>
      <c r="B9" s="4">
        <v>1715948.1</v>
      </c>
      <c r="D9" s="3" t="s">
        <v>111</v>
      </c>
      <c r="E9" s="4">
        <v>197997.38</v>
      </c>
      <c r="G9" s="3" t="s">
        <v>158</v>
      </c>
      <c r="H9" s="7">
        <v>4.2954545454545459</v>
      </c>
      <c r="J9" s="7">
        <f>GETPIVOTDATA("[Measures].[Average of Rating 1-5]",$I$3)</f>
        <v>4.0350000000000001</v>
      </c>
    </row>
    <row r="10" spans="1:13" x14ac:dyDescent="0.25">
      <c r="A10" s="3" t="s">
        <v>145</v>
      </c>
      <c r="B10" s="4">
        <v>325981.75</v>
      </c>
      <c r="D10" s="3" t="s">
        <v>49</v>
      </c>
      <c r="E10" s="4">
        <v>163398.29999999999</v>
      </c>
      <c r="G10" s="3" t="s">
        <v>145</v>
      </c>
      <c r="H10" s="7">
        <v>3.9428571428571431</v>
      </c>
    </row>
    <row r="11" spans="1:13" x14ac:dyDescent="0.25">
      <c r="A11" s="3" t="s">
        <v>184</v>
      </c>
      <c r="B11" s="4">
        <v>441500</v>
      </c>
      <c r="D11" s="3" t="s">
        <v>639</v>
      </c>
      <c r="E11" s="4">
        <v>526389.88</v>
      </c>
      <c r="G11" s="3" t="s">
        <v>184</v>
      </c>
      <c r="H11" s="7">
        <v>4.15625</v>
      </c>
    </row>
    <row r="12" spans="1:13" x14ac:dyDescent="0.25">
      <c r="A12" s="3" t="s">
        <v>171</v>
      </c>
      <c r="B12" s="4">
        <v>1338437.7</v>
      </c>
      <c r="D12" t="str" cm="1">
        <f t="array" ref="D12:D14">D8:D10</f>
        <v>Emeka Nwankwo</v>
      </c>
      <c r="G12" s="3" t="s">
        <v>171</v>
      </c>
      <c r="H12" s="7">
        <v>4.26</v>
      </c>
    </row>
    <row r="13" spans="1:13" x14ac:dyDescent="0.25">
      <c r="A13" s="3" t="s">
        <v>219</v>
      </c>
      <c r="B13" s="4">
        <v>444386.88</v>
      </c>
      <c r="D13" t="str">
        <v>Patience Aliu</v>
      </c>
      <c r="G13" s="3" t="s">
        <v>219</v>
      </c>
      <c r="H13" s="7">
        <v>3.5333333333333332</v>
      </c>
    </row>
    <row r="14" spans="1:13" x14ac:dyDescent="0.25">
      <c r="A14" s="3" t="s">
        <v>639</v>
      </c>
      <c r="B14" s="4">
        <v>4613269.13</v>
      </c>
      <c r="D14" t="str">
        <v>Segun Alabi</v>
      </c>
      <c r="G14" s="3" t="s">
        <v>639</v>
      </c>
      <c r="H14" s="7">
        <v>4.0350000000000001</v>
      </c>
    </row>
    <row r="16" spans="1:13" x14ac:dyDescent="0.25">
      <c r="A16" s="6" t="s">
        <v>645</v>
      </c>
      <c r="B16" t="s">
        <v>638</v>
      </c>
      <c r="D16" s="6" t="s">
        <v>650</v>
      </c>
      <c r="E16" t="s">
        <v>638</v>
      </c>
    </row>
    <row r="17" spans="1:8" x14ac:dyDescent="0.25">
      <c r="A17" s="3" t="s">
        <v>204</v>
      </c>
      <c r="B17" s="4">
        <v>171000</v>
      </c>
      <c r="D17" s="3" t="s">
        <v>651</v>
      </c>
      <c r="E17" s="4">
        <v>470333.05</v>
      </c>
      <c r="G17" s="6" t="s">
        <v>646</v>
      </c>
      <c r="H17" t="s">
        <v>638</v>
      </c>
    </row>
    <row r="18" spans="1:8" x14ac:dyDescent="0.25">
      <c r="A18" s="3" t="s">
        <v>168</v>
      </c>
      <c r="B18" s="4">
        <v>215992.8</v>
      </c>
      <c r="D18" s="3" t="s">
        <v>652</v>
      </c>
      <c r="E18" s="4">
        <v>2186012.88</v>
      </c>
      <c r="G18" s="3" t="s">
        <v>658</v>
      </c>
      <c r="H18" s="4">
        <v>2206178.9500000002</v>
      </c>
    </row>
    <row r="19" spans="1:8" x14ac:dyDescent="0.25">
      <c r="A19" s="3" t="s">
        <v>195</v>
      </c>
      <c r="B19" s="4">
        <v>183682.85</v>
      </c>
      <c r="D19" s="3" t="s">
        <v>653</v>
      </c>
      <c r="E19" s="4">
        <v>1303641.94</v>
      </c>
      <c r="G19" s="3" t="s">
        <v>659</v>
      </c>
      <c r="H19" s="4">
        <v>1826099.58</v>
      </c>
    </row>
    <row r="20" spans="1:8" x14ac:dyDescent="0.25">
      <c r="A20" s="3" t="s">
        <v>165</v>
      </c>
      <c r="B20" s="4">
        <v>149992.5</v>
      </c>
      <c r="D20" s="3" t="s">
        <v>654</v>
      </c>
      <c r="E20" s="4">
        <v>653281.26</v>
      </c>
      <c r="G20" s="3" t="s">
        <v>660</v>
      </c>
      <c r="H20" s="4">
        <v>580990.6</v>
      </c>
    </row>
    <row r="21" spans="1:8" x14ac:dyDescent="0.25">
      <c r="A21" s="3" t="s">
        <v>159</v>
      </c>
      <c r="B21" s="4">
        <v>999990</v>
      </c>
      <c r="D21" s="3" t="s">
        <v>639</v>
      </c>
      <c r="E21" s="4">
        <v>4613269.13</v>
      </c>
      <c r="G21" s="3" t="s">
        <v>639</v>
      </c>
      <c r="H21" s="4">
        <v>4613269.13</v>
      </c>
    </row>
    <row r="22" spans="1:8" x14ac:dyDescent="0.25">
      <c r="A22" s="3" t="s">
        <v>162</v>
      </c>
      <c r="B22" s="4">
        <v>233984.4</v>
      </c>
    </row>
    <row r="23" spans="1:8" x14ac:dyDescent="0.25">
      <c r="A23" s="3" t="s">
        <v>181</v>
      </c>
      <c r="B23" s="4">
        <v>419993</v>
      </c>
      <c r="D23" s="6" t="s">
        <v>4</v>
      </c>
      <c r="E23" t="s">
        <v>638</v>
      </c>
      <c r="G23" s="6" t="s">
        <v>646</v>
      </c>
      <c r="H23" t="s">
        <v>643</v>
      </c>
    </row>
    <row r="24" spans="1:8" x14ac:dyDescent="0.25">
      <c r="A24" s="3" t="s">
        <v>223</v>
      </c>
      <c r="B24" s="4">
        <v>358593.48</v>
      </c>
      <c r="D24" s="3" t="s">
        <v>13</v>
      </c>
      <c r="E24" s="4">
        <v>189692.57</v>
      </c>
      <c r="G24" s="3" t="s">
        <v>194</v>
      </c>
      <c r="H24" s="7">
        <v>3.375</v>
      </c>
    </row>
    <row r="25" spans="1:8" x14ac:dyDescent="0.25">
      <c r="A25" s="3" t="s">
        <v>172</v>
      </c>
      <c r="B25" s="4">
        <v>396885.3</v>
      </c>
      <c r="D25" s="3" t="s">
        <v>19</v>
      </c>
      <c r="E25" s="4">
        <v>349760.62</v>
      </c>
      <c r="G25" s="3" t="s">
        <v>158</v>
      </c>
      <c r="H25" s="7">
        <v>4.2954545454545459</v>
      </c>
    </row>
    <row r="26" spans="1:8" x14ac:dyDescent="0.25">
      <c r="A26" s="3" t="s">
        <v>175</v>
      </c>
      <c r="B26" s="4">
        <v>165592.79999999999</v>
      </c>
      <c r="D26" s="3" t="s">
        <v>34</v>
      </c>
      <c r="E26" s="4">
        <v>164440.6</v>
      </c>
      <c r="G26" s="3" t="s">
        <v>145</v>
      </c>
      <c r="H26" s="7">
        <v>3.9428571428571431</v>
      </c>
    </row>
    <row r="27" spans="1:8" x14ac:dyDescent="0.25">
      <c r="A27" s="3" t="s">
        <v>639</v>
      </c>
      <c r="B27" s="4">
        <v>3295707.13</v>
      </c>
      <c r="D27" s="3" t="s">
        <v>31</v>
      </c>
      <c r="E27" s="4">
        <v>326436.3</v>
      </c>
      <c r="G27" s="3" t="s">
        <v>184</v>
      </c>
      <c r="H27" s="7">
        <v>4.15625</v>
      </c>
    </row>
    <row r="28" spans="1:8" x14ac:dyDescent="0.25">
      <c r="D28" s="3" t="s">
        <v>16</v>
      </c>
      <c r="E28" s="4">
        <v>264494.82</v>
      </c>
      <c r="G28" s="3" t="s">
        <v>171</v>
      </c>
      <c r="H28" s="7">
        <v>4.26</v>
      </c>
    </row>
    <row r="29" spans="1:8" x14ac:dyDescent="0.25">
      <c r="D29" s="3" t="s">
        <v>9</v>
      </c>
      <c r="E29" s="4">
        <v>336287.07</v>
      </c>
      <c r="G29" s="3" t="s">
        <v>219</v>
      </c>
      <c r="H29" s="7">
        <v>3.5333333333333332</v>
      </c>
    </row>
    <row r="30" spans="1:8" x14ac:dyDescent="0.25">
      <c r="D30" s="3" t="s">
        <v>112</v>
      </c>
      <c r="E30" s="4">
        <v>197997.38</v>
      </c>
      <c r="G30" s="3" t="s">
        <v>639</v>
      </c>
      <c r="H30" s="7">
        <v>4.0350000000000001</v>
      </c>
    </row>
    <row r="31" spans="1:8" x14ac:dyDescent="0.25">
      <c r="D31" s="3" t="s">
        <v>25</v>
      </c>
      <c r="E31" s="4">
        <v>206522.3</v>
      </c>
    </row>
    <row r="32" spans="1:8" x14ac:dyDescent="0.25">
      <c r="D32" s="3" t="s">
        <v>68</v>
      </c>
      <c r="E32" s="4">
        <v>187467.35</v>
      </c>
    </row>
    <row r="33" spans="4:5" x14ac:dyDescent="0.25">
      <c r="D33" s="3" t="s">
        <v>37</v>
      </c>
      <c r="E33" s="4">
        <v>222845.57</v>
      </c>
    </row>
    <row r="34" spans="4:5" x14ac:dyDescent="0.25">
      <c r="D34" s="3" t="s">
        <v>639</v>
      </c>
      <c r="E34" s="4">
        <v>2445944.58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2FDA2-3FFC-4A5E-B887-7812423F355D}">
  <dimension ref="A1"/>
  <sheetViews>
    <sheetView showGridLines="0" topLeftCell="A17" workbookViewId="0">
      <selection activeCell="AB16" sqref="AB16"/>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Customer Data</vt:lpstr>
      <vt:lpstr>Product Data</vt:lpstr>
      <vt:lpstr>Transaction Data</vt:lpstr>
      <vt:lpstr>Feedback Data</vt:lpstr>
      <vt:lpstr>Main Analysis</vt:lpstr>
      <vt:lpstr>Pivot Dashboard</vt:lpstr>
      <vt:lpstr>Visualization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Manufor Benjamin</dc:creator>
  <cp:lastModifiedBy>Manufor Benjamin</cp:lastModifiedBy>
  <dcterms:created xsi:type="dcterms:W3CDTF">2025-09-13T18:33:29Z</dcterms:created>
  <dcterms:modified xsi:type="dcterms:W3CDTF">2025-09-16T16:42:03Z</dcterms:modified>
</cp:coreProperties>
</file>