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2B73ADD-4842-42BA-9083-4EE2140FC3B0}" xr6:coauthVersionLast="45" xr6:coauthVersionMax="45" xr10:uidLastSave="{00000000-0000-0000-0000-000000000000}"/>
  <bookViews>
    <workbookView xWindow="-120" yWindow="-120" windowWidth="15600" windowHeight="11040" tabRatio="709" xr2:uid="{8FB0B1A3-F0C8-4954-9005-67B83403830E}"/>
  </bookViews>
  <sheets>
    <sheet name="Simulador_Invest" sheetId="1" r:id="rId1"/>
    <sheet name="Tab_Apoio" sheetId="2" r:id="rId2"/>
  </sheets>
  <definedNames>
    <definedName name="Aporte">Simulador_Invest!$F$10</definedName>
    <definedName name="Patrimonio">Simulador_Invest!$F$13</definedName>
    <definedName name="Qtd_anos">Simulador_Invest!$F$11</definedName>
    <definedName name="Rendimento_carteira">Simulador_Invest!$F$6</definedName>
    <definedName name="Salario">Simulador_Invest!$F$5</definedName>
    <definedName name="Sugestao_investimento">Simulador_Invest!$F$7</definedName>
    <definedName name="Taxa_mensal">Simulador_Invest!$F$12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F29" i="1" s="1"/>
  <c r="C30" i="1"/>
  <c r="F30" i="1" s="1"/>
  <c r="C31" i="1"/>
  <c r="F31" i="1" s="1"/>
  <c r="C32" i="1"/>
  <c r="F32" i="1" s="1"/>
  <c r="C33" i="1"/>
  <c r="F33" i="1" s="1"/>
  <c r="C28" i="1"/>
  <c r="F28" i="1" s="1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17" i="1"/>
  <c r="C18" i="1"/>
  <c r="F18" i="1" s="1"/>
  <c r="F7" i="1"/>
  <c r="F13" i="1"/>
  <c r="F14" i="1" s="1"/>
  <c r="F17" i="1"/>
  <c r="F34" i="1" l="1"/>
  <c r="C19" i="1"/>
  <c r="F19" i="1" s="1"/>
  <c r="C20" i="1"/>
  <c r="F20" i="1" s="1"/>
  <c r="C21" i="1"/>
  <c r="F21" i="1" s="1"/>
</calcChain>
</file>

<file path=xl/sharedStrings.xml><?xml version="1.0" encoding="utf-8"?>
<sst xmlns="http://schemas.openxmlformats.org/spreadsheetml/2006/main" count="70" uniqueCount="35">
  <si>
    <t>INVESTIMENTO MENSAL</t>
  </si>
  <si>
    <t>Quanto investir por mês</t>
  </si>
  <si>
    <t>Taxa de rendimento mensal</t>
  </si>
  <si>
    <t>Patrimônio acumulado</t>
  </si>
  <si>
    <t>Dividendos mensais</t>
  </si>
  <si>
    <t>MAIS UM MENOS UM INVESTIMENTOS</t>
  </si>
  <si>
    <t>Quantos em 2 anos?</t>
  </si>
  <si>
    <t>Quantos em 5 anos?</t>
  </si>
  <si>
    <t>Quantos em 10 anos?</t>
  </si>
  <si>
    <t>Quantos em 20 anos?</t>
  </si>
  <si>
    <t>Quantos em 30 anos?</t>
  </si>
  <si>
    <t>CENÁRIOS FINANCEIROS</t>
  </si>
  <si>
    <t>DIVIDENDOS</t>
  </si>
  <si>
    <t>CONFIGURAÇÕES</t>
  </si>
  <si>
    <t>Salário</t>
  </si>
  <si>
    <t>Rendimento carteira</t>
  </si>
  <si>
    <t>Sugestão de investimento</t>
  </si>
  <si>
    <t>Por quantos anos</t>
  </si>
  <si>
    <t>Perfil</t>
  </si>
  <si>
    <t>Arrojado</t>
  </si>
  <si>
    <t>Conservador</t>
  </si>
  <si>
    <t>Moderado</t>
  </si>
  <si>
    <t>VALOR A SER INVESTIDO</t>
  </si>
  <si>
    <t>TIPOS DE INVESTIMENTOS</t>
  </si>
  <si>
    <t xml:space="preserve">PAPEL </t>
  </si>
  <si>
    <t>TIJOLO</t>
  </si>
  <si>
    <t>HIBRIDOS</t>
  </si>
  <si>
    <t>FOFS</t>
  </si>
  <si>
    <t>DESENVOLVIMENTO</t>
  </si>
  <si>
    <t>HOTELARIAS</t>
  </si>
  <si>
    <t>Percentual sugerido</t>
  </si>
  <si>
    <t>valores</t>
  </si>
  <si>
    <t>CHAVE</t>
  </si>
  <si>
    <t>PERFIL</t>
  </si>
  <si>
    <t>PERCENTUAL 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</si>
</sst>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SegoUI"/>
    </font>
    <font>
      <b/>
      <sz val="9"/>
      <color theme="0"/>
      <name val="Arial Black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ui"/>
    </font>
    <font>
      <b/>
      <sz val="14"/>
      <color theme="0"/>
      <name val="Segoe UI"/>
      <family val="2"/>
    </font>
    <font>
      <sz val="12"/>
      <color theme="1"/>
      <name val="Segoeui"/>
    </font>
    <font>
      <b/>
      <sz val="12"/>
      <color theme="1"/>
      <name val="Segoeui"/>
    </font>
    <font>
      <b/>
      <i/>
      <sz val="22"/>
      <color theme="0"/>
      <name val="SegoUI"/>
    </font>
    <font>
      <b/>
      <sz val="12"/>
      <color theme="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C89EC0"/>
        <bgColor indexed="64"/>
      </patternFill>
    </fill>
    <fill>
      <patternFill patternType="solid">
        <fgColor rgb="FF9A588D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C89EC0"/>
      </left>
      <right style="thin">
        <color rgb="FFC89EC0"/>
      </right>
      <top/>
      <bottom style="thin">
        <color rgb="FFC89EC0"/>
      </bottom>
      <diagonal/>
    </border>
    <border>
      <left style="thin">
        <color rgb="FFC89EC0"/>
      </left>
      <right style="thin">
        <color rgb="FFC89EC0"/>
      </right>
      <top style="thin">
        <color rgb="FFC89EC0"/>
      </top>
      <bottom style="thin">
        <color rgb="FFC89EC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660066"/>
      </left>
      <right style="thin">
        <color rgb="FFC89EC0"/>
      </right>
      <top style="thin">
        <color rgb="FFC89EC0"/>
      </top>
      <bottom style="thin">
        <color rgb="FFC89EC0"/>
      </bottom>
      <diagonal/>
    </border>
    <border>
      <left style="thick">
        <color rgb="FF660066"/>
      </left>
      <right style="thin">
        <color rgb="FFC89EC0"/>
      </right>
      <top style="thin">
        <color rgb="FFC89EC0"/>
      </top>
      <bottom style="thick">
        <color rgb="FF660066"/>
      </bottom>
      <diagonal/>
    </border>
    <border>
      <left style="thin">
        <color rgb="FFC89EC0"/>
      </left>
      <right style="thin">
        <color rgb="FFC89EC0"/>
      </right>
      <top style="thin">
        <color rgb="FFC89EC0"/>
      </top>
      <bottom style="thick">
        <color rgb="FF660066"/>
      </bottom>
      <diagonal/>
    </border>
    <border>
      <left/>
      <right/>
      <top style="thick">
        <color rgb="FF7030A0"/>
      </top>
      <bottom/>
      <diagonal/>
    </border>
    <border>
      <left style="thick">
        <color rgb="FF7030A0"/>
      </left>
      <right style="thin">
        <color rgb="FFC89EC0"/>
      </right>
      <top/>
      <bottom style="thin">
        <color rgb="FFC89EC0"/>
      </bottom>
      <diagonal/>
    </border>
    <border>
      <left style="thick">
        <color rgb="FF7030A0"/>
      </left>
      <right style="thin">
        <color rgb="FFC89EC0"/>
      </right>
      <top style="thin">
        <color rgb="FFC89EC0"/>
      </top>
      <bottom style="thin">
        <color rgb="FFC89EC0"/>
      </bottom>
      <diagonal/>
    </border>
    <border>
      <left style="thick">
        <color rgb="FF7030A0"/>
      </left>
      <right style="thin">
        <color rgb="FFC89EC0"/>
      </right>
      <top style="thin">
        <color rgb="FFC89EC0"/>
      </top>
      <bottom style="thick">
        <color rgb="FF7030A0"/>
      </bottom>
      <diagonal/>
    </border>
    <border>
      <left style="thin">
        <color rgb="FFC89EC0"/>
      </left>
      <right style="thin">
        <color rgb="FFC89EC0"/>
      </right>
      <top style="thin">
        <color rgb="FFC89EC0"/>
      </top>
      <bottom style="thick">
        <color rgb="FF7030A0"/>
      </bottom>
      <diagonal/>
    </border>
    <border>
      <left style="thin">
        <color rgb="FFC89EC0"/>
      </left>
      <right style="thick">
        <color rgb="FF7030A0"/>
      </right>
      <top/>
      <bottom style="thin">
        <color rgb="FFC89EC0"/>
      </bottom>
      <diagonal/>
    </border>
    <border>
      <left style="thin">
        <color rgb="FFC89EC0"/>
      </left>
      <right style="thick">
        <color rgb="FF7030A0"/>
      </right>
      <top style="thin">
        <color rgb="FFC89EC0"/>
      </top>
      <bottom style="thin">
        <color rgb="FFC89EC0"/>
      </bottom>
      <diagonal/>
    </border>
    <border>
      <left/>
      <right/>
      <top/>
      <bottom style="thick">
        <color rgb="FF7030A0"/>
      </bottom>
      <diagonal/>
    </border>
    <border>
      <left style="thin">
        <color rgb="FFC89EC0"/>
      </left>
      <right style="thick">
        <color rgb="FF7030A0"/>
      </right>
      <top style="thin">
        <color rgb="FFC89EC0"/>
      </top>
      <bottom style="thick">
        <color rgb="FF7030A0"/>
      </bottom>
      <diagonal/>
    </border>
    <border>
      <left style="thick">
        <color rgb="FF660066"/>
      </left>
      <right style="thin">
        <color rgb="FFC89EC0"/>
      </right>
      <top style="thick">
        <color rgb="FF660066"/>
      </top>
      <bottom style="thin">
        <color rgb="FFC89EC0"/>
      </bottom>
      <diagonal/>
    </border>
    <border>
      <left style="thin">
        <color rgb="FFC89EC0"/>
      </left>
      <right style="thin">
        <color rgb="FFC89EC0"/>
      </right>
      <top style="thick">
        <color rgb="FF660066"/>
      </top>
      <bottom style="thin">
        <color rgb="FFC89EC0"/>
      </bottom>
      <diagonal/>
    </border>
    <border>
      <left style="thin">
        <color rgb="FFC89EC0"/>
      </left>
      <right style="thick">
        <color rgb="FF660066"/>
      </right>
      <top style="thick">
        <color rgb="FF660066"/>
      </top>
      <bottom style="thin">
        <color rgb="FFC89EC0"/>
      </bottom>
      <diagonal/>
    </border>
    <border>
      <left style="thin">
        <color rgb="FFC89EC0"/>
      </left>
      <right style="thick">
        <color rgb="FF660066"/>
      </right>
      <top style="thin">
        <color rgb="FFC89EC0"/>
      </top>
      <bottom style="thin">
        <color rgb="FFC89EC0"/>
      </bottom>
      <diagonal/>
    </border>
    <border>
      <left style="thin">
        <color rgb="FFC89EC0"/>
      </left>
      <right style="thick">
        <color rgb="FF660066"/>
      </right>
      <top style="thin">
        <color rgb="FFC89EC0"/>
      </top>
      <bottom style="thick">
        <color rgb="FF660066"/>
      </bottom>
      <diagonal/>
    </border>
    <border>
      <left/>
      <right/>
      <top/>
      <bottom style="thick">
        <color rgb="FF660066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6" borderId="0" applyNumberFormat="0" applyBorder="0" applyAlignment="0" applyProtection="0"/>
  </cellStyleXfs>
  <cellXfs count="69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2" fillId="0" borderId="0" xfId="0" applyFont="1"/>
    <xf numFmtId="0" fontId="0" fillId="0" borderId="0" xfId="0" applyBorder="1"/>
    <xf numFmtId="9" fontId="0" fillId="0" borderId="0" xfId="0" applyNumberFormat="1"/>
    <xf numFmtId="0" fontId="14" fillId="4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8" fontId="9" fillId="5" borderId="2" xfId="0" applyNumberFormat="1" applyFont="1" applyFill="1" applyBorder="1" applyAlignment="1">
      <alignment horizontal="right" vertical="center" indent="1"/>
    </xf>
    <xf numFmtId="0" fontId="0" fillId="0" borderId="0" xfId="0" applyFill="1" applyBorder="1"/>
    <xf numFmtId="0" fontId="3" fillId="0" borderId="1" xfId="0" applyFont="1" applyBorder="1" applyAlignment="1">
      <alignment horizontal="left" vertical="center" indent="3"/>
    </xf>
    <xf numFmtId="0" fontId="12" fillId="3" borderId="2" xfId="0" applyFont="1" applyFill="1" applyBorder="1" applyAlignment="1">
      <alignment horizontal="left" vertical="center" indent="3"/>
    </xf>
    <xf numFmtId="0" fontId="10" fillId="7" borderId="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3"/>
    </xf>
    <xf numFmtId="0" fontId="12" fillId="3" borderId="10" xfId="0" applyFont="1" applyFill="1" applyBorder="1" applyAlignment="1">
      <alignment horizontal="left" vertical="center" indent="3"/>
    </xf>
    <xf numFmtId="0" fontId="12" fillId="3" borderId="11" xfId="0" applyFont="1" applyFill="1" applyBorder="1" applyAlignment="1">
      <alignment horizontal="left" vertical="center" indent="3"/>
    </xf>
    <xf numFmtId="0" fontId="12" fillId="3" borderId="12" xfId="0" applyFont="1" applyFill="1" applyBorder="1" applyAlignment="1">
      <alignment horizontal="left" vertical="center" indent="3"/>
    </xf>
    <xf numFmtId="0" fontId="12" fillId="3" borderId="2" xfId="0" applyFont="1" applyFill="1" applyBorder="1" applyAlignment="1">
      <alignment horizontal="left" vertical="center" indent="2"/>
    </xf>
    <xf numFmtId="0" fontId="13" fillId="3" borderId="2" xfId="0" applyFont="1" applyFill="1" applyBorder="1" applyAlignment="1">
      <alignment horizontal="left" vertical="center" indent="2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 indent="2"/>
    </xf>
    <xf numFmtId="164" fontId="9" fillId="0" borderId="20" xfId="0" applyNumberFormat="1" applyFont="1" applyBorder="1" applyAlignment="1">
      <alignment horizontal="right" vertical="center" indent="2"/>
    </xf>
    <xf numFmtId="0" fontId="9" fillId="0" borderId="20" xfId="0" applyFont="1" applyBorder="1" applyAlignment="1">
      <alignment horizontal="right" vertical="center" indent="2"/>
    </xf>
    <xf numFmtId="10" fontId="9" fillId="0" borderId="20" xfId="1" applyNumberFormat="1" applyFont="1" applyBorder="1" applyAlignment="1">
      <alignment horizontal="right" vertical="center" indent="2"/>
    </xf>
    <xf numFmtId="0" fontId="13" fillId="3" borderId="5" xfId="0" applyFont="1" applyFill="1" applyBorder="1" applyAlignment="1">
      <alignment horizontal="left" vertical="center" indent="2"/>
    </xf>
    <xf numFmtId="8" fontId="9" fillId="3" borderId="20" xfId="0" applyNumberFormat="1" applyFont="1" applyFill="1" applyBorder="1" applyAlignment="1">
      <alignment horizontal="right" vertical="center" indent="2"/>
    </xf>
    <xf numFmtId="0" fontId="13" fillId="3" borderId="6" xfId="0" applyFont="1" applyFill="1" applyBorder="1" applyAlignment="1">
      <alignment horizontal="left" vertical="center" indent="2"/>
    </xf>
    <xf numFmtId="0" fontId="13" fillId="3" borderId="7" xfId="0" applyFont="1" applyFill="1" applyBorder="1" applyAlignment="1">
      <alignment horizontal="left" vertical="center" indent="2"/>
    </xf>
    <xf numFmtId="8" fontId="9" fillId="3" borderId="21" xfId="0" applyNumberFormat="1" applyFont="1" applyFill="1" applyBorder="1" applyAlignment="1">
      <alignment horizontal="right" vertical="center" indent="2"/>
    </xf>
    <xf numFmtId="0" fontId="9" fillId="5" borderId="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left" vertical="center" indent="2"/>
    </xf>
    <xf numFmtId="0" fontId="12" fillId="5" borderId="6" xfId="0" applyFont="1" applyFill="1" applyBorder="1" applyAlignment="1">
      <alignment horizontal="left" vertical="center" indent="2"/>
    </xf>
    <xf numFmtId="8" fontId="9" fillId="5" borderId="7" xfId="0" applyNumberFormat="1" applyFont="1" applyFill="1" applyBorder="1" applyAlignment="1">
      <alignment horizontal="right" vertical="center" indent="1"/>
    </xf>
    <xf numFmtId="0" fontId="9" fillId="5" borderId="7" xfId="0" applyFont="1" applyFill="1" applyBorder="1" applyAlignment="1">
      <alignment horizontal="center" vertical="center"/>
    </xf>
    <xf numFmtId="0" fontId="0" fillId="0" borderId="22" xfId="0" applyBorder="1"/>
    <xf numFmtId="8" fontId="9" fillId="5" borderId="20" xfId="0" applyNumberFormat="1" applyFont="1" applyFill="1" applyBorder="1" applyAlignment="1">
      <alignment horizontal="right" vertical="center" indent="2"/>
    </xf>
    <xf numFmtId="8" fontId="9" fillId="5" borderId="21" xfId="0" applyNumberFormat="1" applyFont="1" applyFill="1" applyBorder="1" applyAlignment="1">
      <alignment horizontal="right" vertical="center" indent="2"/>
    </xf>
    <xf numFmtId="164" fontId="9" fillId="0" borderId="13" xfId="0" applyNumberFormat="1" applyFont="1" applyBorder="1" applyAlignment="1">
      <alignment horizontal="right" indent="2"/>
    </xf>
    <xf numFmtId="10" fontId="9" fillId="0" borderId="14" xfId="1" applyNumberFormat="1" applyFont="1" applyBorder="1" applyAlignment="1">
      <alignment horizontal="right" indent="2"/>
    </xf>
    <xf numFmtId="164" fontId="9" fillId="0" borderId="16" xfId="0" applyNumberFormat="1" applyFont="1" applyBorder="1" applyAlignment="1">
      <alignment horizontal="right" indent="2"/>
    </xf>
    <xf numFmtId="0" fontId="7" fillId="8" borderId="0" xfId="2" applyFont="1" applyFill="1"/>
    <xf numFmtId="0" fontId="16" fillId="8" borderId="0" xfId="2" applyFont="1" applyFill="1" applyAlignment="1">
      <alignment vertical="center"/>
    </xf>
    <xf numFmtId="0" fontId="16" fillId="8" borderId="0" xfId="2" applyFont="1" applyFill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/>
    <xf numFmtId="0" fontId="8" fillId="0" borderId="0" xfId="0" applyFont="1"/>
    <xf numFmtId="9" fontId="17" fillId="0" borderId="0" xfId="0" applyNumberFormat="1" applyFont="1" applyAlignment="1">
      <alignment horizontal="center" vertical="center"/>
    </xf>
    <xf numFmtId="0" fontId="18" fillId="0" borderId="0" xfId="0" applyFont="1"/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right" vertical="center"/>
    </xf>
    <xf numFmtId="0" fontId="17" fillId="9" borderId="0" xfId="0" applyFont="1" applyFill="1"/>
    <xf numFmtId="164" fontId="19" fillId="9" borderId="0" xfId="0" applyNumberFormat="1" applyFont="1" applyFill="1"/>
    <xf numFmtId="164" fontId="17" fillId="3" borderId="0" xfId="0" applyNumberFormat="1" applyFont="1" applyFill="1" applyAlignment="1">
      <alignment horizontal="right" vertical="center" indent="1"/>
    </xf>
    <xf numFmtId="0" fontId="15" fillId="4" borderId="0" xfId="0" applyFont="1" applyFill="1" applyAlignment="1">
      <alignment vertical="center"/>
    </xf>
    <xf numFmtId="9" fontId="0" fillId="0" borderId="0" xfId="0" applyNumberFormat="1" applyAlignment="1">
      <alignment vertical="center"/>
    </xf>
    <xf numFmtId="0" fontId="0" fillId="0" borderId="15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5" fillId="4" borderId="0" xfId="0" applyFont="1" applyFill="1" applyAlignment="1">
      <alignment horizontal="right" vertical="center"/>
    </xf>
  </cellXfs>
  <cellStyles count="3"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660066"/>
      <color rgb="FF9A588D"/>
      <color rgb="FFC89EC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UI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4567780378804"/>
          <c:y val="0.17574074074074075"/>
          <c:w val="0.83568736610626371"/>
          <c:h val="0.782592592592592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Simulador_Invest!$C$27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rgbClr val="9A588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UI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Simulador_Invest!$B$28:$B$33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Simulador_Invest!$C$28:$C$33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2-4B13-97BE-7DCD4292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0723656"/>
        <c:axId val="410727264"/>
      </c:barChart>
      <c:catAx>
        <c:axId val="41072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410727264"/>
        <c:crosses val="autoZero"/>
        <c:auto val="1"/>
        <c:lblAlgn val="ctr"/>
        <c:lblOffset val="100"/>
        <c:noMultiLvlLbl val="0"/>
      </c:catAx>
      <c:valAx>
        <c:axId val="41072726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107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53067</xdr:colOff>
      <xdr:row>1</xdr:row>
      <xdr:rowOff>77241</xdr:rowOff>
    </xdr:from>
    <xdr:to>
      <xdr:col>5</xdr:col>
      <xdr:colOff>1891394</xdr:colOff>
      <xdr:row>2</xdr:row>
      <xdr:rowOff>43411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F184108-CC66-4107-AA11-2EDB8CF9336B}"/>
            </a:ext>
          </a:extLst>
        </xdr:cNvPr>
        <xdr:cNvGrpSpPr/>
      </xdr:nvGrpSpPr>
      <xdr:grpSpPr>
        <a:xfrm>
          <a:off x="656317" y="267741"/>
          <a:ext cx="8833910" cy="929253"/>
          <a:chOff x="651781" y="267741"/>
          <a:chExt cx="9090934" cy="932277"/>
        </a:xfrm>
      </xdr:grpSpPr>
      <xdr:pic>
        <xdr:nvPicPr>
          <xdr:cNvPr id="3" name="Gráfico 2" descr="Gráfico de barras com tendência ascendente">
            <a:extLst>
              <a:ext uri="{FF2B5EF4-FFF2-40B4-BE49-F238E27FC236}">
                <a16:creationId xmlns:a16="http://schemas.microsoft.com/office/drawing/2014/main" id="{AE87BD5D-9218-49FC-9244-2266F6FAD7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917129" y="267741"/>
            <a:ext cx="825586" cy="932277"/>
          </a:xfrm>
          <a:prstGeom prst="rect">
            <a:avLst/>
          </a:prstGeom>
        </xdr:spPr>
      </xdr:pic>
      <xdr:pic>
        <xdr:nvPicPr>
          <xdr:cNvPr id="4" name="Gráfico 3" descr="Gráfico de barras com tendência ascendente">
            <a:extLst>
              <a:ext uri="{FF2B5EF4-FFF2-40B4-BE49-F238E27FC236}">
                <a16:creationId xmlns:a16="http://schemas.microsoft.com/office/drawing/2014/main" id="{C6ADFE9E-11A1-406C-84D7-B2DC492981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51781" y="275544"/>
            <a:ext cx="831397" cy="9166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26457</xdr:colOff>
      <xdr:row>34</xdr:row>
      <xdr:rowOff>221191</xdr:rowOff>
    </xdr:from>
    <xdr:to>
      <xdr:col>5</xdr:col>
      <xdr:colOff>1841499</xdr:colOff>
      <xdr:row>49</xdr:row>
      <xdr:rowOff>75141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16944F-D76A-45BF-8A59-EB90B0934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46F-8D93-4D0F-984A-4FADC78EAB02}">
  <dimension ref="A2:XFD35"/>
  <sheetViews>
    <sheetView showGridLines="0" tabSelected="1" topLeftCell="A28" zoomScale="90" zoomScaleNormal="90" workbookViewId="0">
      <selection activeCell="F51" sqref="F51"/>
    </sheetView>
  </sheetViews>
  <sheetFormatPr defaultColWidth="0" defaultRowHeight="15"/>
  <cols>
    <col min="1" max="1" width="9" customWidth="1"/>
    <col min="2" max="2" width="44.85546875" customWidth="1"/>
    <col min="3" max="3" width="59.5703125" customWidth="1"/>
    <col min="4" max="4" width="0.140625" customWidth="1"/>
    <col min="5" max="5" width="0.28515625" customWidth="1"/>
    <col min="6" max="6" width="28.7109375" customWidth="1"/>
    <col min="7" max="7" width="13.28515625" hidden="1" customWidth="1"/>
    <col min="8" max="8" width="9.140625" hidden="1" customWidth="1"/>
    <col min="9" max="16382" width="9.140625" hidden="1"/>
    <col min="16383" max="16383" width="20.140625" hidden="1" customWidth="1"/>
    <col min="16384" max="16384" width="1.5703125" customWidth="1"/>
  </cols>
  <sheetData>
    <row r="2" spans="1:7" ht="75.75" customHeight="1">
      <c r="A2" s="2"/>
      <c r="B2" s="6" t="s">
        <v>5</v>
      </c>
      <c r="C2" s="6"/>
      <c r="D2" s="6"/>
      <c r="E2" s="6"/>
      <c r="F2" s="6"/>
      <c r="G2" s="1"/>
    </row>
    <row r="3" spans="1:7" ht="15.75" thickBot="1"/>
    <row r="4" spans="1:7" ht="18.75" thickTop="1">
      <c r="B4" s="7" t="s">
        <v>13</v>
      </c>
      <c r="C4" s="8"/>
      <c r="D4" s="8"/>
      <c r="E4" s="8"/>
      <c r="F4" s="13"/>
    </row>
    <row r="5" spans="1:7" ht="16.5">
      <c r="B5" s="14" t="s">
        <v>14</v>
      </c>
      <c r="C5" s="11"/>
      <c r="D5" s="11"/>
      <c r="E5" s="11"/>
      <c r="F5" s="42">
        <v>2400</v>
      </c>
    </row>
    <row r="6" spans="1:7" ht="16.5">
      <c r="B6" s="15" t="s">
        <v>15</v>
      </c>
      <c r="C6" s="12"/>
      <c r="D6" s="12"/>
      <c r="E6" s="12"/>
      <c r="F6" s="43">
        <v>6.0000000000000001E-3</v>
      </c>
    </row>
    <row r="7" spans="1:7" ht="17.25" thickBot="1">
      <c r="B7" s="16" t="s">
        <v>16</v>
      </c>
      <c r="C7" s="17"/>
      <c r="D7" s="17"/>
      <c r="E7" s="17"/>
      <c r="F7" s="44">
        <f>F5*10%</f>
        <v>240</v>
      </c>
    </row>
    <row r="8" spans="1:7" ht="16.5" thickTop="1" thickBot="1">
      <c r="B8" s="4"/>
      <c r="C8" s="4"/>
      <c r="D8" s="4"/>
      <c r="E8" s="4"/>
      <c r="F8" s="4"/>
    </row>
    <row r="9" spans="1:7" ht="33.75" customHeight="1" thickTop="1">
      <c r="B9" s="20" t="s">
        <v>0</v>
      </c>
      <c r="C9" s="21"/>
      <c r="D9" s="21"/>
      <c r="E9" s="21"/>
      <c r="F9" s="22"/>
    </row>
    <row r="10" spans="1:7" ht="16.5">
      <c r="B10" s="23" t="s">
        <v>1</v>
      </c>
      <c r="C10" s="18"/>
      <c r="D10" s="18"/>
      <c r="E10" s="18"/>
      <c r="F10" s="24">
        <v>200</v>
      </c>
    </row>
    <row r="11" spans="1:7" ht="16.5">
      <c r="B11" s="23" t="s">
        <v>17</v>
      </c>
      <c r="C11" s="18"/>
      <c r="D11" s="18"/>
      <c r="E11" s="18"/>
      <c r="F11" s="25">
        <v>5</v>
      </c>
    </row>
    <row r="12" spans="1:7" ht="16.5">
      <c r="B12" s="23" t="s">
        <v>2</v>
      </c>
      <c r="C12" s="18"/>
      <c r="D12" s="18"/>
      <c r="E12" s="18"/>
      <c r="F12" s="26">
        <v>5.9999999999999995E-4</v>
      </c>
    </row>
    <row r="13" spans="1:7" ht="16.5">
      <c r="B13" s="27" t="s">
        <v>3</v>
      </c>
      <c r="C13" s="19"/>
      <c r="D13" s="19"/>
      <c r="E13" s="19"/>
      <c r="F13" s="28">
        <f>FV(Taxa_mensal,Qtd_anos*12,Aporte*-1)</f>
        <v>12214.885048175584</v>
      </c>
    </row>
    <row r="14" spans="1:7" ht="17.25" thickBot="1">
      <c r="B14" s="29" t="s">
        <v>4</v>
      </c>
      <c r="C14" s="30"/>
      <c r="D14" s="30"/>
      <c r="E14" s="30"/>
      <c r="F14" s="31">
        <f>Patrimonio*Rendimento_carteira</f>
        <v>73.289310289053503</v>
      </c>
      <c r="G14" s="5"/>
    </row>
    <row r="15" spans="1:7" ht="16.5" thickTop="1" thickBot="1">
      <c r="B15" s="10"/>
      <c r="C15" s="10"/>
      <c r="D15" s="10"/>
      <c r="E15" s="10"/>
      <c r="F15" s="4"/>
    </row>
    <row r="16" spans="1:7" ht="21" thickTop="1">
      <c r="B16" s="20" t="s">
        <v>11</v>
      </c>
      <c r="C16" s="21"/>
      <c r="D16" s="21"/>
      <c r="E16" s="33" t="s">
        <v>12</v>
      </c>
      <c r="F16" s="34"/>
    </row>
    <row r="17" spans="1:6" ht="16.5">
      <c r="A17" s="3">
        <v>2</v>
      </c>
      <c r="B17" s="35" t="s">
        <v>6</v>
      </c>
      <c r="C17" s="9">
        <f>FV($F$12,$A17*12,$F$10*-1)</f>
        <v>4833.2661881466493</v>
      </c>
      <c r="D17" s="32"/>
      <c r="E17" s="4"/>
      <c r="F17" s="40">
        <f>C17*Rendimento_carteira</f>
        <v>28.999597128879895</v>
      </c>
    </row>
    <row r="18" spans="1:6" ht="16.5">
      <c r="A18" s="3">
        <v>5</v>
      </c>
      <c r="B18" s="35" t="s">
        <v>7</v>
      </c>
      <c r="C18" s="9">
        <f>FV($F$12,$A18*12,$F$10*-1)</f>
        <v>12214.885048175584</v>
      </c>
      <c r="D18" s="32"/>
      <c r="E18" s="4"/>
      <c r="F18" s="40">
        <f>C18*Rendimento_carteira</f>
        <v>73.289310289053503</v>
      </c>
    </row>
    <row r="19" spans="1:6" ht="16.5">
      <c r="A19" s="3">
        <v>10</v>
      </c>
      <c r="B19" s="35" t="s">
        <v>8</v>
      </c>
      <c r="C19" s="9">
        <f>FV($F$12,$A19*12,$F$10*-1)</f>
        <v>24877.380346571688</v>
      </c>
      <c r="D19" s="32"/>
      <c r="E19" s="4"/>
      <c r="F19" s="40">
        <f>C19*Rendimento_carteira</f>
        <v>149.26428207943013</v>
      </c>
    </row>
    <row r="20" spans="1:6" ht="16.5">
      <c r="A20" s="3">
        <v>20</v>
      </c>
      <c r="B20" s="35" t="s">
        <v>9</v>
      </c>
      <c r="C20" s="9">
        <f>FV($F$12,$A20*12,$F$10*-1)</f>
        <v>51611.412851867215</v>
      </c>
      <c r="D20" s="32"/>
      <c r="E20" s="4"/>
      <c r="F20" s="40">
        <f>C20*Rendimento_carteira</f>
        <v>309.66847711120329</v>
      </c>
    </row>
    <row r="21" spans="1:6" ht="17.25" thickBot="1">
      <c r="A21" s="3">
        <v>30</v>
      </c>
      <c r="B21" s="36" t="s">
        <v>10</v>
      </c>
      <c r="C21" s="37">
        <f>FV($F$12,$A21*12,$F$10*-1)</f>
        <v>80340.663441658224</v>
      </c>
      <c r="D21" s="38"/>
      <c r="E21" s="39"/>
      <c r="F21" s="41">
        <f>C21*Rendimento_carteira</f>
        <v>482.04398064994933</v>
      </c>
    </row>
    <row r="22" spans="1:6" ht="15.75" thickTop="1"/>
    <row r="24" spans="1:6" ht="17.25">
      <c r="B24" s="46" t="s">
        <v>18</v>
      </c>
      <c r="C24" s="47" t="s">
        <v>20</v>
      </c>
      <c r="D24" s="45"/>
      <c r="E24" s="45"/>
      <c r="F24" s="45"/>
    </row>
    <row r="25" spans="1:6" ht="17.25">
      <c r="B25" s="52" t="s">
        <v>22</v>
      </c>
      <c r="C25" s="53">
        <v>500</v>
      </c>
      <c r="D25" s="54"/>
      <c r="E25" s="54"/>
      <c r="F25" s="54"/>
    </row>
    <row r="26" spans="1:6" ht="17.25">
      <c r="B26" s="50"/>
      <c r="C26" s="49"/>
      <c r="D26" s="49"/>
      <c r="E26" s="49"/>
      <c r="F26" s="49"/>
    </row>
    <row r="27" spans="1:6" ht="17.25">
      <c r="B27" s="55" t="s">
        <v>23</v>
      </c>
      <c r="C27" s="56" t="s">
        <v>30</v>
      </c>
      <c r="D27" s="57" t="s">
        <v>31</v>
      </c>
      <c r="E27" s="57"/>
      <c r="F27" s="58"/>
    </row>
    <row r="28" spans="1:6" ht="17.25">
      <c r="B28" s="50" t="s">
        <v>24</v>
      </c>
      <c r="C28" s="51">
        <f>VLOOKUP($C$24&amp;"-"&amp;B28,Tab_Apoio!$A$3:$D$21,4,0)</f>
        <v>0.3</v>
      </c>
      <c r="D28" s="49"/>
      <c r="E28" s="49"/>
      <c r="F28" s="61">
        <f>$C$25*C28</f>
        <v>150</v>
      </c>
    </row>
    <row r="29" spans="1:6" ht="17.25">
      <c r="B29" s="50" t="s">
        <v>25</v>
      </c>
      <c r="C29" s="51">
        <f>VLOOKUP($C$24&amp;"-"&amp;B29,Tab_Apoio!$A$3:$D$21,4,0)</f>
        <v>0.5</v>
      </c>
      <c r="D29" s="49"/>
      <c r="E29" s="49"/>
      <c r="F29" s="61">
        <f t="shared" ref="F29:F33" si="0">$C$25*C29</f>
        <v>250</v>
      </c>
    </row>
    <row r="30" spans="1:6" ht="17.25">
      <c r="B30" s="50" t="s">
        <v>26</v>
      </c>
      <c r="C30" s="51">
        <f>VLOOKUP($C$24&amp;"-"&amp;B30,Tab_Apoio!$A$3:$D$21,4,0)</f>
        <v>0.1</v>
      </c>
      <c r="D30" s="49"/>
      <c r="E30" s="49"/>
      <c r="F30" s="61">
        <f t="shared" si="0"/>
        <v>50</v>
      </c>
    </row>
    <row r="31" spans="1:6" ht="17.25">
      <c r="B31" s="50" t="s">
        <v>27</v>
      </c>
      <c r="C31" s="51">
        <f>VLOOKUP($C$24&amp;"-"&amp;B31,Tab_Apoio!$A$3:$D$21,4,0)</f>
        <v>0.1</v>
      </c>
      <c r="D31" s="49"/>
      <c r="E31" s="49"/>
      <c r="F31" s="61">
        <f t="shared" si="0"/>
        <v>50</v>
      </c>
    </row>
    <row r="32" spans="1:6" ht="17.25">
      <c r="B32" s="50" t="s">
        <v>28</v>
      </c>
      <c r="C32" s="51">
        <f>VLOOKUP($C$24&amp;"-"&amp;B32,Tab_Apoio!$A$3:$D$21,4,0)</f>
        <v>0</v>
      </c>
      <c r="D32" s="49"/>
      <c r="E32" s="49"/>
      <c r="F32" s="61">
        <f t="shared" si="0"/>
        <v>0</v>
      </c>
    </row>
    <row r="33" spans="2:6" ht="17.25">
      <c r="B33" s="50" t="s">
        <v>29</v>
      </c>
      <c r="C33" s="51">
        <f>VLOOKUP($C$24&amp;"-"&amp;B33,Tab_Apoio!$A$3:$D$21,4,0)</f>
        <v>0</v>
      </c>
      <c r="D33" s="49"/>
      <c r="E33" s="49"/>
      <c r="F33" s="61">
        <f t="shared" si="0"/>
        <v>0</v>
      </c>
    </row>
    <row r="34" spans="2:6" ht="17.25">
      <c r="B34" s="59"/>
      <c r="C34" s="59"/>
      <c r="D34" s="59"/>
      <c r="E34" s="59"/>
      <c r="F34" s="60">
        <f>SUM(F28:F33)</f>
        <v>500</v>
      </c>
    </row>
    <row r="35" spans="2:6" ht="17.25">
      <c r="B35" s="49"/>
      <c r="C35" s="49"/>
      <c r="D35" s="49"/>
      <c r="E35" s="49"/>
      <c r="F35" s="49"/>
    </row>
  </sheetData>
  <mergeCells count="13">
    <mergeCell ref="B2:F2"/>
    <mergeCell ref="B16:D16"/>
    <mergeCell ref="E16:F16"/>
    <mergeCell ref="B5:E5"/>
    <mergeCell ref="B6:E6"/>
    <mergeCell ref="B7:E7"/>
    <mergeCell ref="B4:E4"/>
    <mergeCell ref="B10:E10"/>
    <mergeCell ref="B11:E11"/>
    <mergeCell ref="B12:E12"/>
    <mergeCell ref="B13:E13"/>
    <mergeCell ref="B14:E14"/>
    <mergeCell ref="B9:E9"/>
  </mergeCells>
  <dataValidations count="1">
    <dataValidation type="list" allowBlank="1" showInputMessage="1" showErrorMessage="1" sqref="C24" xr:uid="{3A6EE0C4-A849-492E-94F5-DCC0D30C4EDA}">
      <formula1>"Conservador,Moderado,Arrojado"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9967-D956-4357-8677-8804406E54E6}">
  <dimension ref="A3:D21"/>
  <sheetViews>
    <sheetView showGridLines="0" workbookViewId="0">
      <selection activeCell="F8" sqref="F8"/>
    </sheetView>
  </sheetViews>
  <sheetFormatPr defaultRowHeight="15"/>
  <cols>
    <col min="1" max="1" width="36.42578125" bestFit="1" customWidth="1"/>
    <col min="2" max="2" width="24.140625" bestFit="1" customWidth="1"/>
    <col min="3" max="3" width="27" bestFit="1" customWidth="1"/>
    <col min="4" max="4" width="25" bestFit="1" customWidth="1"/>
    <col min="6" max="6" width="15.42578125" bestFit="1" customWidth="1"/>
  </cols>
  <sheetData>
    <row r="3" spans="1:4" ht="15.75">
      <c r="A3" s="62" t="s">
        <v>32</v>
      </c>
      <c r="B3" s="62" t="s">
        <v>33</v>
      </c>
      <c r="C3" s="62" t="s">
        <v>23</v>
      </c>
      <c r="D3" s="68" t="s">
        <v>34</v>
      </c>
    </row>
    <row r="4" spans="1:4">
      <c r="A4" s="48" t="str">
        <f>B4&amp;"-"&amp;C4</f>
        <v xml:space="preserve">Conservador-PAPEL </v>
      </c>
      <c r="B4" s="48" t="s">
        <v>20</v>
      </c>
      <c r="C4" s="48" t="s">
        <v>24</v>
      </c>
      <c r="D4" s="63">
        <v>0.3</v>
      </c>
    </row>
    <row r="5" spans="1:4">
      <c r="A5" s="48" t="str">
        <f t="shared" ref="A5:A21" si="0">B5&amp;"-"&amp;C5</f>
        <v>Conservador-TIJOLO</v>
      </c>
      <c r="B5" s="48" t="s">
        <v>20</v>
      </c>
      <c r="C5" s="48" t="s">
        <v>25</v>
      </c>
      <c r="D5" s="63">
        <v>0.5</v>
      </c>
    </row>
    <row r="6" spans="1:4">
      <c r="A6" s="48" t="str">
        <f t="shared" si="0"/>
        <v>Conservador-HIBRIDOS</v>
      </c>
      <c r="B6" s="48" t="s">
        <v>20</v>
      </c>
      <c r="C6" s="48" t="s">
        <v>26</v>
      </c>
      <c r="D6" s="63">
        <v>0.1</v>
      </c>
    </row>
    <row r="7" spans="1:4">
      <c r="A7" s="48" t="str">
        <f t="shared" si="0"/>
        <v>Conservador-FOFS</v>
      </c>
      <c r="B7" s="48" t="s">
        <v>20</v>
      </c>
      <c r="C7" s="48" t="s">
        <v>27</v>
      </c>
      <c r="D7" s="63">
        <v>0.1</v>
      </c>
    </row>
    <row r="8" spans="1:4">
      <c r="A8" s="48" t="str">
        <f t="shared" si="0"/>
        <v>Conservador-DESENVOLVIMENTO</v>
      </c>
      <c r="B8" s="48" t="s">
        <v>20</v>
      </c>
      <c r="C8" s="48" t="s">
        <v>28</v>
      </c>
      <c r="D8" s="63">
        <v>0</v>
      </c>
    </row>
    <row r="9" spans="1:4" ht="15.75" thickBot="1">
      <c r="A9" s="64" t="str">
        <f t="shared" si="0"/>
        <v>Conservador-HOTELARIAS</v>
      </c>
      <c r="B9" s="64" t="s">
        <v>20</v>
      </c>
      <c r="C9" s="64" t="s">
        <v>29</v>
      </c>
      <c r="D9" s="65">
        <v>0</v>
      </c>
    </row>
    <row r="10" spans="1:4" ht="15.75" thickTop="1">
      <c r="A10" s="48" t="str">
        <f t="shared" si="0"/>
        <v xml:space="preserve">Moderado-PAPEL </v>
      </c>
      <c r="B10" s="48" t="s">
        <v>21</v>
      </c>
      <c r="C10" s="48" t="s">
        <v>24</v>
      </c>
      <c r="D10" s="66">
        <v>0.35</v>
      </c>
    </row>
    <row r="11" spans="1:4">
      <c r="A11" s="48" t="str">
        <f t="shared" si="0"/>
        <v>Moderado-TIJOLO</v>
      </c>
      <c r="B11" s="48" t="s">
        <v>21</v>
      </c>
      <c r="C11" s="48" t="s">
        <v>25</v>
      </c>
      <c r="D11" s="66">
        <v>0.4</v>
      </c>
    </row>
    <row r="12" spans="1:4">
      <c r="A12" s="48" t="str">
        <f t="shared" si="0"/>
        <v>Moderado-HIBRIDOS</v>
      </c>
      <c r="B12" s="48" t="s">
        <v>21</v>
      </c>
      <c r="C12" s="48" t="s">
        <v>26</v>
      </c>
      <c r="D12" s="66">
        <v>0.15</v>
      </c>
    </row>
    <row r="13" spans="1:4">
      <c r="A13" s="48" t="str">
        <f t="shared" si="0"/>
        <v>Moderado-FOFS</v>
      </c>
      <c r="B13" s="48" t="s">
        <v>21</v>
      </c>
      <c r="C13" s="48" t="s">
        <v>27</v>
      </c>
      <c r="D13" s="66">
        <v>0.1</v>
      </c>
    </row>
    <row r="14" spans="1:4">
      <c r="A14" s="48" t="str">
        <f t="shared" si="0"/>
        <v>Moderado-DESENVOLVIMENTO</v>
      </c>
      <c r="B14" s="48" t="s">
        <v>21</v>
      </c>
      <c r="C14" s="48" t="s">
        <v>28</v>
      </c>
      <c r="D14" s="66">
        <v>0</v>
      </c>
    </row>
    <row r="15" spans="1:4" ht="15.75" thickBot="1">
      <c r="A15" s="64" t="str">
        <f t="shared" si="0"/>
        <v>Moderado-HOTELARIAS</v>
      </c>
      <c r="B15" s="64" t="s">
        <v>21</v>
      </c>
      <c r="C15" s="64" t="s">
        <v>29</v>
      </c>
      <c r="D15" s="64">
        <v>0</v>
      </c>
    </row>
    <row r="16" spans="1:4" ht="15.75" thickTop="1">
      <c r="A16" s="67" t="str">
        <f t="shared" si="0"/>
        <v xml:space="preserve">Arrojado-PAPEL </v>
      </c>
      <c r="B16" s="67" t="s">
        <v>19</v>
      </c>
      <c r="C16" s="67" t="s">
        <v>24</v>
      </c>
      <c r="D16" s="66">
        <v>0.5</v>
      </c>
    </row>
    <row r="17" spans="1:4">
      <c r="A17" s="48" t="str">
        <f t="shared" si="0"/>
        <v>Arrojado-TIJOLO</v>
      </c>
      <c r="B17" s="48" t="s">
        <v>19</v>
      </c>
      <c r="C17" s="48" t="s">
        <v>25</v>
      </c>
      <c r="D17" s="66">
        <v>0.1</v>
      </c>
    </row>
    <row r="18" spans="1:4">
      <c r="A18" s="48" t="str">
        <f t="shared" si="0"/>
        <v>Arrojado-HIBRIDOS</v>
      </c>
      <c r="B18" s="48" t="s">
        <v>19</v>
      </c>
      <c r="C18" s="48" t="s">
        <v>26</v>
      </c>
      <c r="D18" s="66">
        <v>0.05</v>
      </c>
    </row>
    <row r="19" spans="1:4">
      <c r="A19" s="48" t="str">
        <f t="shared" si="0"/>
        <v>Arrojado-FOFS</v>
      </c>
      <c r="B19" s="48" t="s">
        <v>19</v>
      </c>
      <c r="C19" s="48" t="s">
        <v>27</v>
      </c>
      <c r="D19" s="66">
        <v>0.05</v>
      </c>
    </row>
    <row r="20" spans="1:4">
      <c r="A20" s="48" t="str">
        <f t="shared" si="0"/>
        <v>Arrojado-DESENVOLVIMENTO</v>
      </c>
      <c r="B20" s="48" t="s">
        <v>19</v>
      </c>
      <c r="C20" s="48" t="s">
        <v>28</v>
      </c>
      <c r="D20" s="66">
        <v>0.2</v>
      </c>
    </row>
    <row r="21" spans="1:4">
      <c r="A21" s="48" t="str">
        <f t="shared" si="0"/>
        <v>Arrojado-HOTELARIAS</v>
      </c>
      <c r="B21" s="48" t="s">
        <v>19</v>
      </c>
      <c r="C21" s="48" t="s">
        <v>29</v>
      </c>
      <c r="D21" s="6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Simulador_Invest</vt:lpstr>
      <vt:lpstr>Tab_Apoio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2025-06-07T12:29:51Z</dcterms:created>
  <dcterms:modified xsi:type="dcterms:W3CDTF">2025-06-08T15:32:33Z</dcterms:modified>
</cp:coreProperties>
</file>