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zzy\Desktop\labs\НАиПМвИТ\"/>
    </mc:Choice>
  </mc:AlternateContent>
  <xr:revisionPtr revIDLastSave="0" documentId="8_{B5C01ACD-F9A8-4240-9997-C9EF71C30C25}" xr6:coauthVersionLast="47" xr6:coauthVersionMax="47" xr10:uidLastSave="{00000000-0000-0000-0000-000000000000}"/>
  <bookViews>
    <workbookView xWindow="-108" yWindow="-108" windowWidth="23256" windowHeight="12576" xr2:uid="{9AEEA2B1-5869-42B5-8A35-53D663ECDFE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3" i="1"/>
  <c r="M2" i="1"/>
  <c r="K7" i="1"/>
  <c r="K6" i="1"/>
  <c r="K4" i="1"/>
  <c r="K3" i="1"/>
  <c r="K2" i="1"/>
  <c r="I5" i="1"/>
  <c r="I4" i="1"/>
  <c r="I3" i="1"/>
  <c r="I2" i="1"/>
  <c r="G2" i="1"/>
  <c r="G6" i="1"/>
  <c r="G5" i="1"/>
  <c r="G4" i="1"/>
  <c r="G3" i="1"/>
  <c r="D2" i="1"/>
  <c r="C11" i="1"/>
  <c r="C12" i="1"/>
  <c r="B12" i="1"/>
  <c r="D3" i="1"/>
  <c r="D4" i="1"/>
  <c r="D5" i="1"/>
  <c r="D6" i="1"/>
  <c r="D7" i="1"/>
  <c r="D8" i="1"/>
  <c r="D9" i="1"/>
  <c r="D10" i="1"/>
  <c r="D11" i="1"/>
  <c r="D12" i="1" s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<sst xmlns="http://schemas.openxmlformats.org/spreadsheetml/2006/main" count="27" uniqueCount="27">
  <si>
    <t>первичный результат</t>
  </si>
  <si>
    <t>отклонение от первичного</t>
  </si>
  <si>
    <t>квадратичное отклонение</t>
  </si>
  <si>
    <t xml:space="preserve">Mi = </t>
  </si>
  <si>
    <t xml:space="preserve">S2b = </t>
  </si>
  <si>
    <t xml:space="preserve">SB = </t>
  </si>
  <si>
    <t xml:space="preserve">CB = </t>
  </si>
  <si>
    <t xml:space="preserve">Xc = </t>
  </si>
  <si>
    <t>Классический способ</t>
  </si>
  <si>
    <t>Способ размаха</t>
  </si>
  <si>
    <t xml:space="preserve">Xmax = </t>
  </si>
  <si>
    <t xml:space="preserve">Xmin = </t>
  </si>
  <si>
    <t xml:space="preserve">R = </t>
  </si>
  <si>
    <t xml:space="preserve">Sb = </t>
  </si>
  <si>
    <t>Определение доверительных интервалов</t>
  </si>
  <si>
    <t xml:space="preserve">Mx = </t>
  </si>
  <si>
    <t xml:space="preserve">Ms = </t>
  </si>
  <si>
    <t xml:space="preserve">MCb = </t>
  </si>
  <si>
    <t xml:space="preserve">t = </t>
  </si>
  <si>
    <t xml:space="preserve">Sr = </t>
  </si>
  <si>
    <t xml:space="preserve">Cr = </t>
  </si>
  <si>
    <t xml:space="preserve">Cn = </t>
  </si>
  <si>
    <t>Оценка резко выделяющихся показателей</t>
  </si>
  <si>
    <t xml:space="preserve">Vpmax = </t>
  </si>
  <si>
    <t xml:space="preserve">Vpmin = </t>
  </si>
  <si>
    <t xml:space="preserve">Vt = </t>
  </si>
  <si>
    <t>Исключаем?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</si>
</sst>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0"/>
    <numFmt numFmtId="195" formatCode="0.000%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vertical="center" wrapText="1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center" vertical="center"/>
    </xf>
    <xf numFmtId="11" fontId="0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2" fillId="3" borderId="3" xfId="0" applyFont="1" applyFill="1" applyBorder="1" applyAlignment="1">
      <alignment horizontal="center" vertical="center" wrapText="1"/>
    </xf>
    <xf numFmtId="0" fontId="0" fillId="3" borderId="3" xfId="0" applyFill="1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77" fontId="0" fillId="2" borderId="1" xfId="0" applyNumberFormat="1" applyFill="1" applyBorder="1" applyAlignment="1">
      <alignment horizontal="center" vertical="center"/>
    </xf>
    <xf numFmtId="195" fontId="0" fillId="2" borderId="1" xfId="1" applyNumberFormat="1" applyFont="1" applyFill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AF38E-D5FD-4AA9-8D2A-A64B8188089C}">
  <dimension ref="A1:M13"/>
  <sheetViews>
    <sheetView tabSelected="1" workbookViewId="0">
      <selection activeCell="K11" sqref="K11"/>
    </sheetView>
  </sheetViews>
  <sheetFormatPr defaultColWidth="8.44140625" defaultRowHeight="14.4" x14ac:dyDescent="0.3"/>
  <cols>
    <col min="2" max="2" width="11" bestFit="1" customWidth="1"/>
    <col min="3" max="3" width="22.44140625" bestFit="1" customWidth="1"/>
    <col min="4" max="4" width="13.44140625" bestFit="1" customWidth="1"/>
    <col min="6" max="6" width="10.6640625" customWidth="1"/>
    <col min="7" max="7" width="11.44140625" bestFit="1" customWidth="1"/>
    <col min="12" max="13" width="17.6640625" style="16" customWidth="1"/>
  </cols>
  <sheetData>
    <row r="1" spans="1:13" ht="28.8" x14ac:dyDescent="0.3">
      <c r="B1" s="1" t="s">
        <v>0</v>
      </c>
      <c r="C1" s="1" t="s">
        <v>1</v>
      </c>
      <c r="D1" s="1" t="s">
        <v>2</v>
      </c>
      <c r="F1" s="4" t="s">
        <v>8</v>
      </c>
      <c r="G1" s="4"/>
      <c r="H1" s="11" t="s">
        <v>9</v>
      </c>
      <c r="I1" s="13"/>
      <c r="J1" s="15" t="s">
        <v>14</v>
      </c>
      <c r="K1" s="15"/>
      <c r="L1" s="9" t="s">
        <v>22</v>
      </c>
      <c r="M1" s="10"/>
    </row>
    <row r="2" spans="1:13" x14ac:dyDescent="0.3">
      <c r="A2">
        <v>1</v>
      </c>
      <c r="B2">
        <v>24.5</v>
      </c>
      <c r="C2">
        <f>B2-AVERAGE($B$2:$B$11)</f>
        <v>-0.85000000000000142</v>
      </c>
      <c r="D2">
        <f>C2*C2</f>
        <v>0.72250000000000236</v>
      </c>
      <c r="F2" s="6" t="s">
        <v>7</v>
      </c>
      <c r="G2" s="5">
        <f>(1/10)*B12</f>
        <v>25.35</v>
      </c>
      <c r="H2" s="12" t="s">
        <v>10</v>
      </c>
      <c r="I2" s="14">
        <f>MAX(B2:B11)</f>
        <v>28.4</v>
      </c>
      <c r="J2" s="5" t="s">
        <v>15</v>
      </c>
      <c r="K2" s="5">
        <f>K5*G5/SQRT(10-1)</f>
        <v>1.3449104151174371</v>
      </c>
      <c r="L2" s="16" t="s">
        <v>23</v>
      </c>
      <c r="M2" s="16">
        <f>I2-(G2/G5)*SQRT(10/(10-1))</f>
        <v>13.43245623960703</v>
      </c>
    </row>
    <row r="3" spans="1:13" x14ac:dyDescent="0.3">
      <c r="A3">
        <v>2</v>
      </c>
      <c r="B3">
        <v>27.8</v>
      </c>
      <c r="C3">
        <f t="shared" ref="C3:C11" si="0">B3-AVERAGE($B$2:$B$11)</f>
        <v>2.4499999999999993</v>
      </c>
      <c r="D3">
        <f t="shared" ref="D3:D12" si="1">C3*C3</f>
        <v>6.0024999999999968</v>
      </c>
      <c r="F3" s="6" t="s">
        <v>3</v>
      </c>
      <c r="G3" s="7">
        <f>C12</f>
        <v>-1.0658141036401503E-14</v>
      </c>
      <c r="H3" s="12" t="s">
        <v>11</v>
      </c>
      <c r="I3" s="14">
        <f>MIN(B2:B11)</f>
        <v>23.1</v>
      </c>
      <c r="J3" s="5" t="s">
        <v>16</v>
      </c>
      <c r="K3" s="5">
        <f>2*G5/SQRT(2*10)</f>
        <v>0.79840118013718153</v>
      </c>
      <c r="L3" s="16" t="s">
        <v>24</v>
      </c>
      <c r="M3" s="16">
        <f>G2-(I3/G5)*SQRT(10/(10-1))</f>
        <v>11.710936455026525</v>
      </c>
    </row>
    <row r="4" spans="1:13" x14ac:dyDescent="0.3">
      <c r="A4">
        <v>3</v>
      </c>
      <c r="B4">
        <v>25.5</v>
      </c>
      <c r="C4">
        <f t="shared" si="0"/>
        <v>0.14999999999999858</v>
      </c>
      <c r="D4">
        <f t="shared" si="1"/>
        <v>2.2499999999999572E-2</v>
      </c>
      <c r="F4" s="8" t="s">
        <v>4</v>
      </c>
      <c r="G4" s="17">
        <f>(1/(9)*D12)</f>
        <v>3.1872222222222208</v>
      </c>
      <c r="H4" s="12" t="s">
        <v>12</v>
      </c>
      <c r="I4" s="14">
        <f>I2-I3</f>
        <v>5.2999999999999972</v>
      </c>
      <c r="J4" s="5" t="s">
        <v>17</v>
      </c>
      <c r="K4" s="5">
        <f>G6*100/SQRT(2*10)</f>
        <v>1.5747557793632772</v>
      </c>
      <c r="L4" s="16" t="s">
        <v>25</v>
      </c>
      <c r="M4" s="16">
        <v>2.294</v>
      </c>
    </row>
    <row r="5" spans="1:13" x14ac:dyDescent="0.3">
      <c r="A5">
        <v>4</v>
      </c>
      <c r="B5">
        <v>25.1</v>
      </c>
      <c r="C5">
        <f t="shared" si="0"/>
        <v>-0.25</v>
      </c>
      <c r="D5">
        <f t="shared" si="1"/>
        <v>6.25E-2</v>
      </c>
      <c r="F5" s="8" t="s">
        <v>5</v>
      </c>
      <c r="G5" s="17">
        <f>SQRT(G4)</f>
        <v>1.7852793121027928</v>
      </c>
      <c r="H5" s="12" t="s">
        <v>13</v>
      </c>
      <c r="I5" s="14">
        <f>I4/3.078</f>
        <v>1.7218973359324228</v>
      </c>
      <c r="J5" s="5" t="s">
        <v>18</v>
      </c>
      <c r="K5" s="5">
        <v>2.2599999999999998</v>
      </c>
      <c r="L5" s="16" t="s">
        <v>26</v>
      </c>
      <c r="M5" s="16" t="b">
        <f>OR(M3&lt;M4, M2&gt;M4)</f>
        <v>1</v>
      </c>
    </row>
    <row r="6" spans="1:13" x14ac:dyDescent="0.3">
      <c r="A6">
        <v>5</v>
      </c>
      <c r="B6">
        <v>23.1</v>
      </c>
      <c r="C6">
        <f t="shared" si="0"/>
        <v>-2.25</v>
      </c>
      <c r="D6">
        <f t="shared" si="1"/>
        <v>5.0625</v>
      </c>
      <c r="F6" s="8" t="s">
        <v>6</v>
      </c>
      <c r="G6" s="18">
        <f>G5/AVERAGE(B2:B11)</f>
        <v>7.0425219412338966E-2</v>
      </c>
      <c r="H6" s="12"/>
      <c r="I6" s="14"/>
      <c r="J6" s="5" t="s">
        <v>19</v>
      </c>
      <c r="K6" s="5">
        <f>(G5/K8)/SQRT(10/(10-1))</f>
        <v>1.740662554724594</v>
      </c>
    </row>
    <row r="7" spans="1:13" x14ac:dyDescent="0.3">
      <c r="A7">
        <v>6</v>
      </c>
      <c r="B7">
        <v>26.8</v>
      </c>
      <c r="C7">
        <f t="shared" si="0"/>
        <v>1.4499999999999993</v>
      </c>
      <c r="D7">
        <f t="shared" si="1"/>
        <v>2.1024999999999978</v>
      </c>
      <c r="F7" s="3"/>
      <c r="G7" s="3"/>
      <c r="J7" s="5" t="s">
        <v>20</v>
      </c>
      <c r="K7" s="5">
        <f>(G6*100/K8)/SQRT(10/(10-1))</f>
        <v>6.8665189535486943</v>
      </c>
    </row>
    <row r="8" spans="1:13" x14ac:dyDescent="0.3">
      <c r="A8">
        <v>7</v>
      </c>
      <c r="B8">
        <v>24.1</v>
      </c>
      <c r="C8">
        <f t="shared" si="0"/>
        <v>-1.25</v>
      </c>
      <c r="D8">
        <f t="shared" si="1"/>
        <v>1.5625</v>
      </c>
      <c r="F8" s="3"/>
      <c r="G8" s="3"/>
      <c r="J8" s="5" t="s">
        <v>21</v>
      </c>
      <c r="K8" s="5">
        <v>0.97299999999999998</v>
      </c>
    </row>
    <row r="9" spans="1:13" x14ac:dyDescent="0.3">
      <c r="A9">
        <v>8</v>
      </c>
      <c r="B9">
        <v>28.4</v>
      </c>
      <c r="C9">
        <f t="shared" si="0"/>
        <v>3.0499999999999972</v>
      </c>
      <c r="D9">
        <f t="shared" si="1"/>
        <v>9.3024999999999824</v>
      </c>
      <c r="F9" s="3"/>
      <c r="G9" s="3"/>
    </row>
    <row r="10" spans="1:13" x14ac:dyDescent="0.3">
      <c r="A10">
        <v>9</v>
      </c>
      <c r="B10">
        <v>23.5</v>
      </c>
      <c r="C10">
        <f t="shared" si="0"/>
        <v>-1.8500000000000014</v>
      </c>
      <c r="D10">
        <f t="shared" si="1"/>
        <v>3.4225000000000052</v>
      </c>
      <c r="F10" s="3"/>
      <c r="G10" s="3"/>
    </row>
    <row r="11" spans="1:13" x14ac:dyDescent="0.3">
      <c r="A11">
        <v>10</v>
      </c>
      <c r="B11">
        <v>24.7</v>
      </c>
      <c r="C11">
        <f>B11-AVERAGE($B$2:$B$11)</f>
        <v>-0.65000000000000213</v>
      </c>
      <c r="D11">
        <f t="shared" si="1"/>
        <v>0.42250000000000276</v>
      </c>
      <c r="F11" s="3"/>
      <c r="G11" s="3"/>
    </row>
    <row r="12" spans="1:13" x14ac:dyDescent="0.3">
      <c r="B12">
        <f>SUM(B2:B11)</f>
        <v>253.5</v>
      </c>
      <c r="C12" s="2">
        <f>SUM(C2:C11)</f>
        <v>-1.0658141036401503E-14</v>
      </c>
      <c r="D12">
        <f>SUM(D2:D11)</f>
        <v>28.684999999999988</v>
      </c>
      <c r="F12" s="3"/>
      <c r="G12" s="3"/>
    </row>
    <row r="13" spans="1:13" x14ac:dyDescent="0.3">
      <c r="F13" s="3"/>
      <c r="G13" s="3"/>
    </row>
  </sheetData>
  <mergeCells count="4">
    <mergeCell ref="F1:G1"/>
    <mergeCell ref="H1:I1"/>
    <mergeCell ref="J1:K1"/>
    <mergeCell ref="L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Dezzy</dc:creator>
  <cp:lastModifiedBy>Dezzy</cp:lastModifiedBy>
  <dcterms:created xsi:type="dcterms:W3CDTF">2022-03-30T20:18:10Z</dcterms:created>
  <dcterms:modified xsi:type="dcterms:W3CDTF">2022-03-30T22:22:15Z</dcterms:modified>
</cp:coreProperties>
</file>