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hnny\Documents\GitHub\open-reid-PCB_n_RPP\"/>
    </mc:Choice>
  </mc:AlternateContent>
  <xr:revisionPtr revIDLastSave="0" documentId="13_ncr:1_{C290934F-110C-418D-818F-9C3E22B66A14}" xr6:coauthVersionLast="36" xr6:coauthVersionMax="36" xr10:uidLastSave="{00000000-0000-0000-0000-000000000000}"/>
  <bookViews>
    <workbookView xWindow="0" yWindow="0" windowWidth="21888" windowHeight="9780" firstSheet="5" activeTab="7" xr2:uid="{00000000-000D-0000-FFFF-FFFF00000000}"/>
  </bookViews>
  <sheets>
    <sheet name="ide" sheetId="1" r:id="rId1"/>
    <sheet name="pcb" sheetId="2" r:id="rId2"/>
    <sheet name="zzd &amp; zz code" sheetId="4" r:id="rId3"/>
    <sheet name="triplet on dukemtmc-reid" sheetId="6" r:id="rId4"/>
    <sheet name="ide_softmax" sheetId="3" r:id="rId5"/>
    <sheet name="my_gt" sheetId="7" r:id="rId6"/>
    <sheet name="get feature time" sheetId="8" r:id="rId7"/>
    <sheet name="train my_gt time" sheetId="9" r:id="rId8"/>
    <sheet name="train camstyle time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9" l="1"/>
  <c r="K16" i="9" l="1"/>
  <c r="K15" i="9" l="1"/>
  <c r="I9" i="10" l="1"/>
  <c r="I10" i="10"/>
  <c r="I11" i="10"/>
  <c r="N20" i="10"/>
  <c r="O20" i="10"/>
  <c r="O19" i="10" s="1"/>
  <c r="R24" i="9"/>
  <c r="I24" i="8"/>
  <c r="K10" i="9"/>
  <c r="G10" i="9"/>
  <c r="K14" i="9"/>
  <c r="G4" i="9"/>
  <c r="G5" i="9"/>
  <c r="G6" i="9"/>
  <c r="G7" i="9"/>
  <c r="G8" i="9"/>
  <c r="G9" i="9"/>
  <c r="G12" i="9"/>
  <c r="G11" i="9"/>
  <c r="G13" i="9"/>
  <c r="G14" i="9"/>
  <c r="G3" i="9"/>
  <c r="K13" i="9"/>
  <c r="S24" i="9"/>
  <c r="T24" i="9"/>
  <c r="Q24" i="9"/>
  <c r="K11" i="9"/>
  <c r="K12" i="9"/>
  <c r="I3" i="10" l="1"/>
  <c r="I4" i="10"/>
  <c r="I6" i="10"/>
  <c r="I5" i="10"/>
  <c r="I23" i="8" l="1"/>
  <c r="K9" i="9"/>
  <c r="I22" i="8"/>
  <c r="I21" i="8"/>
  <c r="K3" i="9"/>
  <c r="K4" i="9"/>
  <c r="K5" i="9"/>
  <c r="K6" i="9"/>
  <c r="K7" i="9"/>
  <c r="K8" i="9"/>
  <c r="I3" i="8"/>
  <c r="I4" i="8"/>
  <c r="I5" i="8"/>
  <c r="I6" i="8"/>
  <c r="I7" i="8"/>
  <c r="I8" i="8"/>
  <c r="I10" i="8"/>
  <c r="I11" i="8"/>
  <c r="I12" i="8"/>
  <c r="I16" i="8"/>
  <c r="I17" i="8"/>
  <c r="I18" i="8"/>
  <c r="I19" i="8"/>
  <c r="I20" i="8"/>
</calcChain>
</file>

<file path=xl/sharedStrings.xml><?xml version="1.0" encoding="utf-8"?>
<sst xmlns="http://schemas.openxmlformats.org/spreadsheetml/2006/main" count="263" uniqueCount="217">
  <si>
    <t>softmax optimizer + 751 dim feat</t>
  </si>
  <si>
    <t>NO randcrop + 0.5 drop after feat + feat init</t>
  </si>
  <si>
    <t>softmax optimizer (stepsize=50) + 256 dim feat</t>
    <phoneticPr fontId="1" type="noConversion"/>
  </si>
  <si>
    <t>origianl optimizer</t>
    <phoneticPr fontId="1" type="noConversion"/>
  </si>
  <si>
    <t>softmax optimizer</t>
    <phoneticPr fontId="1" type="noConversion"/>
  </si>
  <si>
    <t>NO randcrop + 0.5 drop after feat + feat init + 1536dim</t>
    <phoneticPr fontId="1" type="noConversion"/>
  </si>
  <si>
    <t>momentum + original -lr adjust</t>
    <phoneticPr fontId="1" type="noConversion"/>
  </si>
  <si>
    <t>momentum + nestrov + original -lr adjust</t>
    <phoneticPr fontId="1" type="noConversion"/>
  </si>
  <si>
    <t>softmax optimizer (stepsize=40) + 256 dim feat, repeat</t>
    <phoneticPr fontId="1" type="noConversion"/>
  </si>
  <si>
    <t>softmax optimizer (stepsize=40) + 256 dim feat</t>
    <phoneticPr fontId="1" type="noConversion"/>
  </si>
  <si>
    <t>corrupt?</t>
    <phoneticPr fontId="1" type="noConversion"/>
  </si>
  <si>
    <t>corrupt?</t>
    <phoneticPr fontId="1" type="noConversion"/>
  </si>
  <si>
    <t>softmax optimizer (stepsize=40) + 256 dim feat + droup after pool5</t>
    <phoneticPr fontId="1" type="noConversion"/>
  </si>
  <si>
    <t>momentum + nestrov + original -lr adjust</t>
    <phoneticPr fontId="1" type="noConversion"/>
  </si>
  <si>
    <t>drop after pool5</t>
    <phoneticPr fontId="1" type="noConversion"/>
  </si>
  <si>
    <t>momentum + nestrov + original -lr adjust</t>
    <phoneticPr fontId="1" type="noConversion"/>
  </si>
  <si>
    <t>softmax optimizer</t>
    <phoneticPr fontId="1" type="noConversion"/>
  </si>
  <si>
    <t>mo+ne+og lr adjust</t>
    <phoneticPr fontId="1" type="noConversion"/>
  </si>
  <si>
    <t>pcb format update: drop after adaptiveavgpool (6,1)</t>
    <phoneticPr fontId="1" type="noConversion"/>
  </si>
  <si>
    <t>softmax optimizer, step_size = 40, 60 epochs</t>
    <phoneticPr fontId="1" type="noConversion"/>
  </si>
  <si>
    <t>2018.8.3</t>
    <phoneticPr fontId="1" type="noConversion"/>
  </si>
  <si>
    <t>map</t>
    <phoneticPr fontId="1" type="noConversion"/>
  </si>
  <si>
    <t>r1</t>
    <phoneticPr fontId="1" type="noConversion"/>
  </si>
  <si>
    <t>map</t>
    <phoneticPr fontId="1" type="noConversion"/>
  </si>
  <si>
    <t>r1</t>
    <phoneticPr fontId="1" type="noConversion"/>
  </si>
  <si>
    <t>fix bn for resnet; old train/test loader; 384*128; 256dim feature</t>
    <phoneticPr fontId="1" type="noConversion"/>
  </si>
  <si>
    <t>sz_loader</t>
    <phoneticPr fontId="1" type="noConversion"/>
  </si>
  <si>
    <t>sz_loader_dim</t>
    <phoneticPr fontId="1" type="noConversion"/>
  </si>
  <si>
    <t>sz</t>
    <phoneticPr fontId="1" type="noConversion"/>
  </si>
  <si>
    <t>sz_dim</t>
    <phoneticPr fontId="1" type="noConversion"/>
  </si>
  <si>
    <t>reverted  to sz_loader_dim</t>
    <phoneticPr fontId="1" type="noConversion"/>
  </si>
  <si>
    <t>train/test on duke</t>
    <phoneticPr fontId="1" type="noConversion"/>
  </si>
  <si>
    <t>test on market</t>
    <phoneticPr fontId="1" type="noConversion"/>
  </si>
  <si>
    <r>
      <t xml:space="preserve">fix bn for resnet; old train/test loader; </t>
    </r>
    <r>
      <rPr>
        <sz val="11"/>
        <color rgb="FFFF0000"/>
        <rFont val="Calibri"/>
        <family val="3"/>
        <charset val="134"/>
        <scheme val="minor"/>
      </rPr>
      <t>256*128</t>
    </r>
    <r>
      <rPr>
        <sz val="11"/>
        <color theme="1"/>
        <rFont val="Calibri"/>
        <family val="2"/>
        <scheme val="minor"/>
      </rPr>
      <t>; 256dim feature</t>
    </r>
    <phoneticPr fontId="1" type="noConversion"/>
  </si>
  <si>
    <r>
      <t xml:space="preserve">fix bn for resnet; </t>
    </r>
    <r>
      <rPr>
        <sz val="11"/>
        <color rgb="FFFF0000"/>
        <rFont val="Calibri"/>
        <family val="3"/>
        <charset val="134"/>
        <scheme val="minor"/>
      </rPr>
      <t>new train/test loader</t>
    </r>
    <r>
      <rPr>
        <sz val="11"/>
        <color theme="1"/>
        <rFont val="Calibri"/>
        <family val="2"/>
        <scheme val="minor"/>
      </rPr>
      <t>; 256*128; 256dim feature</t>
    </r>
    <phoneticPr fontId="1" type="noConversion"/>
  </si>
  <si>
    <r>
      <t xml:space="preserve">fix bn for resnet; </t>
    </r>
    <r>
      <rPr>
        <sz val="11"/>
        <color rgb="FFFF0000"/>
        <rFont val="Calibri"/>
        <family val="3"/>
        <charset val="134"/>
        <scheme val="minor"/>
      </rPr>
      <t>old train/test loader</t>
    </r>
    <r>
      <rPr>
        <sz val="11"/>
        <color theme="1"/>
        <rFont val="Calibri"/>
        <family val="2"/>
        <scheme val="minor"/>
      </rPr>
      <t>; 256*128; 1024dim feature</t>
    </r>
    <phoneticPr fontId="1" type="noConversion"/>
  </si>
  <si>
    <r>
      <t xml:space="preserve">fix bn for resnet; new train/test loader; 256*128; 1024dim feature; </t>
    </r>
    <r>
      <rPr>
        <sz val="11"/>
        <color rgb="FFFF0000"/>
        <rFont val="Calibri"/>
        <family val="3"/>
        <charset val="134"/>
        <scheme val="minor"/>
      </rPr>
      <t>use 2048dim output feature</t>
    </r>
    <phoneticPr fontId="1" type="noConversion"/>
  </si>
  <si>
    <t>output</t>
    <phoneticPr fontId="1" type="noConversion"/>
  </si>
  <si>
    <t>train</t>
    <phoneticPr fontId="1" type="noConversion"/>
  </si>
  <si>
    <t>test</t>
    <phoneticPr fontId="1" type="noConversion"/>
  </si>
  <si>
    <t>model</t>
    <phoneticPr fontId="1" type="noConversion"/>
  </si>
  <si>
    <t>default</t>
    <phoneticPr fontId="1" type="noConversion"/>
  </si>
  <si>
    <t>r1</t>
    <phoneticPr fontId="1" type="noConversion"/>
  </si>
  <si>
    <t>r5</t>
    <phoneticPr fontId="1" type="noConversion"/>
  </si>
  <si>
    <t>r10</t>
    <phoneticPr fontId="1" type="noConversion"/>
  </si>
  <si>
    <t>map</t>
    <phoneticPr fontId="1" type="noConversion"/>
  </si>
  <si>
    <t>train on mtmc-reid</t>
  </si>
  <si>
    <t>eval for model trained on 1501</t>
  </si>
  <si>
    <t>python prepare.py</t>
    <phoneticPr fontId="1" type="noConversion"/>
  </si>
  <si>
    <t>python evaluate_gpu.py</t>
  </si>
  <si>
    <r>
      <t xml:space="preserve">fix bn for resnet; new train/test loader; 256*128; 1024dim feature; </t>
    </r>
    <r>
      <rPr>
        <sz val="11"/>
        <rFont val="Calibri"/>
        <family val="3"/>
        <charset val="134"/>
        <scheme val="minor"/>
      </rPr>
      <t xml:space="preserve">use 2048dim output feature; </t>
    </r>
    <r>
      <rPr>
        <sz val="11"/>
        <color rgb="FFFF0000"/>
        <rFont val="Calibri"/>
        <family val="3"/>
        <charset val="134"/>
        <scheme val="minor"/>
      </rPr>
      <t>64 batchsize</t>
    </r>
    <phoneticPr fontId="1" type="noConversion"/>
  </si>
  <si>
    <r>
      <t xml:space="preserve">fix bn for resnet; new train/test loader; 256*128; 1024dim feature; </t>
    </r>
    <r>
      <rPr>
        <sz val="11"/>
        <rFont val="Calibri"/>
        <family val="3"/>
        <charset val="134"/>
        <scheme val="minor"/>
      </rPr>
      <t xml:space="preserve">use 2048dim output feature; </t>
    </r>
    <r>
      <rPr>
        <sz val="11"/>
        <color rgb="FFFF0000"/>
        <rFont val="Calibri"/>
        <family val="3"/>
        <charset val="134"/>
        <scheme val="minor"/>
      </rPr>
      <t>32 batchsize</t>
    </r>
    <phoneticPr fontId="1" type="noConversion"/>
  </si>
  <si>
    <t>output_64</t>
    <phoneticPr fontId="1" type="noConversion"/>
  </si>
  <si>
    <t>output_32</t>
    <phoneticPr fontId="1" type="noConversion"/>
  </si>
  <si>
    <t>zzd_loader</t>
    <phoneticPr fontId="1" type="noConversion"/>
  </si>
  <si>
    <t>duke</t>
    <phoneticPr fontId="1" type="noConversion"/>
  </si>
  <si>
    <t>duke</t>
    <phoneticPr fontId="1" type="noConversion"/>
  </si>
  <si>
    <t>test</t>
    <phoneticPr fontId="1" type="noConversion"/>
  </si>
  <si>
    <t>model</t>
    <phoneticPr fontId="1" type="noConversion"/>
  </si>
  <si>
    <t>baseline</t>
    <phoneticPr fontId="1" type="noConversion"/>
  </si>
  <si>
    <t>duke</t>
    <phoneticPr fontId="1" type="noConversion"/>
  </si>
  <si>
    <t>baseline</t>
    <phoneticPr fontId="1" type="noConversion"/>
  </si>
  <si>
    <t>CUDA_VISIBLE_DEVICES=2,3 python baseline.py -s duke -t market --logs-dir logs/duke2market-baseline</t>
    <phoneticPr fontId="1" type="noConversion"/>
  </si>
  <si>
    <t>CUDA_VISIBLE_DEVICES=2,3 python baseline.py --evaluate -s duke -t market --resume logs/duke2market-baseline/checkpoint.pth.tar</t>
    <phoneticPr fontId="1" type="noConversion"/>
  </si>
  <si>
    <r>
      <rPr>
        <sz val="11"/>
        <color rgb="FFFF0000"/>
        <rFont val="Calibri"/>
        <family val="3"/>
        <charset val="134"/>
        <scheme val="minor"/>
      </rPr>
      <t>unfix bn for resnet</t>
    </r>
    <r>
      <rPr>
        <sz val="11"/>
        <color theme="1"/>
        <rFont val="Calibri"/>
        <family val="2"/>
        <scheme val="minor"/>
      </rPr>
      <t xml:space="preserve">; new train/test loader; 256*128; 1024dim feature; </t>
    </r>
    <r>
      <rPr>
        <sz val="11"/>
        <rFont val="Calibri"/>
        <family val="3"/>
        <charset val="134"/>
        <scheme val="minor"/>
      </rPr>
      <t>use 2048dim output feature; dataloader from zzd</t>
    </r>
    <phoneticPr fontId="1" type="noConversion"/>
  </si>
  <si>
    <t>unfix_bn</t>
    <phoneticPr fontId="1" type="noConversion"/>
  </si>
  <si>
    <t>python train.py --gpu_ids 0 --name baseline_ --train_all --batchsize 32 --data_dir /home/wangzd/Downloads/DukeMTMC-reID/pytorch</t>
    <phoneticPr fontId="1" type="noConversion"/>
  </si>
  <si>
    <t>default</t>
    <phoneticPr fontId="1" type="noConversion"/>
  </si>
  <si>
    <t>python test.py --gpu_ids 0 --name baseline_ --batchsize 32 --test_dir /home/wangzd/Downloads/DukeMTMC-reID/pytorch  --which_epoch 59</t>
    <phoneticPr fontId="1" type="noConversion"/>
  </si>
  <si>
    <t>bn_PCB</t>
    <phoneticPr fontId="1" type="noConversion"/>
  </si>
  <si>
    <t>duke</t>
    <phoneticPr fontId="1" type="noConversion"/>
  </si>
  <si>
    <t>duke</t>
    <phoneticPr fontId="1" type="noConversion"/>
  </si>
  <si>
    <t>bn_PCB</t>
    <phoneticPr fontId="1" type="noConversion"/>
  </si>
  <si>
    <t>CUDA_VISIBLE_DEVICES=4,5 python3 examples/IDE.py --train -d dukemtmc  --combine-trainval --logs-dir logs/ide_/dukemtmc</t>
    <phoneticPr fontId="1" type="noConversion"/>
  </si>
  <si>
    <t>duke</t>
    <phoneticPr fontId="1" type="noConversion"/>
  </si>
  <si>
    <t>1501_bn</t>
    <phoneticPr fontId="1" type="noConversion"/>
  </si>
  <si>
    <t>bn_PCB</t>
    <phoneticPr fontId="1" type="noConversion"/>
  </si>
  <si>
    <t>duke</t>
    <phoneticPr fontId="1" type="noConversion"/>
  </si>
  <si>
    <t>1501_bn_2</t>
    <phoneticPr fontId="1" type="noConversion"/>
  </si>
  <si>
    <t>bn_PCB</t>
    <phoneticPr fontId="1" type="noConversion"/>
  </si>
  <si>
    <t>CUDA_VISIBLE_DEVICES=4,5 python3 examples/IDE.py --evaluate -d market1501 --resume logs/ide_/dukemtmc/model_best.pth.tar</t>
    <phoneticPr fontId="1" type="noConversion"/>
  </si>
  <si>
    <t>hhj code</t>
    <phoneticPr fontId="1" type="noConversion"/>
  </si>
  <si>
    <t>my open-reid code</t>
    <phoneticPr fontId="1" type="noConversion"/>
  </si>
  <si>
    <t>ide_triples</t>
    <phoneticPr fontId="1" type="noConversion"/>
  </si>
  <si>
    <t>my_duke_s2_trainval</t>
    <phoneticPr fontId="1" type="noConversion"/>
  </si>
  <si>
    <t>reported</t>
    <phoneticPr fontId="1" type="noConversion"/>
  </si>
  <si>
    <t>map</t>
    <phoneticPr fontId="1" type="noConversion"/>
  </si>
  <si>
    <t>r1</t>
    <phoneticPr fontId="1" type="noConversion"/>
  </si>
  <si>
    <t>r1</t>
    <phoneticPr fontId="1" type="noConversion"/>
  </si>
  <si>
    <t>reported</t>
    <phoneticPr fontId="1" type="noConversion"/>
  </si>
  <si>
    <t>ide == resnet50</t>
    <phoneticPr fontId="1" type="noConversion"/>
  </si>
  <si>
    <t>ids = 32, imgs = 4</t>
    <phoneticPr fontId="1" type="noConversion"/>
  </si>
  <si>
    <t>ids = 64, imgs = 4</t>
    <phoneticPr fontId="1" type="noConversion"/>
  </si>
  <si>
    <t>zzd</t>
    <phoneticPr fontId="1" type="noConversion"/>
  </si>
  <si>
    <t>zz</t>
    <phoneticPr fontId="1" type="noConversion"/>
  </si>
  <si>
    <t>rerun reported</t>
    <phoneticPr fontId="1" type="noConversion"/>
  </si>
  <si>
    <t>stride1</t>
    <phoneticPr fontId="1" type="noConversion"/>
  </si>
  <si>
    <t>interpolation=bilinear</t>
    <phoneticPr fontId="1" type="noConversion"/>
  </si>
  <si>
    <t>ids = 32, imgs = 4, stride=2</t>
    <phoneticPr fontId="1" type="noConversion"/>
  </si>
  <si>
    <t>stride = 1</t>
    <phoneticPr fontId="1" type="noConversion"/>
  </si>
  <si>
    <t xml:space="preserve"> python script/experiment/train.py \
-d '(0,1)' \
--only_test false \
--dataset duke \
--last_conv_stride 1 \
--normalize_feature false \
--trainset_part trainval \
--exp_dir 'logs/duke_s1' \
--steps_per_log 10 \
--epochs_per_val 5</t>
    <phoneticPr fontId="1" type="noConversion"/>
  </si>
  <si>
    <t>ids = 64, imgs = 4</t>
    <phoneticPr fontId="1" type="noConversion"/>
  </si>
  <si>
    <t>feat=out_feat=128</t>
    <phoneticPr fontId="1" type="noConversion"/>
  </si>
  <si>
    <t>fix bn</t>
    <phoneticPr fontId="1" type="noConversion"/>
  </si>
  <si>
    <t>CUDA_VISIBLE_DEVICES=2,3 python3 examples/IDE_triplet.py --train -d dukemtmc  --combine-trainval --logs-dir logs/ide_triplet/raw/dukemtmc</t>
    <phoneticPr fontId="1" type="noConversion"/>
  </si>
  <si>
    <t>10x lr for one_one_conv</t>
    <phoneticPr fontId="1" type="noConversion"/>
  </si>
  <si>
    <t>pool 128 as feature</t>
    <phoneticPr fontId="1" type="noConversion"/>
  </si>
  <si>
    <t>0.1x lr for one_one_conv</t>
    <phoneticPr fontId="1" type="noConversion"/>
  </si>
  <si>
    <t>10x lr, fix_base_bn</t>
    <phoneticPr fontId="1" type="noConversion"/>
  </si>
  <si>
    <t>CUDA_VISIBLE_DEVICES=6,7 python3 examples/IDE_triplet.py --train -d dukemtmc  --combine-trainval --logs-dir logs/ide_triplet/feat128/dukemtmc --features 128</t>
    <phoneticPr fontId="1" type="noConversion"/>
  </si>
  <si>
    <t>feat=out_feat=2048</t>
    <phoneticPr fontId="1" type="noConversion"/>
  </si>
  <si>
    <t>mygt_softmax</t>
    <phoneticPr fontId="1" type="noConversion"/>
  </si>
  <si>
    <t>mygt_triplet</t>
    <phoneticPr fontId="1" type="noConversion"/>
  </si>
  <si>
    <t>ide softmax 2048</t>
    <phoneticPr fontId="1" type="noConversion"/>
  </si>
  <si>
    <t>no_crop, -h 256</t>
    <phoneticPr fontId="1" type="noConversion"/>
  </si>
  <si>
    <t>crop, -h 384</t>
    <phoneticPr fontId="1" type="noConversion"/>
  </si>
  <si>
    <r>
      <rPr>
        <sz val="11"/>
        <color rgb="FFFF0000"/>
        <rFont val="Calibri"/>
        <family val="3"/>
        <charset val="134"/>
        <scheme val="minor"/>
      </rPr>
      <t>no_crop</t>
    </r>
    <r>
      <rPr>
        <sz val="11"/>
        <color theme="1"/>
        <rFont val="Calibri"/>
        <family val="2"/>
        <scheme val="minor"/>
      </rPr>
      <t xml:space="preserve">, -h </t>
    </r>
    <r>
      <rPr>
        <sz val="11"/>
        <color rgb="FFFF0000"/>
        <rFont val="Calibri"/>
        <family val="3"/>
        <charset val="134"/>
        <scheme val="minor"/>
      </rPr>
      <t>384</t>
    </r>
    <phoneticPr fontId="1" type="noConversion"/>
  </si>
  <si>
    <r>
      <t>no_crop, -h 384,</t>
    </r>
    <r>
      <rPr>
        <sz val="11"/>
        <color rgb="FFFF0000"/>
        <rFont val="Calibri"/>
        <family val="3"/>
        <charset val="134"/>
        <scheme val="minor"/>
      </rPr>
      <t xml:space="preserve"> re 0.5</t>
    </r>
    <phoneticPr fontId="1" type="noConversion"/>
  </si>
  <si>
    <t>ide softmax 256</t>
    <phoneticPr fontId="1" type="noConversion"/>
  </si>
  <si>
    <t>CUDA_VISIBLE_DEVICES=6,7 python3 examples/IDE.py --train -d dukemtmc  --combine-trainval --logs-dir logs/ide_new/256/basis/dukemtmc --height 384 --re 0.5  --features 256 --output_feature fc</t>
    <phoneticPr fontId="1" type="noConversion"/>
  </si>
  <si>
    <t>basis, no re</t>
    <phoneticPr fontId="1" type="noConversion"/>
  </si>
  <si>
    <t>CUDA_VISIBLE_DEVICES=6,7 python3 examples/IDE.py --train -d dukemtmc  --combine-trainval --logs-dir logs/ide_new/2048/h_384_no_crop_re/dukemtmc --height 384 --re 0.5</t>
    <phoneticPr fontId="1" type="noConversion"/>
  </si>
  <si>
    <t xml:space="preserve"> </t>
    <phoneticPr fontId="1" type="noConversion"/>
  </si>
  <si>
    <t>basis, -s 1</t>
    <phoneticPr fontId="1" type="noConversion"/>
  </si>
  <si>
    <t>openpose</t>
    <phoneticPr fontId="1" type="noConversion"/>
  </si>
  <si>
    <t>DPM</t>
    <phoneticPr fontId="1" type="noConversion"/>
  </si>
  <si>
    <t>(after 100/ batches)</t>
    <phoneticPr fontId="1" type="noConversion"/>
  </si>
  <si>
    <t>estimated time (hour)</t>
    <phoneticPr fontId="1" type="noConversion"/>
  </si>
  <si>
    <t>iters</t>
    <phoneticPr fontId="1" type="noConversion"/>
  </si>
  <si>
    <t># GPUs</t>
    <phoneticPr fontId="1" type="noConversion"/>
  </si>
  <si>
    <t>num_worker</t>
    <phoneticPr fontId="1" type="noConversion"/>
  </si>
  <si>
    <t>batch_size</t>
    <phoneticPr fontId="1" type="noConversion"/>
  </si>
  <si>
    <t>dataloader_time</t>
    <phoneticPr fontId="1" type="noConversion"/>
  </si>
  <si>
    <t>batch_time</t>
    <phoneticPr fontId="1" type="noConversion"/>
  </si>
  <si>
    <t>my_gt</t>
    <phoneticPr fontId="1" type="noConversion"/>
  </si>
  <si>
    <t>estimated time (hour)</t>
    <phoneticPr fontId="1" type="noConversion"/>
  </si>
  <si>
    <t>epochs</t>
    <phoneticPr fontId="1" type="noConversion"/>
  </si>
  <si>
    <t>iters</t>
    <phoneticPr fontId="1" type="noConversion"/>
  </si>
  <si>
    <t># GPUs</t>
    <phoneticPr fontId="1" type="noConversion"/>
  </si>
  <si>
    <t>num_worker</t>
    <phoneticPr fontId="1" type="noConversion"/>
  </si>
  <si>
    <t>batch_size</t>
    <phoneticPr fontId="1" type="noConversion"/>
  </si>
  <si>
    <t>dataloader_time</t>
    <phoneticPr fontId="1" type="noConversion"/>
  </si>
  <si>
    <t>batch_time</t>
    <phoneticPr fontId="1" type="noConversion"/>
  </si>
  <si>
    <r>
      <t xml:space="preserve">fix bn for resnet; new train/test loader; 256*128; 1024dim feature; </t>
    </r>
    <r>
      <rPr>
        <sz val="11"/>
        <rFont val="Calibri"/>
        <family val="3"/>
        <charset val="134"/>
        <scheme val="minor"/>
      </rPr>
      <t xml:space="preserve">use 2048dim output feature; </t>
    </r>
    <r>
      <rPr>
        <sz val="11"/>
        <color rgb="FFFF0000"/>
        <rFont val="Calibri"/>
        <family val="3"/>
        <charset val="134"/>
        <scheme val="minor"/>
      </rPr>
      <t>dataloader from zzd</t>
    </r>
    <phoneticPr fontId="1" type="noConversion"/>
  </si>
  <si>
    <t>basis, feat=1024, out_feat=pool5</t>
    <phoneticPr fontId="1" type="noConversion"/>
  </si>
  <si>
    <t>ide softmax 256 @ basis, -s 1</t>
    <phoneticPr fontId="1" type="noConversion"/>
  </si>
  <si>
    <t>CUDA_VISIBLE_DEVICES=5,6,7 python3 examples/get_test_feature.py  -j 12 -b 288 --resume logs/ide_new/256/basis_s_1/duke_my_gt/checkpoint.pth.tar --features 256 --output_feature fc --l0_name my_gt_fc256 -s 1 --height 384 -d detections  --det_time test_all</t>
    <phoneticPr fontId="1" type="noConversion"/>
  </si>
  <si>
    <t>dukemtmc-reid</t>
    <phoneticPr fontId="1" type="noConversion"/>
  </si>
  <si>
    <t>6fps, 20epoch, 0.1lr</t>
    <phoneticPr fontId="1" type="noConversion"/>
  </si>
  <si>
    <t>1fps, 60epoch, 0.1lr</t>
    <phoneticPr fontId="1" type="noConversion"/>
  </si>
  <si>
    <t>CUDA_VISIBLE_DEVICES=4,5,6,7 python3 examples/get_test_feature.py  -j 16 -b 384 --resume logs/ide_new/256/basis_s_1/duke_my_gt/6_fps/model_best.pth.tar --features 256 --output_feature fc --l0_name fc256_6_fps -s 1 --height 384 -d detections  --det_time trainval_mini</t>
    <phoneticPr fontId="1" type="noConversion"/>
  </si>
  <si>
    <t>60fps, 6epoch, 0.01lr</t>
    <phoneticPr fontId="1" type="noConversion"/>
  </si>
  <si>
    <t xml:space="preserve">30fps, </t>
    <phoneticPr fontId="1" type="noConversion"/>
  </si>
  <si>
    <t>myGT @ fps</t>
    <phoneticPr fontId="1" type="noConversion"/>
  </si>
  <si>
    <t>12fps, 20epoch, 0.1lr</t>
    <phoneticPr fontId="1" type="noConversion"/>
  </si>
  <si>
    <t>6fps, 40epoch, 0.1lr</t>
    <phoneticPr fontId="1" type="noConversion"/>
  </si>
  <si>
    <t>CUDA_VISIBLE_DEVICES=0,1 python3 examples/IDE.py --lr 0.1 --epochs 60 -b 192 --train -d duke_my_gt --combine-trainval --logs-dir logs/ide_new/256/basis_s_1/duke_my_gt/1_fps --height 384 --re 0.5 -s 1 --features 256 --output_feature fc --mygt_fps 1</t>
  </si>
  <si>
    <t>CUDA_VISIBLE_DEVICES=0,1,2,3,4,5 python3 examples/IDE.py --lr 0.1 --epochs 20 -b 576 --train -d duke_my_gt --combine-trainval --logs-dir logs/ide_new/256/basis_s_1/duke_my_gt/12_fps --height 384 --re 0.5 -s 1 --features 256 --output_feature fc --mygt_fps 12</t>
  </si>
  <si>
    <t>batch time</t>
  </si>
  <si>
    <t>CUDA_VISIBLE_DEVICES=0,1 python main.py --batch_size 32 --num_workers 8 --num_iters 110000 --num_iters_decay 55000 --c_dim 8 --dataset duke --mode train --image_dir ../data/duke/bounding_box_train --log_dir ./duke/logs --model_save_dir ./duke/models --sample_dir ./duke/samples --result_dir ../data/duke/bounding_box_train_camstyle_stargan4reid --show_example 0</t>
  </si>
  <si>
    <t>adopted</t>
  </si>
  <si>
    <r>
      <t xml:space="preserve">basis = </t>
    </r>
    <r>
      <rPr>
        <sz val="11"/>
        <rFont val="Calibri"/>
        <family val="2"/>
        <scheme val="minor"/>
      </rPr>
      <t>no_crop, -h 384,</t>
    </r>
    <r>
      <rPr>
        <sz val="11"/>
        <rFont val="Calibri"/>
        <family val="3"/>
        <charset val="134"/>
        <scheme val="minor"/>
      </rPr>
      <t xml:space="preserve"> re 0.5</t>
    </r>
  </si>
  <si>
    <t>CUDA_VISIBLE_DEVICES=6,7 python3 examples/IDE.py --train -d dukemtmc  --combine-trainval --logs-dir logs/ide_new/256/basis_s_1/dukemtmc --height 384 --re 0.5 -s 1 --features 256 --output_feature fc</t>
  </si>
  <si>
    <t>12fps</t>
  </si>
  <si>
    <t>reid</t>
  </si>
  <si>
    <t>mygt@12fps</t>
  </si>
  <si>
    <t>mygt@30fps, single cam</t>
  </si>
  <si>
    <t>#gpu</t>
  </si>
  <si>
    <t>batch_size</t>
  </si>
  <si>
    <t>~10/sqrt(num_instance)</t>
  </si>
  <si>
    <t>use smaller batch_size</t>
  </si>
  <si>
    <t>imgs/GPU</t>
  </si>
  <si>
    <t>CUDA_VISIBLE_DEVICES=2,3,4,5,6,7 python3 examples/IDE.py --lr 0.1 --epochs 20 -b 576 --train -d duke_my_gt --combine-trainval --logs-dir logs/ide_new/256/basis_s_1_crop/duke_my_gt/12_fps/lr01 --height 384 --re 0.5 -s 1 --features 256 --output_feature fc --mygt_fps 12 --crop</t>
  </si>
  <si>
    <t>6fps</t>
  </si>
  <si>
    <t>CUDA_VISIBLE_DEVICES=2,3,4,5,6,7 python3 examples/get_test_feature.py -b 576 --resume logs/ide_new/256/basis_s_1/duke_my_gt/checkpoint.pth.tar --features 256 --output_feature fc --l0_name my_gt_fc256 -s 1 --height 384 -d detections</t>
  </si>
  <si>
    <t>1fps, 20epoch, 0.1lr, 96/GPU</t>
  </si>
  <si>
    <t>12fps, 20epoch, 0.1lr, crop</t>
  </si>
  <si>
    <t>CUDA_VISIBLE_DEVICES=2,3 python3 examples/IDE.py --lr 0.1 --epochs 20 -b 192 --train -d duke_my_gt --combine-trainval --logs-dir logs/ide_new/256/basis_s_1/duke_my_gt/1_fps/96_per_GPU --height 384 --re 0.5 -s 1 --features 256 --output_feature fc --mygt_fps 1</t>
  </si>
  <si>
    <t>1fps, 20epoch, 0.1lr, 32/GPU</t>
  </si>
  <si>
    <t>CUDA_VISIBLE_DEVICES=4,5,6,7 python3 examples/get_test_feature.py -j 16 -b 128 --resume logs/ide_new/256/basis_s_1_crop/duke_my_gt/12_fps/model_best.pth.tar --features 256 --output_feature fc --l0_name fc256_12fps_crop -s 1 --height 384 -d detections --det_time trainval_mini</t>
  </si>
  <si>
    <t>CUDA_VISIBLE_DEVICES=2,3 python3 examples/IDE.py --lr 0.1 --epochs 20 -b 64 --train -d duke_my_gt --combine-trainval --logs-dir logs/ide_new/256/basis_s_1/duke_my_gt/1_fps/32_per_GPU --height 384 --re 0.5 -s 1 --features 256 --output_feature fc --mygt_fps 1</t>
  </si>
  <si>
    <t>mygt@1fps</t>
  </si>
  <si>
    <t>#imgs</t>
  </si>
  <si>
    <t>#pids</t>
  </si>
  <si>
    <t>mygt</t>
  </si>
  <si>
    <t>iter</t>
  </si>
  <si>
    <t>adpoted</t>
  </si>
  <si>
    <t>CUDA_VISIBLE_DEVICES=4,5,6,7 python main.py --batch_size 128 --num_workers 16 --num_iters 110000 --num_iters_decay 50000 --g_lr 0.001 --d_lr 0.001 --c_dim 8 --dataset duke --mode train --image_dir /home/wangzd/Data/DukeMTMC/ALL_gt_bbox/gt_bbox_1_fps/allcam --log_dir ./duke_my_gt/logs --model_save_dir ./duke_my_gt/models --sample_dir ./duke_my_gt/samples --result_dir /home/wangzd/Data/DukeMTMC/ALL_gt_bbox/gt_bbox_1_fps/bounding_box_train_camstyle_stargan4reid --show_example 0</t>
  </si>
  <si>
    <r>
      <rPr>
        <sz val="11"/>
        <color rgb="FFFF0000"/>
        <rFont val="Calibri"/>
        <family val="2"/>
        <scheme val="minor"/>
      </rPr>
      <t>fix bn for resnet;</t>
    </r>
    <r>
      <rPr>
        <sz val="11"/>
        <color theme="1"/>
        <rFont val="Calibri"/>
        <family val="2"/>
        <scheme val="minor"/>
      </rPr>
      <t xml:space="preserve"> new train/test loader; 256*128; </t>
    </r>
    <r>
      <rPr>
        <sz val="11"/>
        <color rgb="FFFF0000"/>
        <rFont val="Calibri"/>
        <family val="3"/>
        <charset val="134"/>
        <scheme val="minor"/>
      </rPr>
      <t>1024dim</t>
    </r>
    <r>
      <rPr>
        <sz val="11"/>
        <color theme="1"/>
        <rFont val="Calibri"/>
        <family val="2"/>
        <scheme val="minor"/>
      </rPr>
      <t xml:space="preserve"> feature</t>
    </r>
  </si>
  <si>
    <r>
      <t xml:space="preserve">basis, </t>
    </r>
    <r>
      <rPr>
        <sz val="11"/>
        <color rgb="FFFF0000"/>
        <rFont val="Calibri"/>
        <family val="3"/>
        <charset val="134"/>
        <scheme val="minor"/>
      </rPr>
      <t>-s 1</t>
    </r>
  </si>
  <si>
    <t>feat=1024, out_feat=pool5, rand_crop</t>
  </si>
  <si>
    <t>basis, -s 1, batch_size = 64</t>
  </si>
  <si>
    <t>CUDA_VISIBLE_DEVICES=0,1 python3 examples/IDE.py --train -d dukemtmc  --combine-trainval --logs-dir logs/ide_new/256/basis_s_1/dukemtmc --height 384 --re 0.5 -s 1 --features 256 --output_feature fc</t>
  </si>
  <si>
    <t>map</t>
  </si>
  <si>
    <t>top1</t>
  </si>
  <si>
    <t>CUDA_VISIBLE_DEVICES=2,3 python examples/PCB_n_RPP.py  --train-PCB -d dukemtmc --combine-trainval --logs-dir logs/pcb_new/256/dukemtmc -s 1</t>
  </si>
  <si>
    <t>CUDA_VISIBLE_DEVICES=0,1 python3 examples/IDE.py --train -d dukemtmc  --combine-trainval --logs-dir logs/ide_new/256/basis_s_1/dukemtmc --height 384 --re 0.5 -s 1 --features 256 --output_feature fc --fix_bn 0</t>
  </si>
  <si>
    <t>basis, -s1, unfix_bn</t>
  </si>
  <si>
    <t>train/test on market</t>
  </si>
  <si>
    <t>CUDA_VISIBLE_DEVICES=0,1 python examples/PCB_n_RPP.py --train-PCB -d market1501 --combine-trainval --logs-dir logs/pcb_new/256/market1501 -s 1 --fix_bn 0</t>
  </si>
  <si>
    <t>CUDA_VISIBLE_DEVICES=2,3 python PCB.py -d market -a resnet50 -b 64 -j 4 --epochs 60 --log logs/market-1501/PCB/ --combine-trainval --feature 256 --height 384 --width 128 --step-size 40 --data-dir /home/wangzd/houyz/open-reid-PCB_n_RPP/examples/data/market1501/raw/Market-1501-v15.09.15</t>
  </si>
  <si>
    <t>syf's paper (256dim)</t>
  </si>
  <si>
    <t>syf's code (2048dim)</t>
  </si>
  <si>
    <t>srf's paper (2048dim)</t>
  </si>
  <si>
    <t>\+syf's loss backward (256dim)</t>
  </si>
  <si>
    <t>\+unfix bn (256dim)</t>
  </si>
  <si>
    <t>modified as ide &amp; syf's code (256dim)</t>
  </si>
  <si>
    <t xml:space="preserve"> (2048dim)</t>
  </si>
  <si>
    <t>syf's code (256dim)</t>
  </si>
  <si>
    <t>pcb</t>
  </si>
  <si>
    <t>12fps, 20epoch, 0.1lr, crop, unfix bn</t>
  </si>
  <si>
    <t>CUDA_VISIBLE_DEVICES=2,3 python3 examples/IDE.py --lr 0.1 --epochs 20 --train -d duke_my_gt --combine-trainval --logs-dir logs/pcb_new/256/basis_s1_crop_unfixBN/duke_my_gt/12_fps/lr01 --height 384 --re 0.5 -s 1 --features 256 --output_feature fc --mygt_fps 12 --crop --fix_bn 0</t>
  </si>
  <si>
    <t>30fps+fake@separate icam</t>
  </si>
  <si>
    <t>256+128</t>
  </si>
  <si>
    <t>64+32</t>
  </si>
  <si>
    <t>128+128</t>
  </si>
  <si>
    <t>32+32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</si>
</sst>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0"/>
      <color rgb="FF24292E"/>
      <name val="Consolas"/>
      <family val="3"/>
    </font>
    <font>
      <sz val="11"/>
      <color theme="1"/>
      <name val="Calibri"/>
      <family val="3"/>
      <charset val="134"/>
      <scheme val="minor"/>
    </font>
    <font>
      <sz val="12"/>
      <color rgb="FF24292E"/>
      <name val="Segoe UI"/>
      <family val="2"/>
    </font>
    <font>
      <b/>
      <sz val="11"/>
      <color rgb="FF40404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E1E4E5"/>
      </left>
      <right style="thin">
        <color rgb="FF000000"/>
      </right>
      <top style="medium">
        <color rgb="FFE1E4E5"/>
      </top>
      <bottom style="medium">
        <color rgb="FFE1E4E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10" fontId="0" fillId="0" borderId="0" xfId="0" applyNumberFormat="1" applyAlignme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wrapText="1"/>
    </xf>
    <xf numFmtId="0" fontId="0" fillId="2" borderId="0" xfId="0" applyFill="1"/>
    <xf numFmtId="0" fontId="6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indent="1"/>
    </xf>
    <xf numFmtId="0" fontId="5" fillId="0" borderId="0" xfId="0" applyFont="1"/>
    <xf numFmtId="0" fontId="3" fillId="2" borderId="0" xfId="0" applyFont="1" applyFill="1"/>
    <xf numFmtId="0" fontId="0" fillId="0" borderId="0" xfId="0" applyFill="1"/>
    <xf numFmtId="0" fontId="3" fillId="4" borderId="0" xfId="0" applyFont="1" applyFill="1"/>
    <xf numFmtId="0" fontId="3" fillId="0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9" sqref="B9"/>
    </sheetView>
  </sheetViews>
  <sheetFormatPr defaultColWidth="8.88671875" defaultRowHeight="14.4"/>
  <cols>
    <col min="1" max="1" width="63.44140625" style="2" bestFit="1" customWidth="1"/>
    <col min="2" max="2" width="7" style="1" bestFit="1" customWidth="1"/>
    <col min="3" max="3" width="8.6640625" style="1" bestFit="1" customWidth="1"/>
    <col min="4" max="16384" width="8.88671875" style="1"/>
  </cols>
  <sheetData>
    <row r="1" spans="1:3">
      <c r="A1" s="17" t="s">
        <v>1</v>
      </c>
      <c r="B1" s="17"/>
    </row>
    <row r="2" spans="1:3">
      <c r="A2" s="2" t="s">
        <v>0</v>
      </c>
      <c r="B2" s="3">
        <v>0.71499999999999997</v>
      </c>
    </row>
    <row r="3" spans="1:3">
      <c r="A3" s="2" t="s">
        <v>9</v>
      </c>
      <c r="B3" s="3">
        <v>0.72499999999999998</v>
      </c>
      <c r="C3" s="1" t="s">
        <v>10</v>
      </c>
    </row>
    <row r="4" spans="1:3">
      <c r="A4" s="2" t="s">
        <v>2</v>
      </c>
      <c r="B4" s="3">
        <v>0.66600000000000004</v>
      </c>
      <c r="C4" s="1" t="s">
        <v>10</v>
      </c>
    </row>
    <row r="5" spans="1:3">
      <c r="A5" s="2" t="s">
        <v>8</v>
      </c>
      <c r="B5" s="3">
        <v>0.7</v>
      </c>
      <c r="C5" s="1" t="s">
        <v>11</v>
      </c>
    </row>
    <row r="6" spans="1:3">
      <c r="A6" s="2" t="s">
        <v>9</v>
      </c>
      <c r="B6" s="3">
        <v>0.71199999999999997</v>
      </c>
    </row>
    <row r="7" spans="1:3">
      <c r="A7" s="2" t="s">
        <v>12</v>
      </c>
      <c r="B7" s="3">
        <v>0.71899999999999997</v>
      </c>
    </row>
    <row r="8" spans="1:3">
      <c r="A8" s="2" t="s">
        <v>20</v>
      </c>
      <c r="B8" s="3">
        <v>0.65700000000000003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opLeftCell="A12" workbookViewId="0">
      <selection activeCell="J21" sqref="J21"/>
    </sheetView>
  </sheetViews>
  <sheetFormatPr defaultRowHeight="14.4"/>
  <cols>
    <col min="1" max="1" width="57.77734375" bestFit="1" customWidth="1"/>
    <col min="2" max="2" width="7" bestFit="1" customWidth="1"/>
  </cols>
  <sheetData>
    <row r="1" spans="1:8">
      <c r="A1" s="17" t="s">
        <v>5</v>
      </c>
      <c r="B1" s="17"/>
    </row>
    <row r="2" spans="1:8">
      <c r="A2" s="2" t="s">
        <v>3</v>
      </c>
      <c r="B2" s="3">
        <v>0.7</v>
      </c>
    </row>
    <row r="3" spans="1:8">
      <c r="A3" s="2" t="s">
        <v>4</v>
      </c>
      <c r="B3" s="3">
        <v>0.72199999999999998</v>
      </c>
    </row>
    <row r="4" spans="1:8">
      <c r="A4" t="s">
        <v>7</v>
      </c>
      <c r="B4" s="4">
        <v>0.752</v>
      </c>
    </row>
    <row r="5" spans="1:8">
      <c r="A5" t="s">
        <v>6</v>
      </c>
      <c r="B5" s="4">
        <v>0.746</v>
      </c>
    </row>
    <row r="6" spans="1:8">
      <c r="A6" s="17" t="s">
        <v>14</v>
      </c>
      <c r="B6" s="17"/>
    </row>
    <row r="7" spans="1:8">
      <c r="A7" t="s">
        <v>13</v>
      </c>
      <c r="B7" s="4">
        <v>0.745</v>
      </c>
    </row>
    <row r="8" spans="1:8">
      <c r="A8" t="s">
        <v>15</v>
      </c>
      <c r="B8" s="4">
        <v>0.74</v>
      </c>
      <c r="C8" s="4">
        <v>0.74199999999999999</v>
      </c>
      <c r="D8" s="4">
        <v>0.749</v>
      </c>
      <c r="E8" s="4">
        <v>0.75</v>
      </c>
    </row>
    <row r="9" spans="1:8">
      <c r="A9" t="s">
        <v>16</v>
      </c>
      <c r="B9" s="4">
        <v>0.63200000000000001</v>
      </c>
      <c r="C9" s="4">
        <v>0.64</v>
      </c>
    </row>
    <row r="10" spans="1:8">
      <c r="A10" s="5" t="s">
        <v>18</v>
      </c>
      <c r="B10" s="4"/>
      <c r="C10" s="4"/>
    </row>
    <row r="11" spans="1:8">
      <c r="A11" t="s">
        <v>17</v>
      </c>
      <c r="B11" s="4">
        <v>0.74399999999999999</v>
      </c>
    </row>
    <row r="12" spans="1:8">
      <c r="A12" t="s">
        <v>19</v>
      </c>
      <c r="B12" s="4">
        <v>0.751</v>
      </c>
    </row>
    <row r="13" spans="1:8">
      <c r="B13" s="4"/>
    </row>
    <row r="14" spans="1:8">
      <c r="B14" s="17" t="s">
        <v>31</v>
      </c>
      <c r="C14" s="17"/>
      <c r="E14" s="17" t="s">
        <v>198</v>
      </c>
      <c r="F14" s="17"/>
    </row>
    <row r="15" spans="1:8">
      <c r="B15" t="s">
        <v>193</v>
      </c>
      <c r="C15" t="s">
        <v>194</v>
      </c>
      <c r="E15" t="s">
        <v>193</v>
      </c>
      <c r="F15" t="s">
        <v>194</v>
      </c>
    </row>
    <row r="16" spans="1:8">
      <c r="A16" t="s">
        <v>203</v>
      </c>
      <c r="B16">
        <v>66.099999999999994</v>
      </c>
      <c r="C16">
        <v>81.3</v>
      </c>
      <c r="E16">
        <v>77.400000000000006</v>
      </c>
      <c r="F16">
        <v>92.3</v>
      </c>
      <c r="G16">
        <v>97.2</v>
      </c>
      <c r="H16">
        <v>98.2</v>
      </c>
    </row>
    <row r="17" spans="1:10">
      <c r="A17" t="s">
        <v>201</v>
      </c>
      <c r="B17">
        <v>65.3</v>
      </c>
      <c r="C17">
        <v>81.900000000000006</v>
      </c>
      <c r="E17">
        <v>77.3</v>
      </c>
      <c r="F17">
        <v>92.4</v>
      </c>
      <c r="G17">
        <v>97</v>
      </c>
      <c r="H17">
        <v>97.9</v>
      </c>
    </row>
    <row r="18" spans="1:10">
      <c r="A18" t="s">
        <v>202</v>
      </c>
      <c r="E18">
        <v>78.400000000000006</v>
      </c>
      <c r="F18">
        <v>92.6</v>
      </c>
      <c r="J18" t="s">
        <v>200</v>
      </c>
    </row>
    <row r="19" spans="1:10">
      <c r="A19" t="s">
        <v>208</v>
      </c>
      <c r="E19">
        <v>77.599999999999994</v>
      </c>
      <c r="F19">
        <v>92.5</v>
      </c>
      <c r="G19">
        <v>96.9</v>
      </c>
      <c r="H19">
        <v>97.8</v>
      </c>
    </row>
    <row r="20" spans="1:10">
      <c r="A20" t="s">
        <v>206</v>
      </c>
      <c r="B20">
        <v>36</v>
      </c>
      <c r="C20">
        <v>50</v>
      </c>
      <c r="J20" t="s">
        <v>195</v>
      </c>
    </row>
    <row r="21" spans="1:10">
      <c r="A21" t="s">
        <v>205</v>
      </c>
      <c r="E21">
        <v>75.59</v>
      </c>
      <c r="F21">
        <v>92.36</v>
      </c>
      <c r="G21">
        <v>97.03</v>
      </c>
      <c r="H21">
        <v>98.01</v>
      </c>
      <c r="J21" t="s">
        <v>199</v>
      </c>
    </row>
    <row r="22" spans="1:10">
      <c r="A22" t="s">
        <v>204</v>
      </c>
      <c r="E22">
        <v>75.760000000000005</v>
      </c>
      <c r="F22">
        <v>92.7</v>
      </c>
      <c r="G22">
        <v>97.08</v>
      </c>
      <c r="H22">
        <v>98.1</v>
      </c>
    </row>
    <row r="23" spans="1:10">
      <c r="A23" t="s">
        <v>207</v>
      </c>
      <c r="E23">
        <v>75.47</v>
      </c>
      <c r="F23">
        <v>92.45</v>
      </c>
      <c r="G23">
        <v>97.05</v>
      </c>
      <c r="H23">
        <v>98.07</v>
      </c>
    </row>
  </sheetData>
  <mergeCells count="4">
    <mergeCell ref="A1:B1"/>
    <mergeCell ref="A6:B6"/>
    <mergeCell ref="B14:C14"/>
    <mergeCell ref="E14:F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I9" sqref="I9"/>
    </sheetView>
  </sheetViews>
  <sheetFormatPr defaultRowHeight="14.4"/>
  <sheetData>
    <row r="1" spans="1:8">
      <c r="A1" s="18" t="s">
        <v>93</v>
      </c>
      <c r="B1" s="18"/>
      <c r="C1" s="18"/>
      <c r="D1" s="18"/>
      <c r="E1" s="18"/>
      <c r="F1" s="18"/>
      <c r="G1" s="18"/>
      <c r="H1" s="18"/>
    </row>
    <row r="2" spans="1:8">
      <c r="A2" s="7" t="s">
        <v>48</v>
      </c>
    </row>
    <row r="3" spans="1:8">
      <c r="A3" s="7" t="s">
        <v>66</v>
      </c>
    </row>
    <row r="4" spans="1:8">
      <c r="A4" s="7" t="s">
        <v>68</v>
      </c>
    </row>
    <row r="5" spans="1:8">
      <c r="A5" s="7" t="s">
        <v>49</v>
      </c>
    </row>
    <row r="7" spans="1:8">
      <c r="A7" t="s">
        <v>38</v>
      </c>
      <c r="B7" t="s">
        <v>39</v>
      </c>
      <c r="C7" t="s">
        <v>40</v>
      </c>
      <c r="E7" t="s">
        <v>42</v>
      </c>
      <c r="F7" t="s">
        <v>43</v>
      </c>
      <c r="G7" t="s">
        <v>44</v>
      </c>
      <c r="H7" t="s">
        <v>45</v>
      </c>
    </row>
    <row r="8" spans="1:8">
      <c r="A8">
        <v>1501</v>
      </c>
      <c r="B8">
        <v>1501</v>
      </c>
      <c r="C8" t="s">
        <v>41</v>
      </c>
      <c r="E8">
        <v>89</v>
      </c>
      <c r="F8">
        <v>96.3</v>
      </c>
      <c r="G8">
        <v>97.6</v>
      </c>
      <c r="H8">
        <v>74.099999999999994</v>
      </c>
    </row>
    <row r="9" spans="1:8">
      <c r="A9">
        <v>1501</v>
      </c>
      <c r="B9" t="s">
        <v>55</v>
      </c>
      <c r="E9">
        <v>16.5</v>
      </c>
      <c r="F9">
        <v>28.5</v>
      </c>
      <c r="G9">
        <v>34.299999999999997</v>
      </c>
      <c r="H9">
        <v>7.5</v>
      </c>
    </row>
    <row r="10" spans="1:8">
      <c r="A10" t="s">
        <v>55</v>
      </c>
      <c r="B10" t="s">
        <v>56</v>
      </c>
      <c r="C10" t="s">
        <v>41</v>
      </c>
      <c r="E10">
        <v>77.3</v>
      </c>
      <c r="F10">
        <v>87.8</v>
      </c>
      <c r="G10">
        <v>91.6</v>
      </c>
      <c r="H10">
        <v>58.8</v>
      </c>
    </row>
    <row r="11" spans="1:8">
      <c r="A11" t="s">
        <v>55</v>
      </c>
      <c r="B11">
        <v>1501</v>
      </c>
      <c r="C11" t="s">
        <v>67</v>
      </c>
      <c r="E11">
        <v>42.3</v>
      </c>
      <c r="F11">
        <v>59.8</v>
      </c>
      <c r="G11">
        <v>67.7</v>
      </c>
      <c r="H11">
        <v>16.5</v>
      </c>
    </row>
    <row r="13" spans="1:8">
      <c r="A13" t="s">
        <v>70</v>
      </c>
      <c r="B13" t="s">
        <v>70</v>
      </c>
      <c r="C13" t="s">
        <v>69</v>
      </c>
      <c r="E13">
        <v>82.9</v>
      </c>
      <c r="F13">
        <v>91.2</v>
      </c>
      <c r="G13">
        <v>93.4</v>
      </c>
      <c r="H13">
        <v>69.7</v>
      </c>
    </row>
    <row r="14" spans="1:8">
      <c r="A14" t="s">
        <v>71</v>
      </c>
      <c r="B14">
        <v>1501</v>
      </c>
      <c r="C14" t="s">
        <v>72</v>
      </c>
      <c r="E14">
        <v>61.5</v>
      </c>
      <c r="F14">
        <v>77.400000000000006</v>
      </c>
      <c r="G14">
        <v>82.6</v>
      </c>
      <c r="H14">
        <v>33.1</v>
      </c>
    </row>
    <row r="15" spans="1:8">
      <c r="A15" t="s">
        <v>74</v>
      </c>
      <c r="B15" t="s">
        <v>75</v>
      </c>
      <c r="C15" t="s">
        <v>76</v>
      </c>
      <c r="E15">
        <v>61.5</v>
      </c>
      <c r="F15">
        <v>77.400000000000006</v>
      </c>
      <c r="G15">
        <v>82.6</v>
      </c>
      <c r="H15">
        <v>33.1</v>
      </c>
    </row>
    <row r="16" spans="1:8">
      <c r="A16" t="s">
        <v>77</v>
      </c>
      <c r="B16" t="s">
        <v>78</v>
      </c>
      <c r="C16" t="s">
        <v>79</v>
      </c>
      <c r="E16">
        <v>61.5</v>
      </c>
      <c r="F16">
        <v>77.400000000000006</v>
      </c>
      <c r="G16">
        <v>82.6</v>
      </c>
      <c r="H16">
        <v>33.1</v>
      </c>
    </row>
    <row r="20" spans="1:8">
      <c r="A20" s="18" t="s">
        <v>94</v>
      </c>
      <c r="B20" s="18"/>
      <c r="C20" s="18"/>
      <c r="D20" s="18"/>
      <c r="E20" s="18"/>
      <c r="F20" s="18"/>
      <c r="G20" s="18"/>
      <c r="H20" s="18"/>
    </row>
    <row r="21" spans="1:8">
      <c r="A21" s="7" t="s">
        <v>62</v>
      </c>
    </row>
    <row r="22" spans="1:8">
      <c r="A22" s="7" t="s">
        <v>63</v>
      </c>
    </row>
    <row r="24" spans="1:8">
      <c r="A24" t="s">
        <v>38</v>
      </c>
      <c r="B24" t="s">
        <v>57</v>
      </c>
      <c r="C24" t="s">
        <v>58</v>
      </c>
      <c r="F24" t="s">
        <v>45</v>
      </c>
      <c r="G24" t="s">
        <v>42</v>
      </c>
    </row>
    <row r="25" spans="1:8">
      <c r="A25" t="s">
        <v>55</v>
      </c>
      <c r="B25">
        <v>1501</v>
      </c>
      <c r="C25" t="s">
        <v>59</v>
      </c>
      <c r="F25">
        <v>19.600000000000001</v>
      </c>
      <c r="G25">
        <v>47</v>
      </c>
    </row>
    <row r="26" spans="1:8">
      <c r="A26" t="s">
        <v>60</v>
      </c>
      <c r="B26" t="s">
        <v>55</v>
      </c>
      <c r="C26" t="s">
        <v>61</v>
      </c>
      <c r="F26">
        <v>51.9</v>
      </c>
      <c r="G26">
        <v>72.5</v>
      </c>
    </row>
  </sheetData>
  <mergeCells count="2">
    <mergeCell ref="A20:H20"/>
    <mergeCell ref="A1:H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topLeftCell="B7" workbookViewId="0">
      <selection activeCell="B10" sqref="B10"/>
    </sheetView>
  </sheetViews>
  <sheetFormatPr defaultRowHeight="14.4"/>
  <cols>
    <col min="1" max="1" width="17.88671875" customWidth="1"/>
    <col min="2" max="2" width="16.109375" customWidth="1"/>
    <col min="7" max="7" width="66.77734375" customWidth="1"/>
  </cols>
  <sheetData>
    <row r="1" spans="1:7">
      <c r="A1" t="s">
        <v>81</v>
      </c>
    </row>
    <row r="2" spans="1:7" ht="15" thickBot="1">
      <c r="D2" t="s">
        <v>86</v>
      </c>
      <c r="E2" t="s">
        <v>87</v>
      </c>
    </row>
    <row r="3" spans="1:7" ht="19.8" thickBot="1">
      <c r="A3" t="s">
        <v>85</v>
      </c>
      <c r="D3" s="10">
        <v>61.09</v>
      </c>
      <c r="E3" s="10">
        <v>78.819999999999993</v>
      </c>
    </row>
    <row r="4" spans="1:7" ht="12" customHeight="1">
      <c r="A4" t="s">
        <v>84</v>
      </c>
      <c r="B4" t="s">
        <v>98</v>
      </c>
      <c r="D4">
        <v>61.24</v>
      </c>
      <c r="E4">
        <v>77.56</v>
      </c>
      <c r="G4" s="6" t="s">
        <v>100</v>
      </c>
    </row>
    <row r="5" spans="1:7">
      <c r="B5" t="s">
        <v>99</v>
      </c>
      <c r="D5">
        <v>65.62</v>
      </c>
      <c r="E5">
        <v>80.069999999999993</v>
      </c>
    </row>
    <row r="8" spans="1:7">
      <c r="A8" t="s">
        <v>82</v>
      </c>
      <c r="D8" t="s">
        <v>83</v>
      </c>
    </row>
    <row r="9" spans="1:7" ht="15.75" customHeight="1" thickBot="1">
      <c r="D9" t="s">
        <v>21</v>
      </c>
      <c r="E9" t="s">
        <v>88</v>
      </c>
    </row>
    <row r="10" spans="1:7" ht="15.75" customHeight="1" thickBot="1">
      <c r="A10" t="s">
        <v>89</v>
      </c>
      <c r="B10" t="s">
        <v>92</v>
      </c>
      <c r="D10" s="11">
        <v>54.6</v>
      </c>
    </row>
    <row r="11" spans="1:7" ht="15.75" customHeight="1">
      <c r="A11" t="s">
        <v>95</v>
      </c>
      <c r="B11" t="s">
        <v>101</v>
      </c>
      <c r="D11">
        <v>52.6</v>
      </c>
      <c r="E11">
        <v>71.3</v>
      </c>
    </row>
    <row r="12" spans="1:7">
      <c r="A12" t="s">
        <v>90</v>
      </c>
      <c r="B12" t="s">
        <v>91</v>
      </c>
      <c r="D12">
        <v>61.17</v>
      </c>
      <c r="E12">
        <v>77.260000000000005</v>
      </c>
      <c r="G12" t="s">
        <v>104</v>
      </c>
    </row>
    <row r="13" spans="1:7">
      <c r="D13">
        <v>62.05</v>
      </c>
      <c r="E13">
        <v>76.77</v>
      </c>
    </row>
    <row r="14" spans="1:7">
      <c r="B14" t="s">
        <v>96</v>
      </c>
      <c r="D14">
        <v>62.37</v>
      </c>
      <c r="E14">
        <v>78.11</v>
      </c>
    </row>
    <row r="15" spans="1:7">
      <c r="D15">
        <v>62.61</v>
      </c>
      <c r="E15">
        <v>78.84</v>
      </c>
    </row>
    <row r="16" spans="1:7">
      <c r="B16" t="s">
        <v>97</v>
      </c>
      <c r="D16">
        <v>59.42</v>
      </c>
      <c r="E16">
        <v>76.41</v>
      </c>
    </row>
    <row r="17" spans="2:7">
      <c r="B17" t="s">
        <v>102</v>
      </c>
      <c r="D17">
        <v>55.2</v>
      </c>
      <c r="E17">
        <v>73</v>
      </c>
      <c r="G17" t="s">
        <v>109</v>
      </c>
    </row>
    <row r="18" spans="2:7">
      <c r="C18" t="s">
        <v>105</v>
      </c>
      <c r="D18">
        <v>47.93</v>
      </c>
      <c r="E18">
        <v>66.48</v>
      </c>
    </row>
    <row r="19" spans="2:7">
      <c r="C19" t="s">
        <v>107</v>
      </c>
      <c r="D19">
        <v>55.61</v>
      </c>
      <c r="E19">
        <v>73.73</v>
      </c>
    </row>
    <row r="20" spans="2:7">
      <c r="C20" t="s">
        <v>108</v>
      </c>
    </row>
    <row r="21" spans="2:7">
      <c r="B21" t="s">
        <v>110</v>
      </c>
      <c r="D21">
        <v>54.5</v>
      </c>
      <c r="E21">
        <v>72.8</v>
      </c>
    </row>
    <row r="22" spans="2:7">
      <c r="B22" t="s">
        <v>103</v>
      </c>
      <c r="D22">
        <v>15.97</v>
      </c>
      <c r="E22">
        <v>29.92</v>
      </c>
    </row>
    <row r="23" spans="2:7">
      <c r="B23" t="s">
        <v>106</v>
      </c>
      <c r="D23">
        <v>59.81</v>
      </c>
      <c r="E23">
        <v>76.73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5"/>
  <sheetViews>
    <sheetView topLeftCell="A31" zoomScale="85" zoomScaleNormal="85" workbookViewId="0">
      <selection activeCell="C44" sqref="C44"/>
    </sheetView>
  </sheetViews>
  <sheetFormatPr defaultRowHeight="14.4"/>
  <cols>
    <col min="1" max="1" width="28.109375" customWidth="1"/>
    <col min="2" max="2" width="18.88671875" customWidth="1"/>
    <col min="3" max="3" width="9.33203125" customWidth="1"/>
    <col min="4" max="4" width="8.88671875" customWidth="1"/>
    <col min="5" max="5" width="7.77734375" customWidth="1"/>
    <col min="6" max="6" width="8.6640625" customWidth="1"/>
    <col min="7" max="7" width="11.33203125" customWidth="1"/>
  </cols>
  <sheetData>
    <row r="1" spans="1:7">
      <c r="A1" t="s">
        <v>46</v>
      </c>
    </row>
    <row r="2" spans="1:7" ht="48.75" customHeight="1">
      <c r="A2" s="7" t="s">
        <v>73</v>
      </c>
      <c r="B2" s="7"/>
      <c r="C2" s="7"/>
    </row>
    <row r="4" spans="1:7">
      <c r="A4" t="s">
        <v>47</v>
      </c>
    </row>
    <row r="5" spans="1:7" ht="47.25" customHeight="1">
      <c r="A5" s="7" t="s">
        <v>80</v>
      </c>
      <c r="B5" s="7"/>
      <c r="C5" s="7"/>
    </row>
    <row r="6" spans="1:7" ht="54.75" customHeight="1"/>
    <row r="7" spans="1:7">
      <c r="C7" s="17" t="s">
        <v>31</v>
      </c>
      <c r="D7" s="17"/>
      <c r="F7" s="17" t="s">
        <v>32</v>
      </c>
      <c r="G7" s="17"/>
    </row>
    <row r="8" spans="1:7">
      <c r="C8" t="s">
        <v>21</v>
      </c>
      <c r="D8" t="s">
        <v>22</v>
      </c>
      <c r="F8" t="s">
        <v>23</v>
      </c>
      <c r="G8" t="s">
        <v>24</v>
      </c>
    </row>
    <row r="9" spans="1:7" ht="28.8">
      <c r="A9" s="6" t="s">
        <v>25</v>
      </c>
      <c r="C9">
        <v>52.5</v>
      </c>
      <c r="D9">
        <v>71.599999999999994</v>
      </c>
      <c r="F9">
        <v>14.1</v>
      </c>
      <c r="G9">
        <v>34.9</v>
      </c>
    </row>
    <row r="11" spans="1:7" ht="28.8">
      <c r="A11" s="6" t="s">
        <v>33</v>
      </c>
      <c r="B11" t="s">
        <v>28</v>
      </c>
      <c r="C11">
        <v>49.5</v>
      </c>
      <c r="D11">
        <v>69.5</v>
      </c>
      <c r="F11">
        <v>17.5</v>
      </c>
      <c r="G11">
        <v>40.700000000000003</v>
      </c>
    </row>
    <row r="13" spans="1:7" ht="28.8">
      <c r="A13" s="6" t="s">
        <v>34</v>
      </c>
      <c r="B13" t="s">
        <v>26</v>
      </c>
      <c r="C13">
        <v>48.6</v>
      </c>
      <c r="D13">
        <v>67.099999999999994</v>
      </c>
      <c r="F13">
        <v>16.600000000000001</v>
      </c>
      <c r="G13">
        <v>40</v>
      </c>
    </row>
    <row r="15" spans="1:7" ht="43.2">
      <c r="A15" s="6" t="s">
        <v>188</v>
      </c>
      <c r="B15" t="s">
        <v>27</v>
      </c>
      <c r="C15">
        <v>52.2</v>
      </c>
      <c r="D15">
        <v>71.900000000000006</v>
      </c>
      <c r="F15">
        <v>18.5</v>
      </c>
      <c r="G15">
        <v>42.4</v>
      </c>
    </row>
    <row r="17" spans="1:9" ht="43.2">
      <c r="A17" s="6" t="s">
        <v>35</v>
      </c>
      <c r="B17" t="s">
        <v>29</v>
      </c>
      <c r="C17">
        <v>50.8</v>
      </c>
      <c r="D17">
        <v>70.900000000000006</v>
      </c>
      <c r="F17">
        <v>18.5</v>
      </c>
      <c r="G17">
        <v>42.4</v>
      </c>
      <c r="I17" t="s">
        <v>30</v>
      </c>
    </row>
    <row r="19" spans="1:9" ht="57.6">
      <c r="A19" s="6" t="s">
        <v>36</v>
      </c>
      <c r="B19" t="s">
        <v>37</v>
      </c>
      <c r="C19">
        <v>51.7</v>
      </c>
      <c r="D19">
        <v>72.2</v>
      </c>
      <c r="F19">
        <v>18.600000000000001</v>
      </c>
      <c r="G19">
        <v>42.9</v>
      </c>
    </row>
    <row r="20" spans="1:9">
      <c r="C20">
        <v>52</v>
      </c>
      <c r="D20">
        <v>71.900000000000006</v>
      </c>
      <c r="F20">
        <v>19.2</v>
      </c>
      <c r="G20">
        <v>43.6</v>
      </c>
    </row>
    <row r="22" spans="1:9" ht="57.6">
      <c r="A22" s="6" t="s">
        <v>50</v>
      </c>
      <c r="B22" t="s">
        <v>52</v>
      </c>
      <c r="C22" s="4">
        <v>0.46700000000000003</v>
      </c>
      <c r="D22">
        <v>66.900000000000006</v>
      </c>
      <c r="F22">
        <v>14.8</v>
      </c>
      <c r="G22">
        <v>34.700000000000003</v>
      </c>
    </row>
    <row r="24" spans="1:9" ht="57.6">
      <c r="A24" s="6" t="s">
        <v>51</v>
      </c>
      <c r="B24" t="s">
        <v>53</v>
      </c>
      <c r="C24">
        <v>51.1</v>
      </c>
      <c r="D24">
        <v>70.900000000000006</v>
      </c>
      <c r="F24">
        <v>18.7</v>
      </c>
      <c r="G24">
        <v>42.3</v>
      </c>
    </row>
    <row r="26" spans="1:9" ht="57.6">
      <c r="A26" s="6" t="s">
        <v>143</v>
      </c>
      <c r="B26" s="9" t="s">
        <v>54</v>
      </c>
      <c r="C26">
        <v>51.5</v>
      </c>
      <c r="D26">
        <v>71.400000000000006</v>
      </c>
      <c r="F26">
        <v>20.9</v>
      </c>
      <c r="G26">
        <v>45.8</v>
      </c>
    </row>
    <row r="27" spans="1:9">
      <c r="F27">
        <v>20.5</v>
      </c>
      <c r="G27">
        <v>44.5</v>
      </c>
      <c r="H27">
        <v>62</v>
      </c>
      <c r="I27">
        <v>69.8</v>
      </c>
    </row>
    <row r="28" spans="1:9">
      <c r="C28">
        <v>52.5</v>
      </c>
      <c r="D28">
        <v>72.099999999999994</v>
      </c>
      <c r="F28">
        <v>20.3</v>
      </c>
      <c r="G28">
        <v>44.2</v>
      </c>
      <c r="H28">
        <v>61.4</v>
      </c>
      <c r="I28">
        <v>69.099999999999994</v>
      </c>
    </row>
    <row r="30" spans="1:9" ht="72">
      <c r="A30" s="8" t="s">
        <v>64</v>
      </c>
      <c r="B30" t="s">
        <v>65</v>
      </c>
      <c r="C30">
        <v>45.6</v>
      </c>
      <c r="D30">
        <v>66.5</v>
      </c>
      <c r="F30">
        <v>16.3</v>
      </c>
      <c r="G30">
        <v>39.799999999999997</v>
      </c>
      <c r="H30">
        <v>56.8</v>
      </c>
      <c r="I30">
        <v>65.5</v>
      </c>
    </row>
    <row r="33" spans="1:9">
      <c r="C33" s="17" t="s">
        <v>31</v>
      </c>
      <c r="D33" s="17"/>
    </row>
    <row r="34" spans="1:9">
      <c r="A34" t="s">
        <v>113</v>
      </c>
      <c r="B34" t="s">
        <v>114</v>
      </c>
      <c r="C34">
        <v>53.5</v>
      </c>
      <c r="D34">
        <v>73.819999999999993</v>
      </c>
    </row>
    <row r="35" spans="1:9">
      <c r="B35" s="12" t="s">
        <v>116</v>
      </c>
      <c r="C35">
        <v>54.55</v>
      </c>
      <c r="D35">
        <v>74.03</v>
      </c>
    </row>
    <row r="36" spans="1:9">
      <c r="B36" t="s">
        <v>115</v>
      </c>
      <c r="C36">
        <v>53.32</v>
      </c>
      <c r="D36">
        <v>73.180000000000007</v>
      </c>
    </row>
    <row r="37" spans="1:9">
      <c r="B37" s="14" t="s">
        <v>117</v>
      </c>
      <c r="C37">
        <v>60.51</v>
      </c>
      <c r="D37">
        <v>78.81</v>
      </c>
      <c r="I37" t="s">
        <v>121</v>
      </c>
    </row>
    <row r="38" spans="1:9">
      <c r="A38" t="s">
        <v>122</v>
      </c>
      <c r="B38" s="9" t="s">
        <v>123</v>
      </c>
      <c r="C38">
        <v>61.44</v>
      </c>
      <c r="D38">
        <v>79.36</v>
      </c>
      <c r="F38">
        <v>16.71</v>
      </c>
      <c r="G38">
        <v>39.840000000000003</v>
      </c>
    </row>
    <row r="39" spans="1:9">
      <c r="B39" s="14" t="s">
        <v>144</v>
      </c>
      <c r="C39">
        <v>59.37</v>
      </c>
      <c r="D39">
        <v>77.08</v>
      </c>
      <c r="F39">
        <v>15.92</v>
      </c>
      <c r="G39">
        <v>36.35</v>
      </c>
    </row>
    <row r="40" spans="1:9">
      <c r="B40" s="14" t="s">
        <v>190</v>
      </c>
      <c r="C40">
        <v>50.87</v>
      </c>
      <c r="D40">
        <v>71.08</v>
      </c>
      <c r="F40">
        <v>19.52</v>
      </c>
      <c r="G40">
        <v>43.71</v>
      </c>
    </row>
    <row r="41" spans="1:9">
      <c r="A41" t="s">
        <v>118</v>
      </c>
      <c r="B41" s="15" t="s">
        <v>161</v>
      </c>
      <c r="C41">
        <v>57.87</v>
      </c>
      <c r="D41">
        <v>76.38</v>
      </c>
      <c r="I41" t="s">
        <v>119</v>
      </c>
    </row>
    <row r="42" spans="1:9">
      <c r="B42" s="13" t="s">
        <v>189</v>
      </c>
      <c r="C42">
        <v>59.99</v>
      </c>
      <c r="D42">
        <v>77.05</v>
      </c>
      <c r="F42">
        <v>14.87</v>
      </c>
      <c r="G42">
        <v>36.380000000000003</v>
      </c>
      <c r="I42" t="s">
        <v>162</v>
      </c>
    </row>
    <row r="43" spans="1:9">
      <c r="B43" s="16" t="s">
        <v>191</v>
      </c>
      <c r="C43">
        <v>59.79</v>
      </c>
      <c r="D43">
        <v>76.930000000000007</v>
      </c>
      <c r="I43" t="s">
        <v>192</v>
      </c>
    </row>
    <row r="44" spans="1:9">
      <c r="B44" s="16" t="s">
        <v>197</v>
      </c>
      <c r="C44">
        <v>55.49</v>
      </c>
      <c r="D44">
        <v>75.319999999999993</v>
      </c>
      <c r="I44" t="s">
        <v>196</v>
      </c>
    </row>
    <row r="45" spans="1:9">
      <c r="B45" t="s">
        <v>120</v>
      </c>
      <c r="C45">
        <v>51.03</v>
      </c>
      <c r="D45">
        <v>70.650000000000006</v>
      </c>
    </row>
  </sheetData>
  <mergeCells count="3">
    <mergeCell ref="C7:D7"/>
    <mergeCell ref="F7:G7"/>
    <mergeCell ref="C33:D3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topLeftCell="A10" workbookViewId="0">
      <selection activeCell="F21" sqref="F21"/>
    </sheetView>
  </sheetViews>
  <sheetFormatPr defaultRowHeight="14.4"/>
  <cols>
    <col min="2" max="2" width="20.77734375" customWidth="1"/>
  </cols>
  <sheetData>
    <row r="1" spans="1:6">
      <c r="C1" t="s">
        <v>147</v>
      </c>
    </row>
    <row r="2" spans="1:6">
      <c r="C2" t="s">
        <v>86</v>
      </c>
      <c r="D2" t="s">
        <v>22</v>
      </c>
    </row>
    <row r="3" spans="1:6">
      <c r="A3" t="s">
        <v>111</v>
      </c>
      <c r="C3">
        <v>56.21</v>
      </c>
      <c r="D3">
        <v>74.09</v>
      </c>
    </row>
    <row r="4" spans="1:6">
      <c r="A4" t="s">
        <v>112</v>
      </c>
      <c r="C4">
        <v>54.9</v>
      </c>
      <c r="D4">
        <v>69.900000000000006</v>
      </c>
    </row>
    <row r="9" spans="1:6">
      <c r="B9" t="s">
        <v>153</v>
      </c>
      <c r="C9" t="s">
        <v>147</v>
      </c>
    </row>
    <row r="10" spans="1:6">
      <c r="C10" t="s">
        <v>21</v>
      </c>
      <c r="D10" t="s">
        <v>22</v>
      </c>
    </row>
    <row r="11" spans="1:6">
      <c r="A11" t="s">
        <v>145</v>
      </c>
      <c r="B11" t="s">
        <v>151</v>
      </c>
      <c r="C11">
        <v>90.98</v>
      </c>
      <c r="D11">
        <v>97.56</v>
      </c>
      <c r="E11" t="s">
        <v>160</v>
      </c>
    </row>
    <row r="12" spans="1:6">
      <c r="B12" t="s">
        <v>152</v>
      </c>
    </row>
    <row r="13" spans="1:6">
      <c r="B13" t="s">
        <v>176</v>
      </c>
      <c r="C13">
        <v>95.52</v>
      </c>
      <c r="D13">
        <v>97.23</v>
      </c>
      <c r="F13" s="12" t="s">
        <v>172</v>
      </c>
    </row>
    <row r="14" spans="1:6">
      <c r="B14" t="s">
        <v>154</v>
      </c>
      <c r="C14">
        <v>97.16</v>
      </c>
      <c r="D14">
        <v>99.15</v>
      </c>
      <c r="E14" t="s">
        <v>160</v>
      </c>
      <c r="F14" s="12" t="s">
        <v>157</v>
      </c>
    </row>
    <row r="15" spans="1:6">
      <c r="B15" t="s">
        <v>155</v>
      </c>
      <c r="C15">
        <v>96.67</v>
      </c>
      <c r="D15">
        <v>99.06</v>
      </c>
      <c r="F15" s="12"/>
    </row>
    <row r="16" spans="1:6">
      <c r="B16" t="s">
        <v>148</v>
      </c>
      <c r="C16">
        <v>95.85</v>
      </c>
      <c r="D16">
        <v>98.69</v>
      </c>
    </row>
    <row r="17" spans="1:6">
      <c r="B17" t="s">
        <v>149</v>
      </c>
      <c r="C17">
        <v>92.54</v>
      </c>
      <c r="D17">
        <v>96.93</v>
      </c>
      <c r="F17" t="s">
        <v>156</v>
      </c>
    </row>
    <row r="18" spans="1:6">
      <c r="B18" t="s">
        <v>175</v>
      </c>
      <c r="C18">
        <v>84.13</v>
      </c>
      <c r="D18">
        <v>92.36</v>
      </c>
      <c r="F18" t="s">
        <v>177</v>
      </c>
    </row>
    <row r="19" spans="1:6">
      <c r="B19" t="s">
        <v>178</v>
      </c>
      <c r="C19">
        <v>83.54</v>
      </c>
      <c r="D19">
        <v>91.29</v>
      </c>
      <c r="F19" t="s">
        <v>180</v>
      </c>
    </row>
    <row r="21" spans="1:6">
      <c r="A21" t="s">
        <v>209</v>
      </c>
      <c r="B21" t="s">
        <v>210</v>
      </c>
      <c r="F21" t="s">
        <v>211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4"/>
  <sheetViews>
    <sheetView topLeftCell="A14" workbookViewId="0">
      <selection activeCell="A24" sqref="A24"/>
    </sheetView>
  </sheetViews>
  <sheetFormatPr defaultRowHeight="14.4"/>
  <cols>
    <col min="1" max="1" width="10.44140625" bestFit="1" customWidth="1"/>
    <col min="2" max="2" width="15.33203125" bestFit="1" customWidth="1"/>
    <col min="4" max="4" width="9.88671875" bestFit="1" customWidth="1"/>
    <col min="5" max="5" width="11.6640625" bestFit="1" customWidth="1"/>
    <col min="6" max="6" width="7.33203125" bestFit="1" customWidth="1"/>
    <col min="8" max="8" width="7.44140625" bestFit="1" customWidth="1"/>
    <col min="9" max="9" width="20" bestFit="1" customWidth="1"/>
    <col min="11" max="11" width="18.109375" bestFit="1" customWidth="1"/>
  </cols>
  <sheetData>
    <row r="1" spans="1:11">
      <c r="A1" t="s">
        <v>133</v>
      </c>
      <c r="B1" t="s">
        <v>132</v>
      </c>
      <c r="D1" t="s">
        <v>131</v>
      </c>
      <c r="E1" t="s">
        <v>130</v>
      </c>
      <c r="F1" t="s">
        <v>129</v>
      </c>
      <c r="H1" t="s">
        <v>128</v>
      </c>
      <c r="I1" t="s">
        <v>127</v>
      </c>
      <c r="K1" t="s">
        <v>126</v>
      </c>
    </row>
    <row r="2" spans="1:11">
      <c r="A2" t="s">
        <v>125</v>
      </c>
    </row>
    <row r="3" spans="1:11">
      <c r="A3">
        <v>1.905</v>
      </c>
      <c r="B3">
        <v>1.621</v>
      </c>
      <c r="D3">
        <v>64</v>
      </c>
      <c r="E3">
        <v>16</v>
      </c>
      <c r="F3">
        <v>4</v>
      </c>
      <c r="H3">
        <v>215279</v>
      </c>
      <c r="I3">
        <f t="shared" ref="I3:I8" si="0">(A3)*H3/3600</f>
        <v>113.91847083333333</v>
      </c>
    </row>
    <row r="4" spans="1:11">
      <c r="A4">
        <v>1.954</v>
      </c>
      <c r="B4">
        <v>1.6579999999999999</v>
      </c>
      <c r="D4">
        <v>64</v>
      </c>
      <c r="E4">
        <v>32</v>
      </c>
      <c r="F4">
        <v>4</v>
      </c>
      <c r="H4">
        <v>215279</v>
      </c>
      <c r="I4">
        <f t="shared" si="0"/>
        <v>116.84865722222222</v>
      </c>
    </row>
    <row r="5" spans="1:11">
      <c r="A5">
        <v>2.3090000000000002</v>
      </c>
      <c r="B5">
        <v>1.768</v>
      </c>
      <c r="D5">
        <v>384</v>
      </c>
      <c r="E5">
        <v>32</v>
      </c>
      <c r="F5">
        <v>4</v>
      </c>
      <c r="H5">
        <v>35880</v>
      </c>
      <c r="I5">
        <f t="shared" si="0"/>
        <v>23.013033333333336</v>
      </c>
    </row>
    <row r="6" spans="1:11">
      <c r="A6">
        <v>2.4430000000000001</v>
      </c>
      <c r="B6">
        <v>1.839</v>
      </c>
      <c r="D6">
        <v>512</v>
      </c>
      <c r="E6">
        <v>32</v>
      </c>
      <c r="F6">
        <v>4</v>
      </c>
      <c r="H6">
        <v>26910</v>
      </c>
      <c r="I6">
        <f t="shared" si="0"/>
        <v>18.261425000000003</v>
      </c>
    </row>
    <row r="7" spans="1:11">
      <c r="A7">
        <v>2.3460000000000001</v>
      </c>
      <c r="B7">
        <v>1.744</v>
      </c>
      <c r="D7">
        <v>512</v>
      </c>
      <c r="E7">
        <v>16</v>
      </c>
      <c r="F7">
        <v>4</v>
      </c>
      <c r="H7">
        <v>26910</v>
      </c>
      <c r="I7">
        <f t="shared" si="0"/>
        <v>17.536349999999999</v>
      </c>
    </row>
    <row r="8" spans="1:11">
      <c r="A8">
        <v>2.4279999999999999</v>
      </c>
      <c r="B8">
        <v>2.0339999999999998</v>
      </c>
      <c r="D8">
        <v>768</v>
      </c>
      <c r="E8">
        <v>24</v>
      </c>
      <c r="F8">
        <v>6</v>
      </c>
      <c r="H8">
        <v>17940</v>
      </c>
      <c r="I8">
        <f t="shared" si="0"/>
        <v>12.099533333333333</v>
      </c>
    </row>
    <row r="10" spans="1:11">
      <c r="A10">
        <v>2.444</v>
      </c>
      <c r="B10">
        <v>1.7689999999999999</v>
      </c>
      <c r="D10">
        <v>512</v>
      </c>
      <c r="E10">
        <v>16</v>
      </c>
      <c r="F10">
        <v>8</v>
      </c>
      <c r="H10">
        <v>26910</v>
      </c>
      <c r="I10">
        <f>(A10)*H10/3600</f>
        <v>18.268899999999999</v>
      </c>
    </row>
    <row r="11" spans="1:11">
      <c r="A11">
        <v>2.798</v>
      </c>
      <c r="B11">
        <v>1.95</v>
      </c>
      <c r="D11">
        <v>1024</v>
      </c>
      <c r="E11">
        <v>16</v>
      </c>
      <c r="F11">
        <v>8</v>
      </c>
      <c r="H11">
        <v>13455</v>
      </c>
      <c r="I11">
        <f>(A11)*H11/3600</f>
        <v>10.457525</v>
      </c>
    </row>
    <row r="12" spans="1:11">
      <c r="A12">
        <v>3.0129999999999999</v>
      </c>
      <c r="B12">
        <v>2.1549999999999998</v>
      </c>
      <c r="D12">
        <v>1024</v>
      </c>
      <c r="E12">
        <v>32</v>
      </c>
      <c r="F12">
        <v>8</v>
      </c>
      <c r="H12">
        <v>13455</v>
      </c>
      <c r="I12">
        <f>(A12)*H12/3600</f>
        <v>11.2610875</v>
      </c>
    </row>
    <row r="15" spans="1:11">
      <c r="A15" t="s">
        <v>124</v>
      </c>
    </row>
    <row r="16" spans="1:11">
      <c r="A16">
        <v>2.9569999999999999</v>
      </c>
      <c r="B16">
        <v>2.19</v>
      </c>
      <c r="D16">
        <v>768</v>
      </c>
      <c r="E16">
        <v>24</v>
      </c>
      <c r="F16">
        <v>6</v>
      </c>
      <c r="H16">
        <v>3686</v>
      </c>
      <c r="I16">
        <f t="shared" ref="I16:I24" si="1">(A16)*H16/3600</f>
        <v>3.0276394444444441</v>
      </c>
    </row>
    <row r="17" spans="1:11">
      <c r="A17">
        <v>1.075</v>
      </c>
      <c r="B17">
        <v>0.60099999999999998</v>
      </c>
      <c r="D17">
        <v>512</v>
      </c>
      <c r="E17">
        <v>16</v>
      </c>
      <c r="F17">
        <v>4</v>
      </c>
      <c r="H17">
        <v>5529</v>
      </c>
      <c r="I17">
        <f t="shared" si="1"/>
        <v>1.6510208333333334</v>
      </c>
    </row>
    <row r="18" spans="1:11">
      <c r="A18">
        <v>0.9</v>
      </c>
      <c r="B18">
        <v>0.53500000000000003</v>
      </c>
      <c r="D18">
        <v>256</v>
      </c>
      <c r="E18">
        <v>8</v>
      </c>
      <c r="F18">
        <v>2</v>
      </c>
      <c r="H18">
        <v>11057</v>
      </c>
      <c r="I18">
        <f t="shared" si="1"/>
        <v>2.7642500000000001</v>
      </c>
    </row>
    <row r="19" spans="1:11">
      <c r="A19">
        <v>0.76100000000000001</v>
      </c>
      <c r="B19">
        <v>0.44500000000000001</v>
      </c>
      <c r="D19">
        <v>256</v>
      </c>
      <c r="E19">
        <v>8</v>
      </c>
      <c r="F19">
        <v>2</v>
      </c>
      <c r="H19">
        <v>11057</v>
      </c>
      <c r="I19">
        <f t="shared" si="1"/>
        <v>2.3373269444444444</v>
      </c>
    </row>
    <row r="20" spans="1:11">
      <c r="A20">
        <v>0.70399999999999996</v>
      </c>
      <c r="B20">
        <v>0.38</v>
      </c>
      <c r="D20" s="9">
        <v>384</v>
      </c>
      <c r="E20" s="9">
        <v>16</v>
      </c>
      <c r="F20" s="9">
        <v>4</v>
      </c>
      <c r="H20">
        <v>6913</v>
      </c>
      <c r="I20">
        <f t="shared" si="1"/>
        <v>1.3518755555555555</v>
      </c>
    </row>
    <row r="21" spans="1:11">
      <c r="A21">
        <v>0.78</v>
      </c>
      <c r="D21">
        <v>576</v>
      </c>
      <c r="E21">
        <v>24</v>
      </c>
      <c r="F21">
        <v>6</v>
      </c>
      <c r="H21">
        <v>4609</v>
      </c>
      <c r="I21">
        <f t="shared" si="1"/>
        <v>0.99861666666666671</v>
      </c>
      <c r="K21" t="s">
        <v>174</v>
      </c>
    </row>
    <row r="22" spans="1:11">
      <c r="A22">
        <v>1</v>
      </c>
      <c r="D22">
        <v>288</v>
      </c>
      <c r="E22">
        <v>12</v>
      </c>
      <c r="F22">
        <v>3</v>
      </c>
      <c r="H22">
        <v>16005</v>
      </c>
      <c r="I22">
        <f t="shared" si="1"/>
        <v>4.4458333333333337</v>
      </c>
      <c r="K22" t="s">
        <v>146</v>
      </c>
    </row>
    <row r="23" spans="1:11">
      <c r="A23">
        <v>2</v>
      </c>
      <c r="D23">
        <v>384</v>
      </c>
      <c r="E23">
        <v>16</v>
      </c>
      <c r="F23">
        <v>4</v>
      </c>
      <c r="H23">
        <v>6913</v>
      </c>
      <c r="I23">
        <f t="shared" si="1"/>
        <v>3.8405555555555555</v>
      </c>
      <c r="K23" t="s">
        <v>150</v>
      </c>
    </row>
    <row r="24" spans="1:11">
      <c r="A24">
        <v>0.55000000000000004</v>
      </c>
      <c r="B24">
        <v>0.38</v>
      </c>
      <c r="D24">
        <v>384</v>
      </c>
      <c r="E24">
        <v>16</v>
      </c>
      <c r="F24">
        <v>4</v>
      </c>
      <c r="H24">
        <v>20739</v>
      </c>
      <c r="I24">
        <f t="shared" si="1"/>
        <v>3.1684583333333336</v>
      </c>
      <c r="K24" t="s">
        <v>179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7"/>
  <sheetViews>
    <sheetView tabSelected="1" topLeftCell="A6" workbookViewId="0">
      <selection activeCell="K17" sqref="K17"/>
    </sheetView>
  </sheetViews>
  <sheetFormatPr defaultRowHeight="14.4"/>
  <sheetData>
    <row r="1" spans="1:14">
      <c r="A1" t="s">
        <v>142</v>
      </c>
      <c r="B1" t="s">
        <v>141</v>
      </c>
      <c r="D1" t="s">
        <v>140</v>
      </c>
      <c r="E1" t="s">
        <v>139</v>
      </c>
      <c r="F1" t="s">
        <v>138</v>
      </c>
      <c r="G1" t="s">
        <v>171</v>
      </c>
      <c r="I1" t="s">
        <v>137</v>
      </c>
      <c r="J1" t="s">
        <v>136</v>
      </c>
      <c r="K1" t="s">
        <v>135</v>
      </c>
    </row>
    <row r="2" spans="1:14">
      <c r="A2" t="s">
        <v>134</v>
      </c>
    </row>
    <row r="3" spans="1:14">
      <c r="A3">
        <v>2.1819999999999999</v>
      </c>
      <c r="B3">
        <v>1.3839999999999999</v>
      </c>
      <c r="D3">
        <v>512</v>
      </c>
      <c r="E3">
        <v>16</v>
      </c>
      <c r="F3">
        <v>4</v>
      </c>
      <c r="G3">
        <f>D3/F3</f>
        <v>128</v>
      </c>
      <c r="I3">
        <v>2487</v>
      </c>
      <c r="J3">
        <v>10</v>
      </c>
      <c r="K3">
        <f t="shared" ref="K3:K17" si="0">(A3)*I3/3600*J3</f>
        <v>15.073983333333334</v>
      </c>
    </row>
    <row r="4" spans="1:14">
      <c r="A4">
        <v>0.72199999999999998</v>
      </c>
      <c r="B4">
        <v>7.0999999999999994E-2</v>
      </c>
      <c r="D4">
        <v>1024</v>
      </c>
      <c r="E4">
        <v>32</v>
      </c>
      <c r="F4">
        <v>8</v>
      </c>
      <c r="G4">
        <f t="shared" ref="G4:G14" si="1">D4/F4</f>
        <v>128</v>
      </c>
      <c r="I4">
        <v>1260</v>
      </c>
      <c r="J4">
        <v>10</v>
      </c>
      <c r="K4">
        <f t="shared" si="0"/>
        <v>2.5269999999999997</v>
      </c>
    </row>
    <row r="5" spans="1:14">
      <c r="A5">
        <v>0.67600000000000005</v>
      </c>
      <c r="B5">
        <v>5.3999999999999999E-2</v>
      </c>
      <c r="D5">
        <v>512</v>
      </c>
      <c r="E5">
        <v>16</v>
      </c>
      <c r="F5">
        <v>4</v>
      </c>
      <c r="G5">
        <f t="shared" si="1"/>
        <v>128</v>
      </c>
      <c r="I5">
        <v>2016</v>
      </c>
      <c r="J5">
        <v>10</v>
      </c>
      <c r="K5">
        <f t="shared" si="0"/>
        <v>3.7856000000000001</v>
      </c>
    </row>
    <row r="6" spans="1:14">
      <c r="A6">
        <v>0.72199999999999998</v>
      </c>
      <c r="B6">
        <v>1.0999999999999999E-2</v>
      </c>
      <c r="D6">
        <v>256</v>
      </c>
      <c r="E6">
        <v>16</v>
      </c>
      <c r="F6">
        <v>4</v>
      </c>
      <c r="G6">
        <f t="shared" si="1"/>
        <v>64</v>
      </c>
      <c r="I6">
        <v>15926</v>
      </c>
      <c r="J6">
        <v>10</v>
      </c>
      <c r="K6">
        <f t="shared" si="0"/>
        <v>31.940477777777776</v>
      </c>
    </row>
    <row r="7" spans="1:14">
      <c r="A7">
        <v>0.72199999999999998</v>
      </c>
      <c r="B7">
        <v>1.0999999999999999E-2</v>
      </c>
      <c r="D7">
        <v>384</v>
      </c>
      <c r="E7">
        <v>24</v>
      </c>
      <c r="F7">
        <v>6</v>
      </c>
      <c r="G7">
        <f t="shared" si="1"/>
        <v>64</v>
      </c>
      <c r="I7">
        <v>10000</v>
      </c>
      <c r="J7">
        <v>6</v>
      </c>
      <c r="K7">
        <f t="shared" si="0"/>
        <v>12.033333333333333</v>
      </c>
    </row>
    <row r="8" spans="1:14">
      <c r="A8">
        <v>0.753</v>
      </c>
      <c r="B8">
        <v>1.0999999999999999E-2</v>
      </c>
      <c r="D8">
        <v>512</v>
      </c>
      <c r="E8">
        <v>32</v>
      </c>
      <c r="F8">
        <v>8</v>
      </c>
      <c r="G8">
        <f t="shared" si="1"/>
        <v>64</v>
      </c>
      <c r="I8">
        <v>7963</v>
      </c>
      <c r="J8">
        <v>6</v>
      </c>
      <c r="K8">
        <f t="shared" si="0"/>
        <v>9.9935650000000003</v>
      </c>
    </row>
    <row r="9" spans="1:14">
      <c r="A9">
        <v>1</v>
      </c>
      <c r="D9">
        <v>288</v>
      </c>
      <c r="E9">
        <v>24</v>
      </c>
      <c r="F9">
        <v>3</v>
      </c>
      <c r="G9">
        <f t="shared" si="1"/>
        <v>96</v>
      </c>
      <c r="I9">
        <v>1415</v>
      </c>
      <c r="J9">
        <v>20</v>
      </c>
      <c r="K9">
        <f t="shared" si="0"/>
        <v>7.8611111111111107</v>
      </c>
      <c r="M9" t="s">
        <v>173</v>
      </c>
    </row>
    <row r="10" spans="1:14">
      <c r="A10">
        <v>1</v>
      </c>
      <c r="D10">
        <v>576</v>
      </c>
      <c r="E10">
        <v>8</v>
      </c>
      <c r="F10">
        <v>6</v>
      </c>
      <c r="G10">
        <f t="shared" si="1"/>
        <v>96</v>
      </c>
      <c r="I10">
        <v>1415</v>
      </c>
      <c r="J10">
        <v>20</v>
      </c>
      <c r="K10">
        <f t="shared" si="0"/>
        <v>7.8611111111111107</v>
      </c>
      <c r="M10" t="s">
        <v>163</v>
      </c>
    </row>
    <row r="11" spans="1:14">
      <c r="A11">
        <v>1.071</v>
      </c>
      <c r="B11">
        <v>7.0000000000000001E-3</v>
      </c>
      <c r="D11">
        <v>384</v>
      </c>
      <c r="E11">
        <v>8</v>
      </c>
      <c r="F11">
        <v>4</v>
      </c>
      <c r="G11">
        <f t="shared" si="1"/>
        <v>96</v>
      </c>
      <c r="I11">
        <v>2123</v>
      </c>
      <c r="J11">
        <v>20</v>
      </c>
      <c r="K11">
        <f t="shared" si="0"/>
        <v>12.631849999999998</v>
      </c>
      <c r="M11" t="s">
        <v>163</v>
      </c>
    </row>
    <row r="12" spans="1:14">
      <c r="A12">
        <v>0.74299999999999999</v>
      </c>
      <c r="B12">
        <v>1.2999999999999999E-2</v>
      </c>
      <c r="D12">
        <v>256</v>
      </c>
      <c r="E12">
        <v>8</v>
      </c>
      <c r="F12">
        <v>4</v>
      </c>
      <c r="G12">
        <f>D12/F12</f>
        <v>64</v>
      </c>
      <c r="I12">
        <v>3185</v>
      </c>
      <c r="J12">
        <v>20</v>
      </c>
      <c r="K12">
        <f>(A12)*I12/3600*J12</f>
        <v>13.146972222222221</v>
      </c>
      <c r="M12" t="s">
        <v>163</v>
      </c>
      <c r="N12" t="s">
        <v>170</v>
      </c>
    </row>
    <row r="13" spans="1:14">
      <c r="A13">
        <v>0.433</v>
      </c>
      <c r="B13">
        <v>3.0000000000000001E-3</v>
      </c>
      <c r="D13">
        <v>128</v>
      </c>
      <c r="E13">
        <v>8</v>
      </c>
      <c r="F13">
        <v>4</v>
      </c>
      <c r="G13">
        <f t="shared" si="1"/>
        <v>32</v>
      </c>
      <c r="I13">
        <v>6370</v>
      </c>
      <c r="J13">
        <v>20</v>
      </c>
      <c r="K13">
        <f t="shared" si="0"/>
        <v>15.323388888888889</v>
      </c>
      <c r="M13" t="s">
        <v>163</v>
      </c>
    </row>
    <row r="14" spans="1:14">
      <c r="A14">
        <v>0.42599999999999999</v>
      </c>
      <c r="B14">
        <v>3.0000000000000001E-3</v>
      </c>
      <c r="D14">
        <v>192</v>
      </c>
      <c r="E14">
        <v>8</v>
      </c>
      <c r="F14">
        <v>6</v>
      </c>
      <c r="G14">
        <f t="shared" si="1"/>
        <v>32</v>
      </c>
      <c r="I14">
        <v>4246</v>
      </c>
      <c r="J14">
        <v>20</v>
      </c>
      <c r="K14">
        <f t="shared" si="0"/>
        <v>10.048866666666667</v>
      </c>
      <c r="M14" t="s">
        <v>163</v>
      </c>
    </row>
    <row r="15" spans="1:14">
      <c r="A15">
        <v>0.38</v>
      </c>
      <c r="D15">
        <v>64</v>
      </c>
      <c r="E15">
        <v>8</v>
      </c>
      <c r="F15">
        <v>2</v>
      </c>
      <c r="G15">
        <v>32</v>
      </c>
      <c r="I15">
        <v>12740</v>
      </c>
      <c r="J15">
        <v>20</v>
      </c>
      <c r="K15">
        <f t="shared" si="0"/>
        <v>26.895555555555553</v>
      </c>
      <c r="M15" t="s">
        <v>163</v>
      </c>
      <c r="N15" t="s">
        <v>209</v>
      </c>
    </row>
    <row r="16" spans="1:14">
      <c r="A16">
        <v>1</v>
      </c>
      <c r="D16" t="s">
        <v>213</v>
      </c>
      <c r="E16">
        <v>8</v>
      </c>
      <c r="F16">
        <v>4</v>
      </c>
      <c r="G16" t="s">
        <v>214</v>
      </c>
      <c r="I16">
        <v>8000</v>
      </c>
      <c r="J16">
        <v>10</v>
      </c>
      <c r="K16">
        <f t="shared" si="0"/>
        <v>22.222222222222221</v>
      </c>
      <c r="M16" s="14" t="s">
        <v>212</v>
      </c>
    </row>
    <row r="17" spans="1:20">
      <c r="A17">
        <v>0.74</v>
      </c>
      <c r="D17" t="s">
        <v>215</v>
      </c>
      <c r="E17">
        <v>16</v>
      </c>
      <c r="F17">
        <v>4</v>
      </c>
      <c r="G17" t="s">
        <v>216</v>
      </c>
      <c r="I17">
        <v>16000</v>
      </c>
      <c r="J17">
        <v>10</v>
      </c>
      <c r="K17">
        <f t="shared" si="0"/>
        <v>32.888888888888886</v>
      </c>
    </row>
    <row r="21" spans="1:20">
      <c r="Q21" t="s">
        <v>164</v>
      </c>
      <c r="R21" s="14" t="s">
        <v>181</v>
      </c>
      <c r="S21" s="14" t="s">
        <v>165</v>
      </c>
      <c r="T21" s="14" t="s">
        <v>166</v>
      </c>
    </row>
    <row r="22" spans="1:20">
      <c r="P22" t="s">
        <v>183</v>
      </c>
      <c r="Q22">
        <v>702</v>
      </c>
      <c r="R22" s="14">
        <v>1811</v>
      </c>
      <c r="S22" s="14">
        <v>1812</v>
      </c>
      <c r="T22" s="14">
        <v>836</v>
      </c>
    </row>
    <row r="23" spans="1:20">
      <c r="P23" t="s">
        <v>182</v>
      </c>
      <c r="Q23">
        <v>16522</v>
      </c>
      <c r="R23">
        <v>67977</v>
      </c>
      <c r="S23">
        <v>815417</v>
      </c>
      <c r="T23">
        <v>330832</v>
      </c>
    </row>
    <row r="24" spans="1:20">
      <c r="Q24">
        <f>1/SQRT(Q23)</f>
        <v>7.7798046328871754E-3</v>
      </c>
      <c r="R24">
        <f>1/SQRT(R23)</f>
        <v>3.835473645373158E-3</v>
      </c>
      <c r="S24">
        <f t="shared" ref="S24:T24" si="2">1/SQRT(S23)</f>
        <v>1.1074142796483068E-3</v>
      </c>
      <c r="T24">
        <f t="shared" si="2"/>
        <v>1.7385862668511606E-3</v>
      </c>
    </row>
    <row r="25" spans="1:20">
      <c r="P25" t="s">
        <v>169</v>
      </c>
      <c r="Q25">
        <v>0.1</v>
      </c>
      <c r="R25">
        <v>0.01</v>
      </c>
      <c r="S25">
        <v>0.01</v>
      </c>
      <c r="T25">
        <v>0.01</v>
      </c>
    </row>
    <row r="26" spans="1:20">
      <c r="P26" t="s">
        <v>167</v>
      </c>
      <c r="Q26">
        <v>2</v>
      </c>
      <c r="S26">
        <v>4</v>
      </c>
      <c r="T26">
        <v>4</v>
      </c>
    </row>
    <row r="27" spans="1:20">
      <c r="P27" t="s">
        <v>168</v>
      </c>
      <c r="Q27">
        <v>64</v>
      </c>
      <c r="S27">
        <v>128</v>
      </c>
      <c r="T27">
        <v>128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ED42-09A0-4D49-AAD6-17AEFE15C8CE}">
  <dimension ref="A1:O20"/>
  <sheetViews>
    <sheetView zoomScale="68" workbookViewId="0">
      <selection activeCell="L9" sqref="L9"/>
    </sheetView>
  </sheetViews>
  <sheetFormatPr defaultRowHeight="14.4"/>
  <cols>
    <col min="12" max="12" width="34.88671875" customWidth="1"/>
    <col min="15" max="15" width="12.5546875" bestFit="1" customWidth="1"/>
  </cols>
  <sheetData>
    <row r="1" spans="1:15">
      <c r="A1" t="s">
        <v>158</v>
      </c>
      <c r="C1" t="s">
        <v>131</v>
      </c>
      <c r="D1" t="s">
        <v>130</v>
      </c>
      <c r="E1" t="s">
        <v>129</v>
      </c>
      <c r="G1" t="s">
        <v>128</v>
      </c>
      <c r="H1" t="s">
        <v>136</v>
      </c>
      <c r="I1" t="s">
        <v>127</v>
      </c>
    </row>
    <row r="3" spans="1:15">
      <c r="A3">
        <v>0.6</v>
      </c>
      <c r="C3">
        <v>16</v>
      </c>
      <c r="D3">
        <v>4</v>
      </c>
      <c r="E3">
        <v>1</v>
      </c>
      <c r="G3">
        <v>220000</v>
      </c>
      <c r="H3">
        <v>1</v>
      </c>
      <c r="I3">
        <f>(A3)*G3*H3/3600</f>
        <v>36.666666666666664</v>
      </c>
      <c r="J3" t="s">
        <v>164</v>
      </c>
    </row>
    <row r="4" spans="1:15">
      <c r="A4">
        <v>0.5</v>
      </c>
      <c r="C4">
        <v>16</v>
      </c>
      <c r="D4">
        <v>4</v>
      </c>
      <c r="E4">
        <v>2</v>
      </c>
      <c r="G4">
        <v>220000</v>
      </c>
      <c r="H4">
        <v>1</v>
      </c>
      <c r="I4">
        <f>(A4)*G4*H4/3600</f>
        <v>30.555555555555557</v>
      </c>
      <c r="J4" t="s">
        <v>164</v>
      </c>
    </row>
    <row r="5" spans="1:15" ht="25.8" customHeight="1">
      <c r="A5">
        <v>0.7</v>
      </c>
      <c r="C5">
        <v>32</v>
      </c>
      <c r="D5">
        <v>8</v>
      </c>
      <c r="E5">
        <v>2</v>
      </c>
      <c r="G5">
        <v>110000</v>
      </c>
      <c r="H5">
        <v>1</v>
      </c>
      <c r="I5">
        <f>(A5)*G5*H5/3600</f>
        <v>21.388888888888889</v>
      </c>
      <c r="J5" t="s">
        <v>164</v>
      </c>
      <c r="K5" t="s">
        <v>160</v>
      </c>
      <c r="L5" s="6" t="s">
        <v>159</v>
      </c>
    </row>
    <row r="6" spans="1:15">
      <c r="A6">
        <v>1.2</v>
      </c>
      <c r="C6">
        <v>64</v>
      </c>
      <c r="D6">
        <v>8</v>
      </c>
      <c r="E6">
        <v>2</v>
      </c>
      <c r="G6">
        <v>55000</v>
      </c>
      <c r="H6">
        <v>1</v>
      </c>
      <c r="I6">
        <f>(A6)*G6*H6/3600</f>
        <v>18.333333333333332</v>
      </c>
      <c r="J6" t="s">
        <v>164</v>
      </c>
    </row>
    <row r="9" spans="1:15" ht="30.6" customHeight="1">
      <c r="A9">
        <v>0.8</v>
      </c>
      <c r="C9">
        <v>64</v>
      </c>
      <c r="D9">
        <v>16</v>
      </c>
      <c r="E9">
        <v>4</v>
      </c>
      <c r="G9">
        <v>220000</v>
      </c>
      <c r="H9">
        <v>1</v>
      </c>
      <c r="I9">
        <f>(A9)*G9*H9/3600</f>
        <v>48.888888888888886</v>
      </c>
      <c r="J9" t="s">
        <v>184</v>
      </c>
    </row>
    <row r="10" spans="1:15" ht="33.6" customHeight="1">
      <c r="A10">
        <v>1.3</v>
      </c>
      <c r="C10">
        <v>128</v>
      </c>
      <c r="D10">
        <v>16</v>
      </c>
      <c r="E10">
        <v>4</v>
      </c>
      <c r="G10">
        <v>110000</v>
      </c>
      <c r="H10">
        <v>1</v>
      </c>
      <c r="I10">
        <f>(A10)*G10*H10/3600</f>
        <v>39.722222222222221</v>
      </c>
      <c r="J10" t="s">
        <v>184</v>
      </c>
      <c r="L10" s="6" t="s">
        <v>187</v>
      </c>
    </row>
    <row r="11" spans="1:15" ht="19.8" customHeight="1">
      <c r="A11">
        <v>1.3</v>
      </c>
      <c r="C11">
        <v>192</v>
      </c>
      <c r="D11">
        <v>16</v>
      </c>
      <c r="E11">
        <v>6</v>
      </c>
      <c r="G11">
        <v>80000</v>
      </c>
      <c r="H11">
        <v>1</v>
      </c>
      <c r="I11">
        <f>(A11)*G11*H11/3600</f>
        <v>28.888888888888889</v>
      </c>
      <c r="J11" t="s">
        <v>184</v>
      </c>
      <c r="K11" t="s">
        <v>186</v>
      </c>
    </row>
    <row r="15" spans="1:15">
      <c r="N15" t="s">
        <v>164</v>
      </c>
      <c r="O15" s="14" t="s">
        <v>181</v>
      </c>
    </row>
    <row r="16" spans="1:15">
      <c r="M16" t="s">
        <v>183</v>
      </c>
      <c r="N16">
        <v>702</v>
      </c>
      <c r="O16" s="14">
        <v>1811</v>
      </c>
    </row>
    <row r="17" spans="13:15">
      <c r="M17" t="s">
        <v>182</v>
      </c>
      <c r="N17">
        <v>16522</v>
      </c>
      <c r="O17">
        <v>67977</v>
      </c>
    </row>
    <row r="18" spans="13:15">
      <c r="M18" t="s">
        <v>168</v>
      </c>
      <c r="N18">
        <v>16</v>
      </c>
      <c r="O18">
        <v>96</v>
      </c>
    </row>
    <row r="19" spans="13:15">
      <c r="M19" t="s">
        <v>185</v>
      </c>
      <c r="N19">
        <v>220000</v>
      </c>
      <c r="O19">
        <f>O20/O18</f>
        <v>150907.67865068797</v>
      </c>
    </row>
    <row r="20" spans="13:15">
      <c r="N20">
        <f>16*220000</f>
        <v>3520000</v>
      </c>
      <c r="O20">
        <f>16*220000/16522*67999</f>
        <v>14487137.150466045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ide</vt:lpstr>
      <vt:lpstr>pcb</vt:lpstr>
      <vt:lpstr>zzd &amp; zz code</vt:lpstr>
      <vt:lpstr>triplet on dukemtmc-reid</vt:lpstr>
      <vt:lpstr>ide_softmax</vt:lpstr>
      <vt:lpstr>my_gt</vt:lpstr>
      <vt:lpstr>get feature time</vt:lpstr>
      <vt:lpstr>train my_gt time</vt:lpstr>
      <vt:lpstr>train camstyle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侯云钟</dc:creator>
  <cp:lastModifiedBy>侯云钟</cp:lastModifiedBy>
  <dcterms:created xsi:type="dcterms:W3CDTF">2018-07-15T01:54:58Z</dcterms:created>
  <dcterms:modified xsi:type="dcterms:W3CDTF">2018-09-19T11:14:06Z</dcterms:modified>
</cp:coreProperties>
</file>