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go\Documents\GitHub\DMH-Navigator\"/>
    </mc:Choice>
  </mc:AlternateContent>
  <xr:revisionPtr revIDLastSave="0" documentId="13_ncr:1_{8D9F4644-B092-4052-B5C7-24FB19A4C28A}" xr6:coauthVersionLast="47" xr6:coauthVersionMax="47" xr10:uidLastSave="{00000000-0000-0000-0000-000000000000}"/>
  <bookViews>
    <workbookView xWindow="-108" yWindow="-108" windowWidth="23256" windowHeight="12456" xr2:uid="{50C3DAA0-2BE9-42E0-B270-0FD3FC13A7E1}"/>
  </bookViews>
  <sheets>
    <sheet name="Sheet1" sheetId="1" r:id="rId1"/>
    <sheet name="PSU" sheetId="2" r:id="rId2"/>
    <sheet name="Components" sheetId="3" r:id="rId3"/>
  </sheets>
  <definedNames>
    <definedName name="_xlnm._FilterDatabase" localSheetId="2" hidden="1">Components!$A$8:$M$16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3" l="1"/>
  <c r="L21" i="3" s="1"/>
  <c r="I22" i="3"/>
  <c r="L22" i="3" s="1"/>
  <c r="L20" i="3"/>
  <c r="L19" i="3"/>
  <c r="L18" i="3"/>
  <c r="L17" i="3"/>
  <c r="L16" i="3"/>
  <c r="I10" i="3"/>
  <c r="L10" i="3" s="1"/>
  <c r="I11" i="3"/>
  <c r="L11" i="3" s="1"/>
  <c r="I14" i="3"/>
  <c r="L14" i="3" s="1"/>
  <c r="I9" i="3"/>
  <c r="L9" i="3" s="1"/>
  <c r="I13" i="3"/>
  <c r="L13" i="3" s="1"/>
  <c r="L12" i="3"/>
  <c r="L15" i="3"/>
  <c r="K7" i="2"/>
  <c r="K6" i="2"/>
</calcChain>
</file>

<file path=xl/sharedStrings.xml><?xml version="1.0" encoding="utf-8"?>
<sst xmlns="http://schemas.openxmlformats.org/spreadsheetml/2006/main" count="292" uniqueCount="166">
  <si>
    <t>MIDI INTERFACE</t>
  </si>
  <si>
    <t>| Type              | Qty |</t>
  </si>
  <si>
    <t>| ----------------- | --- |</t>
  </si>
  <si>
    <t>| VCF               | 1   |</t>
  </si>
  <si>
    <t>| ADSR x2           | 1   |</t>
  </si>
  <si>
    <t>| LFO x3            | 1   |</t>
  </si>
  <si>
    <t>| VCA x2            | 1   |</t>
  </si>
  <si>
    <t>| Mixer             | 1   |</t>
  </si>
  <si>
    <t>| Stereo Output     | 1   |</t>
  </si>
  <si>
    <t>| S&amp;H / Noise       | 1   |</t>
  </si>
  <si>
    <t>| Wave Folder       | 1   |</t>
  </si>
  <si>
    <t>| 5 Step Sequencer  | 1   |</t>
  </si>
  <si>
    <t>| MIDI-CV converter | 1   |</t>
  </si>
  <si>
    <t>| Stereo Delay      | 1   |</t>
  </si>
  <si>
    <t>| Distortion        | 1   |</t>
  </si>
  <si>
    <t>| Chorus            | 1   |</t>
  </si>
  <si>
    <t>| Mult x2           | 2   |</t>
  </si>
  <si>
    <t>| Attenuverter x4   | 1   |</t>
  </si>
  <si>
    <t>Chorus</t>
  </si>
  <si>
    <t>Slew</t>
  </si>
  <si>
    <t>Stereo Delay</t>
  </si>
  <si>
    <t>LFO</t>
  </si>
  <si>
    <t>| VCO               | 3  |</t>
  </si>
  <si>
    <t>S&amp;H / Noise</t>
  </si>
  <si>
    <t>Ducker</t>
  </si>
  <si>
    <t>Wave Folder</t>
  </si>
  <si>
    <t>Attenuverter with multi-stage mixer</t>
  </si>
  <si>
    <t>Valve Distortion</t>
  </si>
  <si>
    <t>Compressor</t>
  </si>
  <si>
    <t>Jack Adapter</t>
  </si>
  <si>
    <t>Sequencer</t>
  </si>
  <si>
    <t>Kick Drum</t>
  </si>
  <si>
    <t>Snare</t>
  </si>
  <si>
    <t>HH1</t>
  </si>
  <si>
    <t>HH2</t>
  </si>
  <si>
    <t>Drum Mixer</t>
  </si>
  <si>
    <t>Pseudo - ADSR</t>
  </si>
  <si>
    <t>Spring reverb</t>
  </si>
  <si>
    <t>Oscilloscope</t>
  </si>
  <si>
    <t>100nF</t>
  </si>
  <si>
    <t>Value</t>
  </si>
  <si>
    <t>Qty Microbus</t>
  </si>
  <si>
    <t>Qty Expandobus</t>
  </si>
  <si>
    <t>Total</t>
  </si>
  <si>
    <t>Qty my</t>
  </si>
  <si>
    <t>1k</t>
  </si>
  <si>
    <t>1/4W 5%</t>
  </si>
  <si>
    <t>Film</t>
  </si>
  <si>
    <t>100uF</t>
  </si>
  <si>
    <t>4700uF</t>
  </si>
  <si>
    <t>35V</t>
  </si>
  <si>
    <t>25V</t>
  </si>
  <si>
    <t>78L05</t>
  </si>
  <si>
    <t>1N4004</t>
  </si>
  <si>
    <t>Type</t>
  </si>
  <si>
    <t>Resistor</t>
  </si>
  <si>
    <t>Capacitor</t>
  </si>
  <si>
    <t>Regulator</t>
  </si>
  <si>
    <t>Diode</t>
  </si>
  <si>
    <t>LED</t>
  </si>
  <si>
    <t>Red</t>
  </si>
  <si>
    <t>3mm</t>
  </si>
  <si>
    <t>Heatsink</t>
  </si>
  <si>
    <t>IDC male</t>
  </si>
  <si>
    <t>Connector</t>
  </si>
  <si>
    <t>16 pins</t>
  </si>
  <si>
    <t>Power</t>
  </si>
  <si>
    <t>IDC female</t>
  </si>
  <si>
    <t>Cable</t>
  </si>
  <si>
    <t>Class</t>
  </si>
  <si>
    <t>Flat 1m</t>
  </si>
  <si>
    <t>Bolt</t>
  </si>
  <si>
    <t>M3</t>
  </si>
  <si>
    <t>Barrel male</t>
  </si>
  <si>
    <t>Barrel female</t>
  </si>
  <si>
    <t>Wire</t>
  </si>
  <si>
    <t>Thick</t>
  </si>
  <si>
    <t>Link</t>
  </si>
  <si>
    <t>VCF - MFOS</t>
  </si>
  <si>
    <t>Noise Sweep</t>
  </si>
  <si>
    <t>Filter Sweep</t>
  </si>
  <si>
    <t>Sampler</t>
  </si>
  <si>
    <t>Qty</t>
  </si>
  <si>
    <t>Price</t>
  </si>
  <si>
    <t>Seller</t>
  </si>
  <si>
    <t>Final price</t>
  </si>
  <si>
    <t>6.35mm</t>
  </si>
  <si>
    <t>Stereo Switched TH</t>
  </si>
  <si>
    <t>Mouser</t>
  </si>
  <si>
    <t>https://nl.mouser.com/ProductDetail/CUI-Devices/SJ-63083D?qs=hWgE7mdIu5QVEYPn0ibtvg%3D%3D</t>
  </si>
  <si>
    <t>Maker</t>
  </si>
  <si>
    <t>CUI</t>
  </si>
  <si>
    <t>Neutrik</t>
  </si>
  <si>
    <t>Amphenol</t>
  </si>
  <si>
    <t>https://nl.mouser.com/ProductDetail/Amphenol-Audio/ACJM-MV-2S?qs=t8%2F5FiDdxGYYlr09sTnTpA%3D%3D</t>
  </si>
  <si>
    <t>https://nl.mouser.com/ProductDetail/Neutrik/NJ5FD-V?qs=erV61lVMmP%252B6nfCa5rvISA%3D%3D</t>
  </si>
  <si>
    <t>https://nl.mouser.com/ProductDetail/Neutrik/NJ2FD-V?qs=2AuUxvzm3x8JdKlzelpdqQ%3D%3D</t>
  </si>
  <si>
    <t>Mono TH</t>
  </si>
  <si>
    <t>https://nl.mouser.com/ProductDetail/CUI-Devices/MJ-63052A?qs=hWgE7mdIu5Q%2Fzf8QG6Cm%2FA%3D%3D</t>
  </si>
  <si>
    <t>Mono Switched TH</t>
  </si>
  <si>
    <t>https://nl.mouser.com/ProductDetail/Switchcraft/112APCX?qs=iwvYsH9bSFaMISHxPzA5dw%3D%3D</t>
  </si>
  <si>
    <t>Switchcraft</t>
  </si>
  <si>
    <t>https://nl.mouser.com/ProductDetail/Switchcraft/N111PCX?qs=mcPJWgAPNreGIb89Q0ST8w%3D%3D</t>
  </si>
  <si>
    <t>Model</t>
  </si>
  <si>
    <t>SJ-63083D</t>
  </si>
  <si>
    <t>MJ-63052A</t>
  </si>
  <si>
    <t>ACJM-MV-2S</t>
  </si>
  <si>
    <t>NJ2FD-V</t>
  </si>
  <si>
    <t>N111PCX</t>
  </si>
  <si>
    <t>NJ5FD-V</t>
  </si>
  <si>
    <t>112APCX</t>
  </si>
  <si>
    <t>Stereo TH</t>
  </si>
  <si>
    <t>SJ-63083A</t>
  </si>
  <si>
    <t>Comments</t>
  </si>
  <si>
    <t>Cycles</t>
  </si>
  <si>
    <t>Material</t>
  </si>
  <si>
    <t>CAD?</t>
  </si>
  <si>
    <t>Plastic</t>
  </si>
  <si>
    <t>Yes</t>
  </si>
  <si>
    <t>No</t>
  </si>
  <si>
    <t>Metal</t>
  </si>
  <si>
    <t>https://nl.mouser.com/ProductDetail/CUI-Devices/SJ-63083A?qs=hWgE7mdIu5QznmPoXx8U8g%3D%3D</t>
  </si>
  <si>
    <t>https://nl.mouser.com/ProductDetail/Amphenol-Audio/ACJM-MV35-2S?qs=t8%2F5FiDdxGai2lqRGe%2FRiQ%3D%3D</t>
  </si>
  <si>
    <t>ACJM-MV35-2S</t>
  </si>
  <si>
    <t>3.5mm</t>
  </si>
  <si>
    <t>Jack</t>
  </si>
  <si>
    <t>4mm</t>
  </si>
  <si>
    <t>SKU: 000556</t>
  </si>
  <si>
    <t>unknown</t>
  </si>
  <si>
    <t>Banana Black</t>
  </si>
  <si>
    <t>Tinytronics</t>
  </si>
  <si>
    <t>https://www.tinytronics.nl/en/cables-and-connectors/connectors/banana/banana-chassis-standard-male-4mm-black</t>
  </si>
  <si>
    <t>Banana Red</t>
  </si>
  <si>
    <t>https://www.tinytronics.nl/en/cables-and-connectors/connectors/banana/banana-chassis-standard-male-4mm-red</t>
  </si>
  <si>
    <t>SKU: 000555</t>
  </si>
  <si>
    <t>Banana Blue</t>
  </si>
  <si>
    <t>https://www.tinytronics.nl/en/cables-and-connectors/connectors/banana/banana-chassis-standard-female-4mm-blue</t>
  </si>
  <si>
    <t>SKU: 004223</t>
  </si>
  <si>
    <t>Switch</t>
  </si>
  <si>
    <t>Standoff</t>
  </si>
  <si>
    <t>24mm</t>
  </si>
  <si>
    <t>M3 x 0.5 , 6mm</t>
  </si>
  <si>
    <t>https://nl.mouser.com/ProductDetail/Harwin/R30-3002402?qs=Jph8NoUxIfVA2AD0EFxh8w%3D%3D</t>
  </si>
  <si>
    <t>Harwin</t>
  </si>
  <si>
    <t>R30-3002402</t>
  </si>
  <si>
    <t>https://www.tinytronics.nl/en/switches/manual-switches/toggle-switches/standaard-built-in-flip-switch-mts-203</t>
  </si>
  <si>
    <t>MTS-203</t>
  </si>
  <si>
    <t>Toggle On-Off-On</t>
  </si>
  <si>
    <t>DPDT</t>
  </si>
  <si>
    <t>Morpher</t>
  </si>
  <si>
    <t>Wavetable</t>
  </si>
  <si>
    <t>Resonator</t>
  </si>
  <si>
    <t>Switched Mult</t>
  </si>
  <si>
    <t>Attenuverter</t>
  </si>
  <si>
    <t>Output</t>
  </si>
  <si>
    <t>Mixer</t>
  </si>
  <si>
    <t>VCO - 40106</t>
  </si>
  <si>
    <t>VCEG (ADSR)</t>
  </si>
  <si>
    <t>Dual VCA</t>
  </si>
  <si>
    <t>Tripple VCA</t>
  </si>
  <si>
    <t>Dual VCF - MS20</t>
  </si>
  <si>
    <t>Dual VCF - Diode Ladder</t>
  </si>
  <si>
    <t>Ocilloscope</t>
  </si>
  <si>
    <t>Buffered Mult</t>
  </si>
  <si>
    <t>Quantizer</t>
  </si>
  <si>
    <t>Quad VCA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</si>
</sst>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0" fillId="2" borderId="0" xfId="0" applyFill="1"/>
    <xf numFmtId="0" fontId="2" fillId="0" borderId="0" xfId="1"/>
    <xf numFmtId="0" fontId="1" fillId="0" borderId="0" xfId="0" applyFont="1"/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0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nl.mouser.com/ProductDetail/CUI-Devices/SJ-63083A?qs=hWgE7mdIu5QznmPoXx8U8g%3D%3D" TargetMode="External"/><Relationship Id="rId13" Type="http://schemas.openxmlformats.org/officeDocument/2006/relationships/hyperlink" Target="https://www.tinytronics.nl/en/switches/manual-switches/toggle-switches/standaard-built-in-flip-switch-mts-203" TargetMode="External"/><Relationship Id="rId3" Type="http://schemas.openxmlformats.org/officeDocument/2006/relationships/hyperlink" Target="https://nl.mouser.com/ProductDetail/Neutrik/NJ5FD-V?qs=erV61lVMmP%252B6nfCa5rvISA%3D%3D" TargetMode="External"/><Relationship Id="rId7" Type="http://schemas.openxmlformats.org/officeDocument/2006/relationships/hyperlink" Target="https://nl.mouser.com/ProductDetail/Switchcraft/N111PCX?qs=mcPJWgAPNreGIb89Q0ST8w%3D%3D" TargetMode="External"/><Relationship Id="rId12" Type="http://schemas.openxmlformats.org/officeDocument/2006/relationships/hyperlink" Target="https://www.tinytronics.nl/en/cables-and-connectors/connectors/banana/banana-chassis-standard-female-4mm-blue" TargetMode="External"/><Relationship Id="rId2" Type="http://schemas.openxmlformats.org/officeDocument/2006/relationships/hyperlink" Target="https://nl.mouser.com/ProductDetail/Amphenol-Audio/ACJM-MV-2S?qs=t8%2F5FiDdxGYYlr09sTnTpA%3D%3D" TargetMode="External"/><Relationship Id="rId1" Type="http://schemas.openxmlformats.org/officeDocument/2006/relationships/hyperlink" Target="https://nl.mouser.com/ProductDetail/CUI-Devices/SJ-63083D?qs=hWgE7mdIu5QVEYPn0ibtvg%3D%3D" TargetMode="External"/><Relationship Id="rId6" Type="http://schemas.openxmlformats.org/officeDocument/2006/relationships/hyperlink" Target="https://nl.mouser.com/ProductDetail/Switchcraft/112APCX?qs=iwvYsH9bSFaMISHxPzA5dw%3D%3D" TargetMode="External"/><Relationship Id="rId11" Type="http://schemas.openxmlformats.org/officeDocument/2006/relationships/hyperlink" Target="https://www.tinytronics.nl/en/cables-and-connectors/connectors/banana/banana-chassis-standard-male-4mm-red" TargetMode="External"/><Relationship Id="rId5" Type="http://schemas.openxmlformats.org/officeDocument/2006/relationships/hyperlink" Target="https://nl.mouser.com/ProductDetail/CUI-Devices/MJ-63052A?qs=hWgE7mdIu5Q%2Fzf8QG6Cm%2FA%3D%3D" TargetMode="External"/><Relationship Id="rId10" Type="http://schemas.openxmlformats.org/officeDocument/2006/relationships/hyperlink" Target="https://www.tinytronics.nl/en/cables-and-connectors/connectors/banana/banana-chassis-standard-male-4mm-black" TargetMode="External"/><Relationship Id="rId4" Type="http://schemas.openxmlformats.org/officeDocument/2006/relationships/hyperlink" Target="https://nl.mouser.com/ProductDetail/Neutrik/NJ2FD-V?qs=2AuUxvzm3x8JdKlzelpdqQ%3D%3D" TargetMode="External"/><Relationship Id="rId9" Type="http://schemas.openxmlformats.org/officeDocument/2006/relationships/hyperlink" Target="https://nl.mouser.com/ProductDetail/Amphenol-Audio/ACJM-MV35-2S?qs=t8%2F5FiDdxGai2lqRGe%2FRiQ%3D%3D" TargetMode="External"/><Relationship Id="rId14" Type="http://schemas.openxmlformats.org/officeDocument/2006/relationships/hyperlink" Target="https://nl.mouser.com/ProductDetail/Harwin/R30-3002402?qs=Jph8NoUxIfVA2AD0EFxh8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3CC3F-485F-4841-ABDD-E22A7FC9D4D8}">
  <dimension ref="B12:AR63"/>
  <sheetViews>
    <sheetView tabSelected="1" topLeftCell="A48" zoomScale="80" zoomScaleNormal="80" workbookViewId="0">
      <selection activeCell="AM56" sqref="AM56:AP63"/>
    </sheetView>
  </sheetViews>
  <sheetFormatPr defaultRowHeight="14.4" x14ac:dyDescent="0.3"/>
  <cols>
    <col min="3" max="42" width="5.6640625" customWidth="1"/>
  </cols>
  <sheetData>
    <row r="12" spans="2:42" ht="15" thickBot="1" x14ac:dyDescent="0.35"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  <c r="O12">
        <v>13</v>
      </c>
      <c r="P12">
        <v>14</v>
      </c>
      <c r="Q12">
        <v>15</v>
      </c>
      <c r="R12">
        <v>16</v>
      </c>
      <c r="S12">
        <v>17</v>
      </c>
      <c r="T12">
        <v>18</v>
      </c>
      <c r="U12">
        <v>19</v>
      </c>
      <c r="V12">
        <v>20</v>
      </c>
      <c r="W12">
        <v>21</v>
      </c>
      <c r="X12">
        <v>22</v>
      </c>
      <c r="Y12">
        <v>23</v>
      </c>
      <c r="Z12">
        <v>24</v>
      </c>
      <c r="AA12">
        <v>25</v>
      </c>
      <c r="AB12">
        <v>26</v>
      </c>
      <c r="AC12">
        <v>27</v>
      </c>
      <c r="AD12">
        <v>28</v>
      </c>
      <c r="AE12">
        <v>29</v>
      </c>
      <c r="AF12">
        <v>30</v>
      </c>
      <c r="AG12">
        <v>31</v>
      </c>
      <c r="AH12">
        <v>32</v>
      </c>
      <c r="AI12">
        <v>33</v>
      </c>
      <c r="AJ12">
        <v>34</v>
      </c>
      <c r="AK12">
        <v>35</v>
      </c>
      <c r="AL12">
        <v>36</v>
      </c>
      <c r="AM12">
        <v>37</v>
      </c>
      <c r="AN12">
        <v>38</v>
      </c>
      <c r="AO12">
        <v>39</v>
      </c>
      <c r="AP12">
        <v>40</v>
      </c>
    </row>
    <row r="13" spans="2:42" ht="30" customHeight="1" x14ac:dyDescent="0.3">
      <c r="B13">
        <v>1</v>
      </c>
      <c r="C13" s="19" t="s">
        <v>0</v>
      </c>
      <c r="D13" s="10"/>
      <c r="E13" s="10"/>
      <c r="F13" s="5"/>
      <c r="G13" s="4" t="s">
        <v>150</v>
      </c>
      <c r="H13" s="10"/>
      <c r="I13" s="10"/>
      <c r="J13" s="5"/>
      <c r="K13" s="4" t="s">
        <v>81</v>
      </c>
      <c r="L13" s="10"/>
      <c r="M13" s="10"/>
      <c r="N13" s="10"/>
      <c r="O13" s="10"/>
      <c r="P13" s="10"/>
      <c r="Q13" s="10"/>
      <c r="R13" s="5"/>
      <c r="S13" s="4" t="s">
        <v>155</v>
      </c>
      <c r="T13" s="5"/>
      <c r="U13" s="28" t="s">
        <v>24</v>
      </c>
      <c r="V13" s="23"/>
      <c r="W13" s="4" t="s">
        <v>78</v>
      </c>
      <c r="X13" s="10"/>
      <c r="Y13" s="10"/>
      <c r="Z13" s="5"/>
      <c r="AA13" s="28" t="s">
        <v>36</v>
      </c>
      <c r="AB13" s="23"/>
      <c r="AC13" s="4" t="s">
        <v>158</v>
      </c>
      <c r="AD13" s="10"/>
      <c r="AE13" s="28" t="s">
        <v>35</v>
      </c>
      <c r="AF13" s="29"/>
      <c r="AG13" s="29"/>
      <c r="AH13" s="29"/>
      <c r="AI13" s="29"/>
      <c r="AJ13" s="29"/>
      <c r="AK13" s="29"/>
      <c r="AL13" s="23"/>
      <c r="AM13" s="4" t="s">
        <v>28</v>
      </c>
      <c r="AN13" s="10"/>
      <c r="AO13" s="10"/>
      <c r="AP13" s="41"/>
    </row>
    <row r="14" spans="2:42" ht="30" customHeight="1" x14ac:dyDescent="0.3">
      <c r="B14">
        <v>2</v>
      </c>
      <c r="C14" s="20"/>
      <c r="D14" s="11"/>
      <c r="E14" s="11"/>
      <c r="F14" s="7"/>
      <c r="G14" s="6"/>
      <c r="H14" s="11"/>
      <c r="I14" s="11"/>
      <c r="J14" s="7"/>
      <c r="K14" s="6"/>
      <c r="L14" s="11"/>
      <c r="M14" s="11"/>
      <c r="N14" s="11"/>
      <c r="O14" s="11"/>
      <c r="P14" s="11"/>
      <c r="Q14" s="11"/>
      <c r="R14" s="7"/>
      <c r="S14" s="6"/>
      <c r="T14" s="7"/>
      <c r="U14" s="31"/>
      <c r="V14" s="25"/>
      <c r="W14" s="6"/>
      <c r="X14" s="11"/>
      <c r="Y14" s="11"/>
      <c r="Z14" s="7"/>
      <c r="AA14" s="31"/>
      <c r="AB14" s="25"/>
      <c r="AC14" s="6"/>
      <c r="AD14" s="11"/>
      <c r="AE14" s="31"/>
      <c r="AF14" s="32"/>
      <c r="AG14" s="32"/>
      <c r="AH14" s="32"/>
      <c r="AI14" s="32"/>
      <c r="AJ14" s="32"/>
      <c r="AK14" s="32"/>
      <c r="AL14" s="25"/>
      <c r="AM14" s="6"/>
      <c r="AN14" s="11"/>
      <c r="AO14" s="11"/>
      <c r="AP14" s="42"/>
    </row>
    <row r="15" spans="2:42" ht="30" customHeight="1" x14ac:dyDescent="0.3">
      <c r="B15">
        <v>3</v>
      </c>
      <c r="C15" s="20"/>
      <c r="D15" s="11"/>
      <c r="E15" s="11"/>
      <c r="F15" s="7"/>
      <c r="G15" s="6"/>
      <c r="H15" s="11"/>
      <c r="I15" s="11"/>
      <c r="J15" s="7"/>
      <c r="K15" s="6"/>
      <c r="L15" s="11"/>
      <c r="M15" s="11"/>
      <c r="N15" s="11"/>
      <c r="O15" s="11"/>
      <c r="P15" s="11"/>
      <c r="Q15" s="11"/>
      <c r="R15" s="7"/>
      <c r="S15" s="6"/>
      <c r="T15" s="7"/>
      <c r="U15" s="31"/>
      <c r="V15" s="25"/>
      <c r="W15" s="6"/>
      <c r="X15" s="11"/>
      <c r="Y15" s="11"/>
      <c r="Z15" s="7"/>
      <c r="AA15" s="31"/>
      <c r="AB15" s="25"/>
      <c r="AC15" s="6"/>
      <c r="AD15" s="11"/>
      <c r="AE15" s="31"/>
      <c r="AF15" s="32"/>
      <c r="AG15" s="32"/>
      <c r="AH15" s="32"/>
      <c r="AI15" s="32"/>
      <c r="AJ15" s="32"/>
      <c r="AK15" s="32"/>
      <c r="AL15" s="25"/>
      <c r="AM15" s="6"/>
      <c r="AN15" s="11"/>
      <c r="AO15" s="11"/>
      <c r="AP15" s="42"/>
    </row>
    <row r="16" spans="2:42" ht="30" customHeight="1" x14ac:dyDescent="0.3">
      <c r="B16">
        <v>4</v>
      </c>
      <c r="C16" s="20"/>
      <c r="D16" s="11"/>
      <c r="E16" s="11"/>
      <c r="F16" s="7"/>
      <c r="G16" s="6"/>
      <c r="H16" s="11"/>
      <c r="I16" s="11"/>
      <c r="J16" s="7"/>
      <c r="K16" s="6"/>
      <c r="L16" s="11"/>
      <c r="M16" s="11"/>
      <c r="N16" s="11"/>
      <c r="O16" s="11"/>
      <c r="P16" s="11"/>
      <c r="Q16" s="11"/>
      <c r="R16" s="7"/>
      <c r="S16" s="6"/>
      <c r="T16" s="7"/>
      <c r="U16" s="31"/>
      <c r="V16" s="25"/>
      <c r="W16" s="6"/>
      <c r="X16" s="11"/>
      <c r="Y16" s="11"/>
      <c r="Z16" s="7"/>
      <c r="AA16" s="31"/>
      <c r="AB16" s="25"/>
      <c r="AC16" s="6"/>
      <c r="AD16" s="11"/>
      <c r="AE16" s="31"/>
      <c r="AF16" s="32"/>
      <c r="AG16" s="32"/>
      <c r="AH16" s="32"/>
      <c r="AI16" s="32"/>
      <c r="AJ16" s="32"/>
      <c r="AK16" s="32"/>
      <c r="AL16" s="25"/>
      <c r="AM16" s="6"/>
      <c r="AN16" s="11"/>
      <c r="AO16" s="11"/>
      <c r="AP16" s="42"/>
    </row>
    <row r="17" spans="2:44" ht="30" customHeight="1" x14ac:dyDescent="0.3">
      <c r="B17">
        <v>5</v>
      </c>
      <c r="C17" s="20"/>
      <c r="D17" s="11"/>
      <c r="E17" s="11"/>
      <c r="F17" s="7"/>
      <c r="G17" s="6"/>
      <c r="H17" s="11"/>
      <c r="I17" s="11"/>
      <c r="J17" s="7"/>
      <c r="K17" s="6"/>
      <c r="L17" s="11"/>
      <c r="M17" s="11"/>
      <c r="N17" s="11"/>
      <c r="O17" s="11"/>
      <c r="P17" s="11"/>
      <c r="Q17" s="11"/>
      <c r="R17" s="7"/>
      <c r="S17" s="6"/>
      <c r="T17" s="7"/>
      <c r="U17" s="31"/>
      <c r="V17" s="25"/>
      <c r="W17" s="6"/>
      <c r="X17" s="11"/>
      <c r="Y17" s="11"/>
      <c r="Z17" s="7"/>
      <c r="AA17" s="31"/>
      <c r="AB17" s="25"/>
      <c r="AC17" s="6"/>
      <c r="AD17" s="11"/>
      <c r="AE17" s="31"/>
      <c r="AF17" s="32"/>
      <c r="AG17" s="32"/>
      <c r="AH17" s="32"/>
      <c r="AI17" s="32"/>
      <c r="AJ17" s="32"/>
      <c r="AK17" s="32"/>
      <c r="AL17" s="25"/>
      <c r="AM17" s="6"/>
      <c r="AN17" s="11"/>
      <c r="AO17" s="11"/>
      <c r="AP17" s="42"/>
    </row>
    <row r="18" spans="2:44" ht="30" customHeight="1" x14ac:dyDescent="0.3">
      <c r="B18">
        <v>6</v>
      </c>
      <c r="C18" s="20"/>
      <c r="D18" s="11"/>
      <c r="E18" s="11"/>
      <c r="F18" s="7"/>
      <c r="G18" s="6"/>
      <c r="H18" s="11"/>
      <c r="I18" s="11"/>
      <c r="J18" s="7"/>
      <c r="K18" s="6"/>
      <c r="L18" s="11"/>
      <c r="M18" s="11"/>
      <c r="N18" s="11"/>
      <c r="O18" s="11"/>
      <c r="P18" s="11"/>
      <c r="Q18" s="11"/>
      <c r="R18" s="7"/>
      <c r="S18" s="6"/>
      <c r="T18" s="7"/>
      <c r="U18" s="31"/>
      <c r="V18" s="25"/>
      <c r="W18" s="6"/>
      <c r="X18" s="11"/>
      <c r="Y18" s="11"/>
      <c r="Z18" s="7"/>
      <c r="AA18" s="31"/>
      <c r="AB18" s="25"/>
      <c r="AC18" s="6"/>
      <c r="AD18" s="11"/>
      <c r="AE18" s="31"/>
      <c r="AF18" s="32"/>
      <c r="AG18" s="32"/>
      <c r="AH18" s="32"/>
      <c r="AI18" s="32"/>
      <c r="AJ18" s="32"/>
      <c r="AK18" s="32"/>
      <c r="AL18" s="25"/>
      <c r="AM18" s="6"/>
      <c r="AN18" s="11"/>
      <c r="AO18" s="11"/>
      <c r="AP18" s="42"/>
    </row>
    <row r="19" spans="2:44" ht="30" customHeight="1" x14ac:dyDescent="0.3">
      <c r="B19">
        <v>7</v>
      </c>
      <c r="C19" s="20"/>
      <c r="D19" s="11"/>
      <c r="E19" s="11"/>
      <c r="F19" s="7"/>
      <c r="G19" s="6"/>
      <c r="H19" s="11"/>
      <c r="I19" s="11"/>
      <c r="J19" s="7"/>
      <c r="K19" s="6"/>
      <c r="L19" s="11"/>
      <c r="M19" s="11"/>
      <c r="N19" s="11"/>
      <c r="O19" s="11"/>
      <c r="P19" s="11"/>
      <c r="Q19" s="11"/>
      <c r="R19" s="7"/>
      <c r="S19" s="6"/>
      <c r="T19" s="7"/>
      <c r="U19" s="31"/>
      <c r="V19" s="25"/>
      <c r="W19" s="6"/>
      <c r="X19" s="11"/>
      <c r="Y19" s="11"/>
      <c r="Z19" s="7"/>
      <c r="AA19" s="31"/>
      <c r="AB19" s="25"/>
      <c r="AC19" s="6"/>
      <c r="AD19" s="11"/>
      <c r="AE19" s="31"/>
      <c r="AF19" s="32"/>
      <c r="AG19" s="32"/>
      <c r="AH19" s="32"/>
      <c r="AI19" s="32"/>
      <c r="AJ19" s="32"/>
      <c r="AK19" s="32"/>
      <c r="AL19" s="25"/>
      <c r="AM19" s="6"/>
      <c r="AN19" s="11"/>
      <c r="AO19" s="11"/>
      <c r="AP19" s="42"/>
    </row>
    <row r="20" spans="2:44" ht="30" customHeight="1" thickBot="1" x14ac:dyDescent="0.35">
      <c r="B20">
        <v>8</v>
      </c>
      <c r="C20" s="21"/>
      <c r="D20" s="12"/>
      <c r="E20" s="12"/>
      <c r="F20" s="9"/>
      <c r="G20" s="8"/>
      <c r="H20" s="12"/>
      <c r="I20" s="12"/>
      <c r="J20" s="9"/>
      <c r="K20" s="8"/>
      <c r="L20" s="12"/>
      <c r="M20" s="12"/>
      <c r="N20" s="12"/>
      <c r="O20" s="12"/>
      <c r="P20" s="12"/>
      <c r="Q20" s="12"/>
      <c r="R20" s="9"/>
      <c r="S20" s="8"/>
      <c r="T20" s="9"/>
      <c r="U20" s="34"/>
      <c r="V20" s="27"/>
      <c r="W20" s="8"/>
      <c r="X20" s="12"/>
      <c r="Y20" s="12"/>
      <c r="Z20" s="9"/>
      <c r="AA20" s="34"/>
      <c r="AB20" s="27"/>
      <c r="AC20" s="8"/>
      <c r="AD20" s="12"/>
      <c r="AE20" s="34"/>
      <c r="AF20" s="35"/>
      <c r="AG20" s="35"/>
      <c r="AH20" s="35"/>
      <c r="AI20" s="35"/>
      <c r="AJ20" s="35"/>
      <c r="AK20" s="35"/>
      <c r="AL20" s="27"/>
      <c r="AM20" s="8"/>
      <c r="AN20" s="12"/>
      <c r="AO20" s="12"/>
      <c r="AP20" s="43"/>
    </row>
    <row r="21" spans="2:44" ht="30" customHeight="1" x14ac:dyDescent="0.3">
      <c r="B21">
        <v>9</v>
      </c>
      <c r="C21" s="19" t="s">
        <v>29</v>
      </c>
      <c r="D21" s="10"/>
      <c r="E21" s="28" t="s">
        <v>153</v>
      </c>
      <c r="F21" s="23"/>
      <c r="G21" s="28" t="s">
        <v>151</v>
      </c>
      <c r="H21" s="29"/>
      <c r="I21" s="29"/>
      <c r="J21" s="23"/>
      <c r="K21" s="28" t="s">
        <v>160</v>
      </c>
      <c r="L21" s="29"/>
      <c r="M21" s="29"/>
      <c r="N21" s="29"/>
      <c r="O21" s="29"/>
      <c r="P21" s="29"/>
      <c r="Q21" s="4" t="s">
        <v>157</v>
      </c>
      <c r="R21" s="10"/>
      <c r="S21" s="10"/>
      <c r="T21" s="5"/>
      <c r="U21" s="28" t="s">
        <v>159</v>
      </c>
      <c r="V21" s="23"/>
      <c r="W21" s="28" t="s">
        <v>26</v>
      </c>
      <c r="X21" s="29"/>
      <c r="Y21" s="29"/>
      <c r="Z21" s="23"/>
      <c r="AA21" s="4" t="s">
        <v>31</v>
      </c>
      <c r="AB21" s="10"/>
      <c r="AC21" s="10"/>
      <c r="AD21" s="5"/>
      <c r="AE21" s="4" t="s">
        <v>32</v>
      </c>
      <c r="AF21" s="10"/>
      <c r="AG21" s="10"/>
      <c r="AH21" s="5"/>
      <c r="AI21" s="10" t="s">
        <v>33</v>
      </c>
      <c r="AJ21" s="5"/>
      <c r="AK21" s="4" t="s">
        <v>34</v>
      </c>
      <c r="AL21" s="5"/>
      <c r="AM21" s="28" t="s">
        <v>79</v>
      </c>
      <c r="AN21" s="23"/>
      <c r="AO21" s="29" t="s">
        <v>80</v>
      </c>
      <c r="AP21" s="30"/>
    </row>
    <row r="22" spans="2:44" ht="30" customHeight="1" x14ac:dyDescent="0.3">
      <c r="B22">
        <v>10</v>
      </c>
      <c r="C22" s="20"/>
      <c r="D22" s="11"/>
      <c r="E22" s="39"/>
      <c r="F22" s="40"/>
      <c r="G22" s="31"/>
      <c r="H22" s="32"/>
      <c r="I22" s="32"/>
      <c r="J22" s="25"/>
      <c r="K22" s="31"/>
      <c r="L22" s="32"/>
      <c r="M22" s="32"/>
      <c r="N22" s="32"/>
      <c r="O22" s="32"/>
      <c r="P22" s="32"/>
      <c r="Q22" s="6"/>
      <c r="R22" s="11"/>
      <c r="S22" s="11"/>
      <c r="T22" s="7"/>
      <c r="U22" s="31"/>
      <c r="V22" s="25"/>
      <c r="W22" s="31"/>
      <c r="X22" s="32"/>
      <c r="Y22" s="32"/>
      <c r="Z22" s="25"/>
      <c r="AA22" s="6"/>
      <c r="AB22" s="11"/>
      <c r="AC22" s="11"/>
      <c r="AD22" s="7"/>
      <c r="AE22" s="6"/>
      <c r="AF22" s="11"/>
      <c r="AG22" s="11"/>
      <c r="AH22" s="7"/>
      <c r="AI22" s="11"/>
      <c r="AJ22" s="7"/>
      <c r="AK22" s="6"/>
      <c r="AL22" s="7"/>
      <c r="AM22" s="31"/>
      <c r="AN22" s="25"/>
      <c r="AO22" s="32"/>
      <c r="AP22" s="33"/>
    </row>
    <row r="23" spans="2:44" ht="30" customHeight="1" x14ac:dyDescent="0.3">
      <c r="B23">
        <v>11</v>
      </c>
      <c r="C23" s="20"/>
      <c r="D23" s="11"/>
      <c r="E23" s="31" t="s">
        <v>153</v>
      </c>
      <c r="F23" s="25"/>
      <c r="G23" s="31"/>
      <c r="H23" s="32"/>
      <c r="I23" s="32"/>
      <c r="J23" s="25"/>
      <c r="K23" s="31"/>
      <c r="L23" s="32"/>
      <c r="M23" s="32"/>
      <c r="N23" s="32"/>
      <c r="O23" s="32"/>
      <c r="P23" s="32"/>
      <c r="Q23" s="6"/>
      <c r="R23" s="11"/>
      <c r="S23" s="11"/>
      <c r="T23" s="7"/>
      <c r="U23" s="31"/>
      <c r="V23" s="25"/>
      <c r="W23" s="31"/>
      <c r="X23" s="32"/>
      <c r="Y23" s="32"/>
      <c r="Z23" s="25"/>
      <c r="AA23" s="6"/>
      <c r="AB23" s="11"/>
      <c r="AC23" s="11"/>
      <c r="AD23" s="7"/>
      <c r="AE23" s="6"/>
      <c r="AF23" s="11"/>
      <c r="AG23" s="11"/>
      <c r="AH23" s="7"/>
      <c r="AI23" s="11"/>
      <c r="AJ23" s="7"/>
      <c r="AK23" s="6"/>
      <c r="AL23" s="7"/>
      <c r="AM23" s="31"/>
      <c r="AN23" s="25"/>
      <c r="AO23" s="32"/>
      <c r="AP23" s="33"/>
    </row>
    <row r="24" spans="2:44" ht="30" customHeight="1" x14ac:dyDescent="0.3">
      <c r="B24">
        <v>12</v>
      </c>
      <c r="C24" s="20"/>
      <c r="D24" s="11"/>
      <c r="E24" s="31"/>
      <c r="F24" s="25"/>
      <c r="G24" s="31"/>
      <c r="H24" s="32"/>
      <c r="I24" s="32"/>
      <c r="J24" s="25"/>
      <c r="K24" s="31"/>
      <c r="L24" s="32"/>
      <c r="M24" s="32"/>
      <c r="N24" s="32"/>
      <c r="O24" s="32"/>
      <c r="P24" s="32"/>
      <c r="Q24" s="6"/>
      <c r="R24" s="11"/>
      <c r="S24" s="11"/>
      <c r="T24" s="7"/>
      <c r="U24" s="31"/>
      <c r="V24" s="25"/>
      <c r="W24" s="31"/>
      <c r="X24" s="32"/>
      <c r="Y24" s="32"/>
      <c r="Z24" s="25"/>
      <c r="AA24" s="6"/>
      <c r="AB24" s="11"/>
      <c r="AC24" s="11"/>
      <c r="AD24" s="7"/>
      <c r="AE24" s="6"/>
      <c r="AF24" s="11"/>
      <c r="AG24" s="11"/>
      <c r="AH24" s="7"/>
      <c r="AI24" s="11"/>
      <c r="AJ24" s="7"/>
      <c r="AK24" s="6"/>
      <c r="AL24" s="7"/>
      <c r="AM24" s="31"/>
      <c r="AN24" s="25"/>
      <c r="AO24" s="32"/>
      <c r="AP24" s="33"/>
    </row>
    <row r="25" spans="2:44" ht="30" customHeight="1" x14ac:dyDescent="0.3">
      <c r="B25">
        <v>13</v>
      </c>
      <c r="C25" s="20"/>
      <c r="D25" s="11"/>
      <c r="E25" s="37" t="s">
        <v>152</v>
      </c>
      <c r="F25" s="38"/>
      <c r="G25" s="31"/>
      <c r="H25" s="32"/>
      <c r="I25" s="32"/>
      <c r="J25" s="25"/>
      <c r="K25" s="31"/>
      <c r="L25" s="32"/>
      <c r="M25" s="32"/>
      <c r="N25" s="32"/>
      <c r="O25" s="32"/>
      <c r="P25" s="32"/>
      <c r="Q25" s="6"/>
      <c r="R25" s="11"/>
      <c r="S25" s="11"/>
      <c r="T25" s="7"/>
      <c r="U25" s="31"/>
      <c r="V25" s="25"/>
      <c r="W25" s="31"/>
      <c r="X25" s="32"/>
      <c r="Y25" s="32"/>
      <c r="Z25" s="25"/>
      <c r="AA25" s="6"/>
      <c r="AB25" s="11"/>
      <c r="AC25" s="11"/>
      <c r="AD25" s="7"/>
      <c r="AE25" s="6"/>
      <c r="AF25" s="11"/>
      <c r="AG25" s="11"/>
      <c r="AH25" s="7"/>
      <c r="AI25" s="11"/>
      <c r="AJ25" s="7"/>
      <c r="AK25" s="6"/>
      <c r="AL25" s="7"/>
      <c r="AM25" s="31"/>
      <c r="AN25" s="25"/>
      <c r="AO25" s="32"/>
      <c r="AP25" s="33"/>
    </row>
    <row r="26" spans="2:44" ht="30" customHeight="1" x14ac:dyDescent="0.3">
      <c r="B26">
        <v>14</v>
      </c>
      <c r="C26" s="20"/>
      <c r="D26" s="11"/>
      <c r="E26" s="31"/>
      <c r="F26" s="25"/>
      <c r="G26" s="31"/>
      <c r="H26" s="32"/>
      <c r="I26" s="32"/>
      <c r="J26" s="25"/>
      <c r="K26" s="31"/>
      <c r="L26" s="32"/>
      <c r="M26" s="32"/>
      <c r="N26" s="32"/>
      <c r="O26" s="32"/>
      <c r="P26" s="32"/>
      <c r="Q26" s="6"/>
      <c r="R26" s="11"/>
      <c r="S26" s="11"/>
      <c r="T26" s="7"/>
      <c r="U26" s="31"/>
      <c r="V26" s="25"/>
      <c r="W26" s="31"/>
      <c r="X26" s="32"/>
      <c r="Y26" s="32"/>
      <c r="Z26" s="25"/>
      <c r="AA26" s="6"/>
      <c r="AB26" s="11"/>
      <c r="AC26" s="11"/>
      <c r="AD26" s="7"/>
      <c r="AE26" s="6"/>
      <c r="AF26" s="11"/>
      <c r="AG26" s="11"/>
      <c r="AH26" s="7"/>
      <c r="AI26" s="11"/>
      <c r="AJ26" s="7"/>
      <c r="AK26" s="6"/>
      <c r="AL26" s="7"/>
      <c r="AM26" s="31"/>
      <c r="AN26" s="25"/>
      <c r="AO26" s="32"/>
      <c r="AP26" s="33"/>
    </row>
    <row r="27" spans="2:44" ht="30" customHeight="1" x14ac:dyDescent="0.3">
      <c r="B27">
        <v>15</v>
      </c>
      <c r="C27" s="20"/>
      <c r="D27" s="11"/>
      <c r="E27" s="31"/>
      <c r="F27" s="25"/>
      <c r="G27" s="31"/>
      <c r="H27" s="32"/>
      <c r="I27" s="32"/>
      <c r="J27" s="25"/>
      <c r="K27" s="31"/>
      <c r="L27" s="32"/>
      <c r="M27" s="32"/>
      <c r="N27" s="32"/>
      <c r="O27" s="32"/>
      <c r="P27" s="32"/>
      <c r="Q27" s="6"/>
      <c r="R27" s="11"/>
      <c r="S27" s="11"/>
      <c r="T27" s="7"/>
      <c r="U27" s="31"/>
      <c r="V27" s="25"/>
      <c r="W27" s="31"/>
      <c r="X27" s="32"/>
      <c r="Y27" s="32"/>
      <c r="Z27" s="25"/>
      <c r="AA27" s="6"/>
      <c r="AB27" s="11"/>
      <c r="AC27" s="11"/>
      <c r="AD27" s="7"/>
      <c r="AE27" s="6"/>
      <c r="AF27" s="11"/>
      <c r="AG27" s="11"/>
      <c r="AH27" s="7"/>
      <c r="AI27" s="11"/>
      <c r="AJ27" s="7"/>
      <c r="AK27" s="6"/>
      <c r="AL27" s="7"/>
      <c r="AM27" s="31"/>
      <c r="AN27" s="25"/>
      <c r="AO27" s="32"/>
      <c r="AP27" s="33"/>
    </row>
    <row r="28" spans="2:44" ht="30" customHeight="1" thickBot="1" x14ac:dyDescent="0.35">
      <c r="B28">
        <v>16</v>
      </c>
      <c r="C28" s="21"/>
      <c r="D28" s="12"/>
      <c r="E28" s="34"/>
      <c r="F28" s="27"/>
      <c r="G28" s="34"/>
      <c r="H28" s="35"/>
      <c r="I28" s="35"/>
      <c r="J28" s="27"/>
      <c r="K28" s="34"/>
      <c r="L28" s="35"/>
      <c r="M28" s="35"/>
      <c r="N28" s="35"/>
      <c r="O28" s="35"/>
      <c r="P28" s="35"/>
      <c r="Q28" s="8"/>
      <c r="R28" s="12"/>
      <c r="S28" s="12"/>
      <c r="T28" s="9"/>
      <c r="U28" s="34"/>
      <c r="V28" s="27"/>
      <c r="W28" s="34"/>
      <c r="X28" s="35"/>
      <c r="Y28" s="35"/>
      <c r="Z28" s="27"/>
      <c r="AA28" s="8"/>
      <c r="AB28" s="12"/>
      <c r="AC28" s="12"/>
      <c r="AD28" s="9"/>
      <c r="AE28" s="8"/>
      <c r="AF28" s="12"/>
      <c r="AG28" s="12"/>
      <c r="AH28" s="9"/>
      <c r="AI28" s="12"/>
      <c r="AJ28" s="9"/>
      <c r="AK28" s="8"/>
      <c r="AL28" s="9"/>
      <c r="AM28" s="34"/>
      <c r="AN28" s="27"/>
      <c r="AO28" s="35"/>
      <c r="AP28" s="36"/>
    </row>
    <row r="29" spans="2:44" ht="30" customHeight="1" thickBot="1" x14ac:dyDescent="0.35">
      <c r="C29">
        <v>1</v>
      </c>
      <c r="D29">
        <v>2</v>
      </c>
      <c r="E29">
        <v>3</v>
      </c>
      <c r="F29">
        <v>4</v>
      </c>
      <c r="G29">
        <v>5</v>
      </c>
      <c r="H29">
        <v>6</v>
      </c>
      <c r="I29">
        <v>7</v>
      </c>
      <c r="J29">
        <v>8</v>
      </c>
      <c r="K29">
        <v>9</v>
      </c>
      <c r="L29">
        <v>10</v>
      </c>
      <c r="M29">
        <v>11</v>
      </c>
      <c r="N29">
        <v>12</v>
      </c>
      <c r="O29">
        <v>13</v>
      </c>
      <c r="P29">
        <v>14</v>
      </c>
      <c r="Q29">
        <v>15</v>
      </c>
      <c r="R29">
        <v>16</v>
      </c>
      <c r="S29">
        <v>17</v>
      </c>
      <c r="T29">
        <v>18</v>
      </c>
      <c r="U29">
        <v>19</v>
      </c>
      <c r="V29">
        <v>20</v>
      </c>
      <c r="W29">
        <v>21</v>
      </c>
      <c r="X29">
        <v>22</v>
      </c>
      <c r="Y29">
        <v>23</v>
      </c>
      <c r="Z29">
        <v>24</v>
      </c>
      <c r="AA29">
        <v>25</v>
      </c>
      <c r="AB29">
        <v>26</v>
      </c>
      <c r="AC29">
        <v>27</v>
      </c>
      <c r="AD29">
        <v>28</v>
      </c>
      <c r="AE29">
        <v>29</v>
      </c>
      <c r="AF29">
        <v>30</v>
      </c>
      <c r="AG29">
        <v>31</v>
      </c>
      <c r="AH29">
        <v>32</v>
      </c>
      <c r="AI29">
        <v>33</v>
      </c>
      <c r="AJ29">
        <v>34</v>
      </c>
      <c r="AK29">
        <v>35</v>
      </c>
      <c r="AL29">
        <v>36</v>
      </c>
      <c r="AM29">
        <v>37</v>
      </c>
      <c r="AN29">
        <v>38</v>
      </c>
      <c r="AO29">
        <v>39</v>
      </c>
      <c r="AP29">
        <v>40</v>
      </c>
    </row>
    <row r="30" spans="2:44" ht="30" customHeight="1" x14ac:dyDescent="0.3">
      <c r="B30">
        <v>1</v>
      </c>
      <c r="C30" s="22" t="s">
        <v>163</v>
      </c>
      <c r="D30" s="23"/>
      <c r="E30" s="4" t="s">
        <v>19</v>
      </c>
      <c r="F30" s="5"/>
      <c r="G30" s="4" t="s">
        <v>156</v>
      </c>
      <c r="H30" s="10"/>
      <c r="I30" s="10"/>
      <c r="J30" s="5"/>
      <c r="K30" s="4" t="s">
        <v>156</v>
      </c>
      <c r="L30" s="10"/>
      <c r="M30" s="10"/>
      <c r="N30" s="5"/>
      <c r="O30" s="4" t="s">
        <v>156</v>
      </c>
      <c r="P30" s="10"/>
      <c r="Q30" s="10"/>
      <c r="R30" s="5"/>
      <c r="S30" s="4" t="s">
        <v>23</v>
      </c>
      <c r="T30" s="5"/>
      <c r="U30" s="4" t="s">
        <v>155</v>
      </c>
      <c r="V30" s="5"/>
      <c r="W30" s="4" t="s">
        <v>161</v>
      </c>
      <c r="X30" s="10"/>
      <c r="Y30" s="10"/>
      <c r="Z30" s="10"/>
      <c r="AA30" s="10"/>
      <c r="AB30" s="5"/>
      <c r="AC30" s="4" t="s">
        <v>157</v>
      </c>
      <c r="AD30" s="10"/>
      <c r="AE30" s="10"/>
      <c r="AF30" s="5"/>
      <c r="AG30" s="4" t="s">
        <v>158</v>
      </c>
      <c r="AH30" s="5"/>
      <c r="AI30" s="4" t="s">
        <v>27</v>
      </c>
      <c r="AJ30" s="10"/>
      <c r="AK30" s="10"/>
      <c r="AL30" s="5"/>
      <c r="AM30" s="4" t="s">
        <v>162</v>
      </c>
      <c r="AN30" s="10"/>
      <c r="AO30" s="10"/>
      <c r="AP30" s="41"/>
      <c r="AR30" t="s">
        <v>1</v>
      </c>
    </row>
    <row r="31" spans="2:44" ht="30" customHeight="1" x14ac:dyDescent="0.3">
      <c r="B31">
        <v>2</v>
      </c>
      <c r="C31" s="24"/>
      <c r="D31" s="25"/>
      <c r="E31" s="6"/>
      <c r="F31" s="7"/>
      <c r="G31" s="6"/>
      <c r="H31" s="11"/>
      <c r="I31" s="11"/>
      <c r="J31" s="7"/>
      <c r="K31" s="6"/>
      <c r="L31" s="11"/>
      <c r="M31" s="11"/>
      <c r="N31" s="7"/>
      <c r="O31" s="6"/>
      <c r="P31" s="11"/>
      <c r="Q31" s="11"/>
      <c r="R31" s="7"/>
      <c r="S31" s="6"/>
      <c r="T31" s="7"/>
      <c r="U31" s="6"/>
      <c r="V31" s="7"/>
      <c r="W31" s="6"/>
      <c r="X31" s="11"/>
      <c r="Y31" s="11"/>
      <c r="Z31" s="11"/>
      <c r="AA31" s="11"/>
      <c r="AB31" s="7"/>
      <c r="AC31" s="6"/>
      <c r="AD31" s="11"/>
      <c r="AE31" s="11"/>
      <c r="AF31" s="7"/>
      <c r="AG31" s="6"/>
      <c r="AH31" s="7"/>
      <c r="AI31" s="6"/>
      <c r="AJ31" s="11"/>
      <c r="AK31" s="11"/>
      <c r="AL31" s="7"/>
      <c r="AM31" s="6"/>
      <c r="AN31" s="11"/>
      <c r="AO31" s="11"/>
      <c r="AP31" s="42"/>
      <c r="AR31" t="s">
        <v>2</v>
      </c>
    </row>
    <row r="32" spans="2:44" ht="30" customHeight="1" x14ac:dyDescent="0.3">
      <c r="B32">
        <v>3</v>
      </c>
      <c r="C32" s="24"/>
      <c r="D32" s="25"/>
      <c r="E32" s="6"/>
      <c r="F32" s="7"/>
      <c r="G32" s="6"/>
      <c r="H32" s="11"/>
      <c r="I32" s="11"/>
      <c r="J32" s="7"/>
      <c r="K32" s="6"/>
      <c r="L32" s="11"/>
      <c r="M32" s="11"/>
      <c r="N32" s="7"/>
      <c r="O32" s="6"/>
      <c r="P32" s="11"/>
      <c r="Q32" s="11"/>
      <c r="R32" s="7"/>
      <c r="S32" s="6"/>
      <c r="T32" s="7"/>
      <c r="U32" s="6"/>
      <c r="V32" s="7"/>
      <c r="W32" s="6"/>
      <c r="X32" s="11"/>
      <c r="Y32" s="11"/>
      <c r="Z32" s="11"/>
      <c r="AA32" s="11"/>
      <c r="AB32" s="7"/>
      <c r="AC32" s="6"/>
      <c r="AD32" s="11"/>
      <c r="AE32" s="11"/>
      <c r="AF32" s="7"/>
      <c r="AG32" s="6"/>
      <c r="AH32" s="7"/>
      <c r="AI32" s="6"/>
      <c r="AJ32" s="11"/>
      <c r="AK32" s="11"/>
      <c r="AL32" s="7"/>
      <c r="AM32" s="6"/>
      <c r="AN32" s="11"/>
      <c r="AO32" s="11"/>
      <c r="AP32" s="42"/>
      <c r="AR32" s="1" t="s">
        <v>22</v>
      </c>
    </row>
    <row r="33" spans="2:44" ht="30" customHeight="1" x14ac:dyDescent="0.3">
      <c r="B33">
        <v>4</v>
      </c>
      <c r="C33" s="24"/>
      <c r="D33" s="25"/>
      <c r="E33" s="6"/>
      <c r="F33" s="7"/>
      <c r="G33" s="6"/>
      <c r="H33" s="11"/>
      <c r="I33" s="11"/>
      <c r="J33" s="7"/>
      <c r="K33" s="6"/>
      <c r="L33" s="11"/>
      <c r="M33" s="11"/>
      <c r="N33" s="7"/>
      <c r="O33" s="6"/>
      <c r="P33" s="11"/>
      <c r="Q33" s="11"/>
      <c r="R33" s="7"/>
      <c r="S33" s="6"/>
      <c r="T33" s="7"/>
      <c r="U33" s="6"/>
      <c r="V33" s="7"/>
      <c r="W33" s="6"/>
      <c r="X33" s="11"/>
      <c r="Y33" s="11"/>
      <c r="Z33" s="11"/>
      <c r="AA33" s="11"/>
      <c r="AB33" s="7"/>
      <c r="AC33" s="6"/>
      <c r="AD33" s="11"/>
      <c r="AE33" s="11"/>
      <c r="AF33" s="7"/>
      <c r="AG33" s="6"/>
      <c r="AH33" s="7"/>
      <c r="AI33" s="6"/>
      <c r="AJ33" s="11"/>
      <c r="AK33" s="11"/>
      <c r="AL33" s="7"/>
      <c r="AM33" s="6"/>
      <c r="AN33" s="11"/>
      <c r="AO33" s="11"/>
      <c r="AP33" s="42"/>
      <c r="AR33" s="1" t="s">
        <v>3</v>
      </c>
    </row>
    <row r="34" spans="2:44" ht="30" customHeight="1" x14ac:dyDescent="0.3">
      <c r="B34">
        <v>5</v>
      </c>
      <c r="C34" s="24"/>
      <c r="D34" s="25"/>
      <c r="E34" s="6"/>
      <c r="F34" s="7"/>
      <c r="G34" s="6"/>
      <c r="H34" s="11"/>
      <c r="I34" s="11"/>
      <c r="J34" s="7"/>
      <c r="K34" s="6"/>
      <c r="L34" s="11"/>
      <c r="M34" s="11"/>
      <c r="N34" s="7"/>
      <c r="O34" s="6"/>
      <c r="P34" s="11"/>
      <c r="Q34" s="11"/>
      <c r="R34" s="7"/>
      <c r="S34" s="6"/>
      <c r="T34" s="7"/>
      <c r="U34" s="6"/>
      <c r="V34" s="7"/>
      <c r="W34" s="6"/>
      <c r="X34" s="11"/>
      <c r="Y34" s="11"/>
      <c r="Z34" s="11"/>
      <c r="AA34" s="11"/>
      <c r="AB34" s="7"/>
      <c r="AC34" s="6"/>
      <c r="AD34" s="11"/>
      <c r="AE34" s="11"/>
      <c r="AF34" s="7"/>
      <c r="AG34" s="6"/>
      <c r="AH34" s="7"/>
      <c r="AI34" s="6"/>
      <c r="AJ34" s="11"/>
      <c r="AK34" s="11"/>
      <c r="AL34" s="7"/>
      <c r="AM34" s="6"/>
      <c r="AN34" s="11"/>
      <c r="AO34" s="11"/>
      <c r="AP34" s="42"/>
      <c r="AR34" s="1" t="s">
        <v>4</v>
      </c>
    </row>
    <row r="35" spans="2:44" ht="30" customHeight="1" x14ac:dyDescent="0.3">
      <c r="B35">
        <v>6</v>
      </c>
      <c r="C35" s="24"/>
      <c r="D35" s="25"/>
      <c r="E35" s="6"/>
      <c r="F35" s="7"/>
      <c r="G35" s="6"/>
      <c r="H35" s="11"/>
      <c r="I35" s="11"/>
      <c r="J35" s="7"/>
      <c r="K35" s="6"/>
      <c r="L35" s="11"/>
      <c r="M35" s="11"/>
      <c r="N35" s="7"/>
      <c r="O35" s="6"/>
      <c r="P35" s="11"/>
      <c r="Q35" s="11"/>
      <c r="R35" s="7"/>
      <c r="S35" s="6"/>
      <c r="T35" s="7"/>
      <c r="U35" s="6"/>
      <c r="V35" s="7"/>
      <c r="W35" s="6"/>
      <c r="X35" s="11"/>
      <c r="Y35" s="11"/>
      <c r="Z35" s="11"/>
      <c r="AA35" s="11"/>
      <c r="AB35" s="7"/>
      <c r="AC35" s="6"/>
      <c r="AD35" s="11"/>
      <c r="AE35" s="11"/>
      <c r="AF35" s="7"/>
      <c r="AG35" s="6"/>
      <c r="AH35" s="7"/>
      <c r="AI35" s="6"/>
      <c r="AJ35" s="11"/>
      <c r="AK35" s="11"/>
      <c r="AL35" s="7"/>
      <c r="AM35" s="6"/>
      <c r="AN35" s="11"/>
      <c r="AO35" s="11"/>
      <c r="AP35" s="42"/>
      <c r="AR35" s="1" t="s">
        <v>5</v>
      </c>
    </row>
    <row r="36" spans="2:44" ht="30" customHeight="1" x14ac:dyDescent="0.3">
      <c r="B36">
        <v>7</v>
      </c>
      <c r="C36" s="24"/>
      <c r="D36" s="25"/>
      <c r="E36" s="6"/>
      <c r="F36" s="7"/>
      <c r="G36" s="6"/>
      <c r="H36" s="11"/>
      <c r="I36" s="11"/>
      <c r="J36" s="7"/>
      <c r="K36" s="6"/>
      <c r="L36" s="11"/>
      <c r="M36" s="11"/>
      <c r="N36" s="7"/>
      <c r="O36" s="6"/>
      <c r="P36" s="11"/>
      <c r="Q36" s="11"/>
      <c r="R36" s="7"/>
      <c r="S36" s="6"/>
      <c r="T36" s="7"/>
      <c r="U36" s="6"/>
      <c r="V36" s="7"/>
      <c r="W36" s="6"/>
      <c r="X36" s="11"/>
      <c r="Y36" s="11"/>
      <c r="Z36" s="11"/>
      <c r="AA36" s="11"/>
      <c r="AB36" s="7"/>
      <c r="AC36" s="6"/>
      <c r="AD36" s="11"/>
      <c r="AE36" s="11"/>
      <c r="AF36" s="7"/>
      <c r="AG36" s="6"/>
      <c r="AH36" s="7"/>
      <c r="AI36" s="6"/>
      <c r="AJ36" s="11"/>
      <c r="AK36" s="11"/>
      <c r="AL36" s="7"/>
      <c r="AM36" s="6"/>
      <c r="AN36" s="11"/>
      <c r="AO36" s="11"/>
      <c r="AP36" s="42"/>
      <c r="AR36" s="1" t="s">
        <v>6</v>
      </c>
    </row>
    <row r="37" spans="2:44" ht="30" customHeight="1" thickBot="1" x14ac:dyDescent="0.35">
      <c r="B37">
        <v>8</v>
      </c>
      <c r="C37" s="26"/>
      <c r="D37" s="27"/>
      <c r="E37" s="8"/>
      <c r="F37" s="9"/>
      <c r="G37" s="8"/>
      <c r="H37" s="12"/>
      <c r="I37" s="12"/>
      <c r="J37" s="9"/>
      <c r="K37" s="8"/>
      <c r="L37" s="12"/>
      <c r="M37" s="12"/>
      <c r="N37" s="9"/>
      <c r="O37" s="8"/>
      <c r="P37" s="12"/>
      <c r="Q37" s="12"/>
      <c r="R37" s="9"/>
      <c r="S37" s="8"/>
      <c r="T37" s="9"/>
      <c r="U37" s="8"/>
      <c r="V37" s="9"/>
      <c r="W37" s="8"/>
      <c r="X37" s="12"/>
      <c r="Y37" s="12"/>
      <c r="Z37" s="12"/>
      <c r="AA37" s="12"/>
      <c r="AB37" s="9"/>
      <c r="AC37" s="8"/>
      <c r="AD37" s="12"/>
      <c r="AE37" s="12"/>
      <c r="AF37" s="9"/>
      <c r="AG37" s="8"/>
      <c r="AH37" s="9"/>
      <c r="AI37" s="8"/>
      <c r="AJ37" s="12"/>
      <c r="AK37" s="12"/>
      <c r="AL37" s="9"/>
      <c r="AM37" s="8"/>
      <c r="AN37" s="12"/>
      <c r="AO37" s="12"/>
      <c r="AP37" s="43"/>
      <c r="AR37" s="1" t="s">
        <v>7</v>
      </c>
    </row>
    <row r="38" spans="2:44" ht="30" customHeight="1" x14ac:dyDescent="0.3">
      <c r="B38">
        <v>9</v>
      </c>
      <c r="C38" s="19" t="s">
        <v>29</v>
      </c>
      <c r="D38" s="5"/>
      <c r="E38" s="10" t="s">
        <v>30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5"/>
      <c r="Q38" s="4" t="s">
        <v>149</v>
      </c>
      <c r="R38" s="10"/>
      <c r="S38" s="10"/>
      <c r="T38" s="5"/>
      <c r="U38" s="4" t="s">
        <v>25</v>
      </c>
      <c r="V38" s="5"/>
      <c r="W38" s="4" t="s">
        <v>21</v>
      </c>
      <c r="X38" s="10"/>
      <c r="Y38" s="10"/>
      <c r="Z38" s="5"/>
      <c r="AA38" s="28" t="s">
        <v>159</v>
      </c>
      <c r="AB38" s="23"/>
      <c r="AC38" s="28" t="s">
        <v>153</v>
      </c>
      <c r="AD38" s="23"/>
      <c r="AE38" s="28" t="s">
        <v>36</v>
      </c>
      <c r="AF38" s="23"/>
      <c r="AG38" s="4" t="s">
        <v>18</v>
      </c>
      <c r="AH38" s="5"/>
      <c r="AI38" s="4" t="s">
        <v>20</v>
      </c>
      <c r="AJ38" s="10"/>
      <c r="AK38" s="10"/>
      <c r="AL38" s="5"/>
      <c r="AM38" s="28" t="s">
        <v>154</v>
      </c>
      <c r="AN38" s="29"/>
      <c r="AO38" s="29"/>
      <c r="AP38" s="30"/>
      <c r="AR38" s="1" t="s">
        <v>8</v>
      </c>
    </row>
    <row r="39" spans="2:44" ht="30" customHeight="1" x14ac:dyDescent="0.3">
      <c r="B39">
        <v>10</v>
      </c>
      <c r="C39" s="20"/>
      <c r="D39" s="7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7"/>
      <c r="Q39" s="6"/>
      <c r="R39" s="11"/>
      <c r="S39" s="11"/>
      <c r="T39" s="7"/>
      <c r="U39" s="6"/>
      <c r="V39" s="7"/>
      <c r="W39" s="6"/>
      <c r="X39" s="11"/>
      <c r="Y39" s="11"/>
      <c r="Z39" s="7"/>
      <c r="AA39" s="31"/>
      <c r="AB39" s="25"/>
      <c r="AC39" s="39"/>
      <c r="AD39" s="40"/>
      <c r="AE39" s="31"/>
      <c r="AF39" s="25"/>
      <c r="AG39" s="6"/>
      <c r="AH39" s="7"/>
      <c r="AI39" s="6"/>
      <c r="AJ39" s="11"/>
      <c r="AK39" s="11"/>
      <c r="AL39" s="7"/>
      <c r="AM39" s="31"/>
      <c r="AN39" s="32"/>
      <c r="AO39" s="32"/>
      <c r="AP39" s="33"/>
      <c r="AR39" s="1" t="s">
        <v>9</v>
      </c>
    </row>
    <row r="40" spans="2:44" ht="30" customHeight="1" x14ac:dyDescent="0.3">
      <c r="B40">
        <v>11</v>
      </c>
      <c r="C40" s="20"/>
      <c r="D40" s="7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7"/>
      <c r="Q40" s="6"/>
      <c r="R40" s="11"/>
      <c r="S40" s="11"/>
      <c r="T40" s="7"/>
      <c r="U40" s="6"/>
      <c r="V40" s="7"/>
      <c r="W40" s="13"/>
      <c r="X40" s="14"/>
      <c r="Y40" s="14"/>
      <c r="Z40" s="15"/>
      <c r="AA40" s="31"/>
      <c r="AB40" s="25"/>
      <c r="AC40" s="31" t="s">
        <v>153</v>
      </c>
      <c r="AD40" s="25"/>
      <c r="AE40" s="31"/>
      <c r="AF40" s="25"/>
      <c r="AG40" s="6"/>
      <c r="AH40" s="7"/>
      <c r="AI40" s="6"/>
      <c r="AJ40" s="11"/>
      <c r="AK40" s="11"/>
      <c r="AL40" s="7"/>
      <c r="AM40" s="31"/>
      <c r="AN40" s="32"/>
      <c r="AO40" s="32"/>
      <c r="AP40" s="33"/>
      <c r="AR40" s="1" t="s">
        <v>10</v>
      </c>
    </row>
    <row r="41" spans="2:44" ht="30" customHeight="1" x14ac:dyDescent="0.3">
      <c r="B41">
        <v>12</v>
      </c>
      <c r="C41" s="20"/>
      <c r="D41" s="7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7"/>
      <c r="Q41" s="6"/>
      <c r="R41" s="11"/>
      <c r="S41" s="11"/>
      <c r="T41" s="7"/>
      <c r="U41" s="6"/>
      <c r="V41" s="7"/>
      <c r="W41" s="16" t="s">
        <v>21</v>
      </c>
      <c r="X41" s="17"/>
      <c r="Y41" s="17"/>
      <c r="Z41" s="18"/>
      <c r="AA41" s="31"/>
      <c r="AB41" s="25"/>
      <c r="AC41" s="31"/>
      <c r="AD41" s="25"/>
      <c r="AE41" s="31"/>
      <c r="AF41" s="25"/>
      <c r="AG41" s="6"/>
      <c r="AH41" s="7"/>
      <c r="AI41" s="6"/>
      <c r="AJ41" s="11"/>
      <c r="AK41" s="11"/>
      <c r="AL41" s="7"/>
      <c r="AM41" s="31"/>
      <c r="AN41" s="32"/>
      <c r="AO41" s="32"/>
      <c r="AP41" s="33"/>
      <c r="AR41" s="1" t="s">
        <v>11</v>
      </c>
    </row>
    <row r="42" spans="2:44" ht="30" customHeight="1" x14ac:dyDescent="0.3">
      <c r="B42">
        <v>13</v>
      </c>
      <c r="C42" s="20"/>
      <c r="D42" s="7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7"/>
      <c r="Q42" s="6"/>
      <c r="R42" s="11"/>
      <c r="S42" s="11"/>
      <c r="T42" s="7"/>
      <c r="U42" s="6"/>
      <c r="V42" s="7"/>
      <c r="W42" s="13"/>
      <c r="X42" s="14"/>
      <c r="Y42" s="14"/>
      <c r="Z42" s="15"/>
      <c r="AA42" s="31"/>
      <c r="AB42" s="25"/>
      <c r="AC42" s="37" t="s">
        <v>152</v>
      </c>
      <c r="AD42" s="38"/>
      <c r="AE42" s="31"/>
      <c r="AF42" s="25"/>
      <c r="AG42" s="6"/>
      <c r="AH42" s="7"/>
      <c r="AI42" s="6"/>
      <c r="AJ42" s="11"/>
      <c r="AK42" s="11"/>
      <c r="AL42" s="7"/>
      <c r="AM42" s="31"/>
      <c r="AN42" s="32"/>
      <c r="AO42" s="32"/>
      <c r="AP42" s="33"/>
      <c r="AR42" s="1" t="s">
        <v>12</v>
      </c>
    </row>
    <row r="43" spans="2:44" ht="30" customHeight="1" x14ac:dyDescent="0.3">
      <c r="B43">
        <v>14</v>
      </c>
      <c r="C43" s="20"/>
      <c r="D43" s="7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7"/>
      <c r="Q43" s="6"/>
      <c r="R43" s="11"/>
      <c r="S43" s="11"/>
      <c r="T43" s="7"/>
      <c r="U43" s="6"/>
      <c r="V43" s="7"/>
      <c r="W43" s="16" t="s">
        <v>21</v>
      </c>
      <c r="X43" s="17"/>
      <c r="Y43" s="17"/>
      <c r="Z43" s="18"/>
      <c r="AA43" s="31"/>
      <c r="AB43" s="25"/>
      <c r="AC43" s="31"/>
      <c r="AD43" s="25"/>
      <c r="AE43" s="31"/>
      <c r="AF43" s="25"/>
      <c r="AG43" s="6"/>
      <c r="AH43" s="7"/>
      <c r="AI43" s="6"/>
      <c r="AJ43" s="11"/>
      <c r="AK43" s="11"/>
      <c r="AL43" s="7"/>
      <c r="AM43" s="31"/>
      <c r="AN43" s="32"/>
      <c r="AO43" s="32"/>
      <c r="AP43" s="33"/>
      <c r="AR43" s="1" t="s">
        <v>13</v>
      </c>
    </row>
    <row r="44" spans="2:44" ht="30" customHeight="1" x14ac:dyDescent="0.3">
      <c r="B44">
        <v>15</v>
      </c>
      <c r="C44" s="20"/>
      <c r="D44" s="7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7"/>
      <c r="Q44" s="6"/>
      <c r="R44" s="11"/>
      <c r="S44" s="11"/>
      <c r="T44" s="7"/>
      <c r="U44" s="6"/>
      <c r="V44" s="7"/>
      <c r="W44" s="6"/>
      <c r="X44" s="11"/>
      <c r="Y44" s="11"/>
      <c r="Z44" s="7"/>
      <c r="AA44" s="31"/>
      <c r="AB44" s="25"/>
      <c r="AC44" s="31"/>
      <c r="AD44" s="25"/>
      <c r="AE44" s="31"/>
      <c r="AF44" s="25"/>
      <c r="AG44" s="6"/>
      <c r="AH44" s="7"/>
      <c r="AI44" s="6"/>
      <c r="AJ44" s="11"/>
      <c r="AK44" s="11"/>
      <c r="AL44" s="7"/>
      <c r="AM44" s="31"/>
      <c r="AN44" s="32"/>
      <c r="AO44" s="32"/>
      <c r="AP44" s="33"/>
      <c r="AR44" s="1" t="s">
        <v>14</v>
      </c>
    </row>
    <row r="45" spans="2:44" ht="30" customHeight="1" thickBot="1" x14ac:dyDescent="0.35">
      <c r="B45">
        <v>16</v>
      </c>
      <c r="C45" s="21"/>
      <c r="D45" s="9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9"/>
      <c r="Q45" s="8"/>
      <c r="R45" s="12"/>
      <c r="S45" s="12"/>
      <c r="T45" s="9"/>
      <c r="U45" s="8"/>
      <c r="V45" s="9"/>
      <c r="W45" s="8"/>
      <c r="X45" s="12"/>
      <c r="Y45" s="12"/>
      <c r="Z45" s="9"/>
      <c r="AA45" s="34"/>
      <c r="AB45" s="27"/>
      <c r="AC45" s="34"/>
      <c r="AD45" s="27"/>
      <c r="AE45" s="34"/>
      <c r="AF45" s="27"/>
      <c r="AG45" s="8"/>
      <c r="AH45" s="9"/>
      <c r="AI45" s="8"/>
      <c r="AJ45" s="12"/>
      <c r="AK45" s="12"/>
      <c r="AL45" s="9"/>
      <c r="AM45" s="34"/>
      <c r="AN45" s="35"/>
      <c r="AO45" s="35"/>
      <c r="AP45" s="36"/>
      <c r="AR45" s="1" t="s">
        <v>15</v>
      </c>
    </row>
    <row r="46" spans="2:44" ht="30" customHeight="1" x14ac:dyDescent="0.3">
      <c r="AR46" s="1" t="s">
        <v>16</v>
      </c>
    </row>
    <row r="47" spans="2:44" ht="30" customHeight="1" thickBot="1" x14ac:dyDescent="0.35">
      <c r="C47">
        <v>1</v>
      </c>
      <c r="D47">
        <v>2</v>
      </c>
      <c r="E47">
        <v>3</v>
      </c>
      <c r="F47">
        <v>4</v>
      </c>
      <c r="G47">
        <v>5</v>
      </c>
      <c r="H47">
        <v>6</v>
      </c>
      <c r="I47">
        <v>7</v>
      </c>
      <c r="J47">
        <v>8</v>
      </c>
      <c r="K47">
        <v>9</v>
      </c>
      <c r="L47">
        <v>10</v>
      </c>
      <c r="M47">
        <v>11</v>
      </c>
      <c r="N47">
        <v>12</v>
      </c>
      <c r="O47">
        <v>13</v>
      </c>
      <c r="P47">
        <v>14</v>
      </c>
      <c r="Q47">
        <v>15</v>
      </c>
      <c r="R47">
        <v>16</v>
      </c>
      <c r="S47">
        <v>17</v>
      </c>
      <c r="T47">
        <v>18</v>
      </c>
      <c r="U47">
        <v>19</v>
      </c>
      <c r="V47">
        <v>20</v>
      </c>
      <c r="W47">
        <v>21</v>
      </c>
      <c r="X47">
        <v>22</v>
      </c>
      <c r="Y47">
        <v>23</v>
      </c>
      <c r="Z47">
        <v>24</v>
      </c>
      <c r="AA47">
        <v>25</v>
      </c>
      <c r="AB47">
        <v>26</v>
      </c>
      <c r="AC47">
        <v>27</v>
      </c>
      <c r="AD47">
        <v>28</v>
      </c>
      <c r="AE47">
        <v>29</v>
      </c>
      <c r="AF47">
        <v>30</v>
      </c>
      <c r="AG47">
        <v>31</v>
      </c>
      <c r="AH47">
        <v>32</v>
      </c>
      <c r="AI47">
        <v>33</v>
      </c>
      <c r="AJ47">
        <v>34</v>
      </c>
      <c r="AK47">
        <v>35</v>
      </c>
      <c r="AL47">
        <v>36</v>
      </c>
      <c r="AM47">
        <v>37</v>
      </c>
      <c r="AN47">
        <v>38</v>
      </c>
      <c r="AO47">
        <v>39</v>
      </c>
      <c r="AP47">
        <v>40</v>
      </c>
      <c r="AR47" s="1" t="s">
        <v>17</v>
      </c>
    </row>
    <row r="48" spans="2:44" ht="30" customHeight="1" x14ac:dyDescent="0.3">
      <c r="B48">
        <v>1</v>
      </c>
      <c r="C48" s="22" t="s">
        <v>153</v>
      </c>
      <c r="D48" s="23"/>
      <c r="E48" s="4" t="s">
        <v>19</v>
      </c>
      <c r="F48" s="5"/>
      <c r="G48" s="4" t="s">
        <v>156</v>
      </c>
      <c r="H48" s="10"/>
      <c r="I48" s="10"/>
      <c r="J48" s="5"/>
      <c r="K48" s="4" t="s">
        <v>156</v>
      </c>
      <c r="L48" s="10"/>
      <c r="M48" s="10"/>
      <c r="N48" s="5"/>
      <c r="O48" s="4" t="s">
        <v>156</v>
      </c>
      <c r="P48" s="10"/>
      <c r="Q48" s="10"/>
      <c r="R48" s="5"/>
      <c r="S48" s="4" t="s">
        <v>23</v>
      </c>
      <c r="T48" s="5"/>
      <c r="U48" s="4" t="s">
        <v>155</v>
      </c>
      <c r="V48" s="5"/>
      <c r="W48" s="4" t="s">
        <v>161</v>
      </c>
      <c r="X48" s="10"/>
      <c r="Y48" s="10"/>
      <c r="Z48" s="10"/>
      <c r="AA48" s="10"/>
      <c r="AB48" s="5"/>
      <c r="AC48" s="4" t="s">
        <v>157</v>
      </c>
      <c r="AD48" s="10"/>
      <c r="AE48" s="10"/>
      <c r="AF48" s="10"/>
      <c r="AG48" s="10"/>
      <c r="AH48" s="5"/>
      <c r="AI48" s="4" t="s">
        <v>27</v>
      </c>
      <c r="AJ48" s="10"/>
      <c r="AK48" s="10"/>
      <c r="AL48" s="5"/>
      <c r="AM48" s="4" t="s">
        <v>162</v>
      </c>
      <c r="AN48" s="10"/>
      <c r="AO48" s="10"/>
      <c r="AP48" s="41"/>
    </row>
    <row r="49" spans="2:44" ht="30" customHeight="1" x14ac:dyDescent="0.3">
      <c r="B49">
        <v>2</v>
      </c>
      <c r="C49" s="44"/>
      <c r="D49" s="40"/>
      <c r="E49" s="6"/>
      <c r="F49" s="7"/>
      <c r="G49" s="6"/>
      <c r="H49" s="11"/>
      <c r="I49" s="11"/>
      <c r="J49" s="7"/>
      <c r="K49" s="6"/>
      <c r="L49" s="11"/>
      <c r="M49" s="11"/>
      <c r="N49" s="7"/>
      <c r="O49" s="6"/>
      <c r="P49" s="11"/>
      <c r="Q49" s="11"/>
      <c r="R49" s="7"/>
      <c r="S49" s="6"/>
      <c r="T49" s="7"/>
      <c r="U49" s="6"/>
      <c r="V49" s="7"/>
      <c r="W49" s="6"/>
      <c r="X49" s="11"/>
      <c r="Y49" s="11"/>
      <c r="Z49" s="11"/>
      <c r="AA49" s="11"/>
      <c r="AB49" s="7"/>
      <c r="AC49" s="6"/>
      <c r="AD49" s="46"/>
      <c r="AE49" s="46"/>
      <c r="AF49" s="46"/>
      <c r="AG49" s="46"/>
      <c r="AH49" s="7"/>
      <c r="AI49" s="6"/>
      <c r="AJ49" s="11"/>
      <c r="AK49" s="11"/>
      <c r="AL49" s="7"/>
      <c r="AM49" s="6"/>
      <c r="AN49" s="11"/>
      <c r="AO49" s="11"/>
      <c r="AP49" s="42"/>
      <c r="AR49" t="s">
        <v>37</v>
      </c>
    </row>
    <row r="50" spans="2:44" ht="30" customHeight="1" x14ac:dyDescent="0.3">
      <c r="B50">
        <v>3</v>
      </c>
      <c r="C50" s="24" t="s">
        <v>153</v>
      </c>
      <c r="D50" s="25"/>
      <c r="E50" s="6"/>
      <c r="F50" s="7"/>
      <c r="G50" s="6"/>
      <c r="H50" s="11"/>
      <c r="I50" s="11"/>
      <c r="J50" s="7"/>
      <c r="K50" s="6"/>
      <c r="L50" s="11"/>
      <c r="M50" s="11"/>
      <c r="N50" s="7"/>
      <c r="O50" s="6"/>
      <c r="P50" s="11"/>
      <c r="Q50" s="11"/>
      <c r="R50" s="7"/>
      <c r="S50" s="6"/>
      <c r="T50" s="7"/>
      <c r="U50" s="6"/>
      <c r="V50" s="7"/>
      <c r="W50" s="6"/>
      <c r="X50" s="11"/>
      <c r="Y50" s="11"/>
      <c r="Z50" s="11"/>
      <c r="AA50" s="11"/>
      <c r="AB50" s="7"/>
      <c r="AC50" s="6"/>
      <c r="AD50" s="46"/>
      <c r="AE50" s="46"/>
      <c r="AF50" s="46"/>
      <c r="AG50" s="46"/>
      <c r="AH50" s="7"/>
      <c r="AI50" s="6"/>
      <c r="AJ50" s="11"/>
      <c r="AK50" s="11"/>
      <c r="AL50" s="7"/>
      <c r="AM50" s="6"/>
      <c r="AN50" s="11"/>
      <c r="AO50" s="11"/>
      <c r="AP50" s="42"/>
      <c r="AR50" t="s">
        <v>38</v>
      </c>
    </row>
    <row r="51" spans="2:44" ht="30" customHeight="1" x14ac:dyDescent="0.3">
      <c r="B51">
        <v>4</v>
      </c>
      <c r="C51" s="24"/>
      <c r="D51" s="25"/>
      <c r="E51" s="6"/>
      <c r="F51" s="7"/>
      <c r="G51" s="6"/>
      <c r="H51" s="11"/>
      <c r="I51" s="11"/>
      <c r="J51" s="7"/>
      <c r="K51" s="6"/>
      <c r="L51" s="11"/>
      <c r="M51" s="11"/>
      <c r="N51" s="7"/>
      <c r="O51" s="6"/>
      <c r="P51" s="11"/>
      <c r="Q51" s="11"/>
      <c r="R51" s="7"/>
      <c r="S51" s="6"/>
      <c r="T51" s="7"/>
      <c r="U51" s="6"/>
      <c r="V51" s="7"/>
      <c r="W51" s="6"/>
      <c r="X51" s="11"/>
      <c r="Y51" s="11"/>
      <c r="Z51" s="11"/>
      <c r="AA51" s="11"/>
      <c r="AB51" s="7"/>
      <c r="AC51" s="6"/>
      <c r="AD51" s="46"/>
      <c r="AE51" s="46"/>
      <c r="AF51" s="46"/>
      <c r="AG51" s="46"/>
      <c r="AH51" s="7"/>
      <c r="AI51" s="6"/>
      <c r="AJ51" s="11"/>
      <c r="AK51" s="11"/>
      <c r="AL51" s="7"/>
      <c r="AM51" s="6"/>
      <c r="AN51" s="11"/>
      <c r="AO51" s="11"/>
      <c r="AP51" s="42"/>
    </row>
    <row r="52" spans="2:44" ht="30" customHeight="1" x14ac:dyDescent="0.3">
      <c r="B52">
        <v>5</v>
      </c>
      <c r="C52" s="45" t="s">
        <v>152</v>
      </c>
      <c r="D52" s="38"/>
      <c r="E52" s="6"/>
      <c r="F52" s="7"/>
      <c r="G52" s="6"/>
      <c r="H52" s="11"/>
      <c r="I52" s="11"/>
      <c r="J52" s="7"/>
      <c r="K52" s="6"/>
      <c r="L52" s="11"/>
      <c r="M52" s="11"/>
      <c r="N52" s="7"/>
      <c r="O52" s="6"/>
      <c r="P52" s="11"/>
      <c r="Q52" s="11"/>
      <c r="R52" s="7"/>
      <c r="S52" s="6"/>
      <c r="T52" s="7"/>
      <c r="U52" s="6"/>
      <c r="V52" s="7"/>
      <c r="W52" s="6"/>
      <c r="X52" s="11"/>
      <c r="Y52" s="11"/>
      <c r="Z52" s="11"/>
      <c r="AA52" s="11"/>
      <c r="AB52" s="7"/>
      <c r="AC52" s="6"/>
      <c r="AD52" s="46"/>
      <c r="AE52" s="46"/>
      <c r="AF52" s="46"/>
      <c r="AG52" s="46"/>
      <c r="AH52" s="7"/>
      <c r="AI52" s="6"/>
      <c r="AJ52" s="11"/>
      <c r="AK52" s="11"/>
      <c r="AL52" s="7"/>
      <c r="AM52" s="6"/>
      <c r="AN52" s="11"/>
      <c r="AO52" s="11"/>
      <c r="AP52" s="42"/>
    </row>
    <row r="53" spans="2:44" ht="30" customHeight="1" x14ac:dyDescent="0.3">
      <c r="B53">
        <v>6</v>
      </c>
      <c r="C53" s="24"/>
      <c r="D53" s="25"/>
      <c r="E53" s="6"/>
      <c r="F53" s="7"/>
      <c r="G53" s="6"/>
      <c r="H53" s="11"/>
      <c r="I53" s="11"/>
      <c r="J53" s="7"/>
      <c r="K53" s="6"/>
      <c r="L53" s="11"/>
      <c r="M53" s="11"/>
      <c r="N53" s="7"/>
      <c r="O53" s="6"/>
      <c r="P53" s="11"/>
      <c r="Q53" s="11"/>
      <c r="R53" s="7"/>
      <c r="S53" s="6"/>
      <c r="T53" s="7"/>
      <c r="U53" s="6"/>
      <c r="V53" s="7"/>
      <c r="W53" s="6"/>
      <c r="X53" s="11"/>
      <c r="Y53" s="11"/>
      <c r="Z53" s="11"/>
      <c r="AA53" s="11"/>
      <c r="AB53" s="7"/>
      <c r="AC53" s="6"/>
      <c r="AD53" s="46"/>
      <c r="AE53" s="46"/>
      <c r="AF53" s="46"/>
      <c r="AG53" s="46"/>
      <c r="AH53" s="7"/>
      <c r="AI53" s="6"/>
      <c r="AJ53" s="11"/>
      <c r="AK53" s="11"/>
      <c r="AL53" s="7"/>
      <c r="AM53" s="6"/>
      <c r="AN53" s="11"/>
      <c r="AO53" s="11"/>
      <c r="AP53" s="42"/>
    </row>
    <row r="54" spans="2:44" ht="30" customHeight="1" x14ac:dyDescent="0.3">
      <c r="B54">
        <v>7</v>
      </c>
      <c r="C54" s="24"/>
      <c r="D54" s="25"/>
      <c r="E54" s="6"/>
      <c r="F54" s="7"/>
      <c r="G54" s="6"/>
      <c r="H54" s="11"/>
      <c r="I54" s="11"/>
      <c r="J54" s="7"/>
      <c r="K54" s="6"/>
      <c r="L54" s="11"/>
      <c r="M54" s="11"/>
      <c r="N54" s="7"/>
      <c r="O54" s="6"/>
      <c r="P54" s="11"/>
      <c r="Q54" s="11"/>
      <c r="R54" s="7"/>
      <c r="S54" s="6"/>
      <c r="T54" s="7"/>
      <c r="U54" s="6"/>
      <c r="V54" s="7"/>
      <c r="W54" s="6"/>
      <c r="X54" s="11"/>
      <c r="Y54" s="11"/>
      <c r="Z54" s="11"/>
      <c r="AA54" s="11"/>
      <c r="AB54" s="7"/>
      <c r="AC54" s="6"/>
      <c r="AD54" s="46"/>
      <c r="AE54" s="46"/>
      <c r="AF54" s="46"/>
      <c r="AG54" s="46"/>
      <c r="AH54" s="7"/>
      <c r="AI54" s="6"/>
      <c r="AJ54" s="11"/>
      <c r="AK54" s="11"/>
      <c r="AL54" s="7"/>
      <c r="AM54" s="6"/>
      <c r="AN54" s="11"/>
      <c r="AO54" s="11"/>
      <c r="AP54" s="42"/>
    </row>
    <row r="55" spans="2:44" ht="30" customHeight="1" thickBot="1" x14ac:dyDescent="0.35">
      <c r="B55">
        <v>8</v>
      </c>
      <c r="C55" s="26"/>
      <c r="D55" s="27"/>
      <c r="E55" s="8"/>
      <c r="F55" s="9"/>
      <c r="G55" s="8"/>
      <c r="H55" s="12"/>
      <c r="I55" s="12"/>
      <c r="J55" s="9"/>
      <c r="K55" s="8"/>
      <c r="L55" s="12"/>
      <c r="M55" s="12"/>
      <c r="N55" s="9"/>
      <c r="O55" s="8"/>
      <c r="P55" s="12"/>
      <c r="Q55" s="12"/>
      <c r="R55" s="9"/>
      <c r="S55" s="8"/>
      <c r="T55" s="9"/>
      <c r="U55" s="8"/>
      <c r="V55" s="9"/>
      <c r="W55" s="8"/>
      <c r="X55" s="12"/>
      <c r="Y55" s="12"/>
      <c r="Z55" s="12"/>
      <c r="AA55" s="12"/>
      <c r="AB55" s="9"/>
      <c r="AC55" s="8"/>
      <c r="AD55" s="12"/>
      <c r="AE55" s="12"/>
      <c r="AF55" s="12"/>
      <c r="AG55" s="12"/>
      <c r="AH55" s="9"/>
      <c r="AI55" s="8"/>
      <c r="AJ55" s="12"/>
      <c r="AK55" s="12"/>
      <c r="AL55" s="9"/>
      <c r="AM55" s="8"/>
      <c r="AN55" s="12"/>
      <c r="AO55" s="12"/>
      <c r="AP55" s="43"/>
    </row>
    <row r="56" spans="2:44" ht="30" customHeight="1" x14ac:dyDescent="0.3">
      <c r="B56">
        <v>9</v>
      </c>
      <c r="C56" s="19" t="s">
        <v>29</v>
      </c>
      <c r="D56" s="5"/>
      <c r="E56" s="10" t="s">
        <v>30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5"/>
      <c r="Q56" s="4" t="s">
        <v>164</v>
      </c>
      <c r="R56" s="5"/>
      <c r="S56" s="4" t="s">
        <v>149</v>
      </c>
      <c r="T56" s="10"/>
      <c r="U56" s="10"/>
      <c r="V56" s="5"/>
      <c r="W56" s="4" t="s">
        <v>25</v>
      </c>
      <c r="X56" s="5"/>
      <c r="Y56" s="4" t="s">
        <v>21</v>
      </c>
      <c r="Z56" s="10"/>
      <c r="AA56" s="10"/>
      <c r="AB56" s="5"/>
      <c r="AC56" s="28" t="s">
        <v>159</v>
      </c>
      <c r="AD56" s="23"/>
      <c r="AE56" s="4" t="s">
        <v>165</v>
      </c>
      <c r="AF56" s="5"/>
      <c r="AG56" s="4" t="s">
        <v>18</v>
      </c>
      <c r="AH56" s="5"/>
      <c r="AI56" s="4" t="s">
        <v>20</v>
      </c>
      <c r="AJ56" s="10"/>
      <c r="AK56" s="10"/>
      <c r="AL56" s="5"/>
      <c r="AM56" s="28" t="s">
        <v>154</v>
      </c>
      <c r="AN56" s="29"/>
      <c r="AO56" s="29"/>
      <c r="AP56" s="30"/>
    </row>
    <row r="57" spans="2:44" ht="30" customHeight="1" x14ac:dyDescent="0.3">
      <c r="B57">
        <v>10</v>
      </c>
      <c r="C57" s="20"/>
      <c r="D57" s="7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7"/>
      <c r="Q57" s="6"/>
      <c r="R57" s="7"/>
      <c r="S57" s="6"/>
      <c r="T57" s="11"/>
      <c r="U57" s="11"/>
      <c r="V57" s="7"/>
      <c r="W57" s="6"/>
      <c r="X57" s="7"/>
      <c r="Y57" s="6"/>
      <c r="Z57" s="11"/>
      <c r="AA57" s="11"/>
      <c r="AB57" s="7"/>
      <c r="AC57" s="31"/>
      <c r="AD57" s="25"/>
      <c r="AE57" s="6"/>
      <c r="AF57" s="7"/>
      <c r="AG57" s="6"/>
      <c r="AH57" s="7"/>
      <c r="AI57" s="6"/>
      <c r="AJ57" s="11"/>
      <c r="AK57" s="11"/>
      <c r="AL57" s="7"/>
      <c r="AM57" s="31"/>
      <c r="AN57" s="32"/>
      <c r="AO57" s="32"/>
      <c r="AP57" s="33"/>
    </row>
    <row r="58" spans="2:44" ht="30" customHeight="1" x14ac:dyDescent="0.3">
      <c r="B58">
        <v>11</v>
      </c>
      <c r="C58" s="20"/>
      <c r="D58" s="7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7"/>
      <c r="Q58" s="6"/>
      <c r="R58" s="7"/>
      <c r="S58" s="6"/>
      <c r="T58" s="11"/>
      <c r="U58" s="11"/>
      <c r="V58" s="7"/>
      <c r="W58" s="6"/>
      <c r="X58" s="7"/>
      <c r="Y58" s="13"/>
      <c r="Z58" s="14"/>
      <c r="AA58" s="14"/>
      <c r="AB58" s="15"/>
      <c r="AC58" s="31"/>
      <c r="AD58" s="25"/>
      <c r="AE58" s="6"/>
      <c r="AF58" s="7"/>
      <c r="AG58" s="6"/>
      <c r="AH58" s="7"/>
      <c r="AI58" s="6"/>
      <c r="AJ58" s="11"/>
      <c r="AK58" s="11"/>
      <c r="AL58" s="7"/>
      <c r="AM58" s="31"/>
      <c r="AN58" s="32"/>
      <c r="AO58" s="32"/>
      <c r="AP58" s="33"/>
    </row>
    <row r="59" spans="2:44" ht="30" customHeight="1" x14ac:dyDescent="0.3">
      <c r="B59">
        <v>12</v>
      </c>
      <c r="C59" s="20"/>
      <c r="D59" s="7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7"/>
      <c r="Q59" s="6"/>
      <c r="R59" s="7"/>
      <c r="S59" s="6"/>
      <c r="T59" s="11"/>
      <c r="U59" s="11"/>
      <c r="V59" s="7"/>
      <c r="W59" s="6"/>
      <c r="X59" s="7"/>
      <c r="Y59" s="16" t="s">
        <v>21</v>
      </c>
      <c r="Z59" s="17"/>
      <c r="AA59" s="17"/>
      <c r="AB59" s="18"/>
      <c r="AC59" s="31"/>
      <c r="AD59" s="25"/>
      <c r="AE59" s="6"/>
      <c r="AF59" s="7"/>
      <c r="AG59" s="6"/>
      <c r="AH59" s="7"/>
      <c r="AI59" s="6"/>
      <c r="AJ59" s="11"/>
      <c r="AK59" s="11"/>
      <c r="AL59" s="7"/>
      <c r="AM59" s="31"/>
      <c r="AN59" s="32"/>
      <c r="AO59" s="32"/>
      <c r="AP59" s="33"/>
    </row>
    <row r="60" spans="2:44" ht="30" customHeight="1" x14ac:dyDescent="0.3">
      <c r="B60">
        <v>13</v>
      </c>
      <c r="C60" s="20"/>
      <c r="D60" s="7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7"/>
      <c r="Q60" s="6"/>
      <c r="R60" s="7"/>
      <c r="S60" s="6"/>
      <c r="T60" s="11"/>
      <c r="U60" s="11"/>
      <c r="V60" s="7"/>
      <c r="W60" s="6"/>
      <c r="X60" s="7"/>
      <c r="Y60" s="13"/>
      <c r="Z60" s="14"/>
      <c r="AA60" s="14"/>
      <c r="AB60" s="15"/>
      <c r="AC60" s="31"/>
      <c r="AD60" s="25"/>
      <c r="AE60" s="6"/>
      <c r="AF60" s="7"/>
      <c r="AG60" s="6"/>
      <c r="AH60" s="7"/>
      <c r="AI60" s="6"/>
      <c r="AJ60" s="11"/>
      <c r="AK60" s="11"/>
      <c r="AL60" s="7"/>
      <c r="AM60" s="31"/>
      <c r="AN60" s="32"/>
      <c r="AO60" s="32"/>
      <c r="AP60" s="33"/>
    </row>
    <row r="61" spans="2:44" ht="30" customHeight="1" x14ac:dyDescent="0.3">
      <c r="B61">
        <v>14</v>
      </c>
      <c r="C61" s="20"/>
      <c r="D61" s="7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7"/>
      <c r="Q61" s="6"/>
      <c r="R61" s="7"/>
      <c r="S61" s="6"/>
      <c r="T61" s="11"/>
      <c r="U61" s="11"/>
      <c r="V61" s="7"/>
      <c r="W61" s="6"/>
      <c r="X61" s="7"/>
      <c r="Y61" s="16" t="s">
        <v>21</v>
      </c>
      <c r="Z61" s="17"/>
      <c r="AA61" s="17"/>
      <c r="AB61" s="18"/>
      <c r="AC61" s="31"/>
      <c r="AD61" s="25"/>
      <c r="AE61" s="6"/>
      <c r="AF61" s="7"/>
      <c r="AG61" s="6"/>
      <c r="AH61" s="7"/>
      <c r="AI61" s="6"/>
      <c r="AJ61" s="11"/>
      <c r="AK61" s="11"/>
      <c r="AL61" s="7"/>
      <c r="AM61" s="31"/>
      <c r="AN61" s="32"/>
      <c r="AO61" s="32"/>
      <c r="AP61" s="33"/>
    </row>
    <row r="62" spans="2:44" ht="30" customHeight="1" x14ac:dyDescent="0.3">
      <c r="B62">
        <v>15</v>
      </c>
      <c r="C62" s="20"/>
      <c r="D62" s="7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7"/>
      <c r="Q62" s="6"/>
      <c r="R62" s="7"/>
      <c r="S62" s="6"/>
      <c r="T62" s="11"/>
      <c r="U62" s="11"/>
      <c r="V62" s="7"/>
      <c r="W62" s="6"/>
      <c r="X62" s="7"/>
      <c r="Y62" s="6"/>
      <c r="Z62" s="11"/>
      <c r="AA62" s="11"/>
      <c r="AB62" s="7"/>
      <c r="AC62" s="31"/>
      <c r="AD62" s="25"/>
      <c r="AE62" s="6"/>
      <c r="AF62" s="7"/>
      <c r="AG62" s="6"/>
      <c r="AH62" s="7"/>
      <c r="AI62" s="6"/>
      <c r="AJ62" s="11"/>
      <c r="AK62" s="11"/>
      <c r="AL62" s="7"/>
      <c r="AM62" s="31"/>
      <c r="AN62" s="32"/>
      <c r="AO62" s="32"/>
      <c r="AP62" s="33"/>
    </row>
    <row r="63" spans="2:44" ht="30" customHeight="1" thickBot="1" x14ac:dyDescent="0.35">
      <c r="B63">
        <v>16</v>
      </c>
      <c r="C63" s="21"/>
      <c r="D63" s="9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9"/>
      <c r="Q63" s="8"/>
      <c r="R63" s="9"/>
      <c r="S63" s="8"/>
      <c r="T63" s="12"/>
      <c r="U63" s="12"/>
      <c r="V63" s="9"/>
      <c r="W63" s="8"/>
      <c r="X63" s="9"/>
      <c r="Y63" s="8"/>
      <c r="Z63" s="12"/>
      <c r="AA63" s="12"/>
      <c r="AB63" s="9"/>
      <c r="AC63" s="34"/>
      <c r="AD63" s="27"/>
      <c r="AE63" s="8"/>
      <c r="AF63" s="9"/>
      <c r="AG63" s="8"/>
      <c r="AH63" s="9"/>
      <c r="AI63" s="8"/>
      <c r="AJ63" s="12"/>
      <c r="AK63" s="12"/>
      <c r="AL63" s="9"/>
      <c r="AM63" s="34"/>
      <c r="AN63" s="35"/>
      <c r="AO63" s="35"/>
      <c r="AP63" s="36"/>
    </row>
  </sheetData>
  <mergeCells count="78">
    <mergeCell ref="AC56:AD63"/>
    <mergeCell ref="AI48:AL55"/>
    <mergeCell ref="AM48:AP55"/>
    <mergeCell ref="C56:D63"/>
    <mergeCell ref="E56:P63"/>
    <mergeCell ref="AE56:AF63"/>
    <mergeCell ref="AG56:AH63"/>
    <mergeCell ref="AI56:AL63"/>
    <mergeCell ref="AM56:AP63"/>
    <mergeCell ref="AC48:AH55"/>
    <mergeCell ref="C48:D49"/>
    <mergeCell ref="C50:D51"/>
    <mergeCell ref="C52:D55"/>
    <mergeCell ref="S48:T55"/>
    <mergeCell ref="U48:V55"/>
    <mergeCell ref="E48:F55"/>
    <mergeCell ref="G48:J55"/>
    <mergeCell ref="K48:N55"/>
    <mergeCell ref="O48:R55"/>
    <mergeCell ref="W48:AB55"/>
    <mergeCell ref="C13:F20"/>
    <mergeCell ref="G13:J20"/>
    <mergeCell ref="C21:D28"/>
    <mergeCell ref="E25:F28"/>
    <mergeCell ref="S13:T20"/>
    <mergeCell ref="Q21:T28"/>
    <mergeCell ref="K13:R20"/>
    <mergeCell ref="G21:J28"/>
    <mergeCell ref="K21:P28"/>
    <mergeCell ref="E21:F22"/>
    <mergeCell ref="E23:F24"/>
    <mergeCell ref="U13:V20"/>
    <mergeCell ref="AC38:AD39"/>
    <mergeCell ref="AC30:AF37"/>
    <mergeCell ref="AM21:AN28"/>
    <mergeCell ref="AO21:AP28"/>
    <mergeCell ref="U21:V28"/>
    <mergeCell ref="W21:Z28"/>
    <mergeCell ref="U38:V45"/>
    <mergeCell ref="W13:Z20"/>
    <mergeCell ref="AA13:AB20"/>
    <mergeCell ref="AM30:AP37"/>
    <mergeCell ref="AI30:AL37"/>
    <mergeCell ref="AG30:AH37"/>
    <mergeCell ref="AG38:AH45"/>
    <mergeCell ref="AC40:AD41"/>
    <mergeCell ref="AM13:AP20"/>
    <mergeCell ref="AE21:AH28"/>
    <mergeCell ref="AE13:AL20"/>
    <mergeCell ref="AC13:AD20"/>
    <mergeCell ref="AI21:AJ28"/>
    <mergeCell ref="AK21:AL28"/>
    <mergeCell ref="AA21:AD28"/>
    <mergeCell ref="AM38:AP45"/>
    <mergeCell ref="AC42:AD45"/>
    <mergeCell ref="AI38:AL45"/>
    <mergeCell ref="AA38:AB45"/>
    <mergeCell ref="AE38:AF45"/>
    <mergeCell ref="C38:D45"/>
    <mergeCell ref="W38:Z40"/>
    <mergeCell ref="W41:Z42"/>
    <mergeCell ref="W43:Z45"/>
    <mergeCell ref="C30:D37"/>
    <mergeCell ref="E30:F37"/>
    <mergeCell ref="G30:J37"/>
    <mergeCell ref="K30:N37"/>
    <mergeCell ref="O30:R37"/>
    <mergeCell ref="S30:T37"/>
    <mergeCell ref="U30:V37"/>
    <mergeCell ref="W30:AB37"/>
    <mergeCell ref="E38:P45"/>
    <mergeCell ref="Q38:T45"/>
    <mergeCell ref="Q56:R63"/>
    <mergeCell ref="S56:V63"/>
    <mergeCell ref="W56:X63"/>
    <mergeCell ref="Y56:AB58"/>
    <mergeCell ref="Y59:AB60"/>
    <mergeCell ref="Y61:AB6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9EFCA-E9A2-42A8-B8EB-B5D5DFC0A01A}">
  <dimension ref="F5:M22"/>
  <sheetViews>
    <sheetView workbookViewId="0">
      <selection activeCell="F5" sqref="F5:M5"/>
    </sheetView>
  </sheetViews>
  <sheetFormatPr defaultRowHeight="14.4" x14ac:dyDescent="0.3"/>
  <cols>
    <col min="6" max="6" width="12.88671875" customWidth="1"/>
    <col min="8" max="8" width="13.109375" bestFit="1" customWidth="1"/>
  </cols>
  <sheetData>
    <row r="5" spans="6:13" x14ac:dyDescent="0.3">
      <c r="F5" t="s">
        <v>69</v>
      </c>
      <c r="G5" t="s">
        <v>40</v>
      </c>
      <c r="H5" t="s">
        <v>54</v>
      </c>
      <c r="I5" t="s">
        <v>41</v>
      </c>
      <c r="J5" t="s">
        <v>42</v>
      </c>
      <c r="K5" t="s">
        <v>44</v>
      </c>
      <c r="L5" t="s">
        <v>43</v>
      </c>
      <c r="M5" t="s">
        <v>77</v>
      </c>
    </row>
    <row r="6" spans="6:13" x14ac:dyDescent="0.3">
      <c r="F6" t="s">
        <v>55</v>
      </c>
      <c r="G6" t="s">
        <v>45</v>
      </c>
      <c r="H6" t="s">
        <v>46</v>
      </c>
      <c r="I6">
        <v>3</v>
      </c>
      <c r="J6">
        <v>2</v>
      </c>
      <c r="K6">
        <f>4*I6</f>
        <v>12</v>
      </c>
    </row>
    <row r="7" spans="6:13" x14ac:dyDescent="0.3">
      <c r="F7" t="s">
        <v>56</v>
      </c>
      <c r="G7" t="s">
        <v>39</v>
      </c>
      <c r="H7" t="s">
        <v>47</v>
      </c>
      <c r="I7">
        <v>2</v>
      </c>
      <c r="K7">
        <f>4*I7</f>
        <v>8</v>
      </c>
    </row>
    <row r="8" spans="6:13" x14ac:dyDescent="0.3">
      <c r="F8" t="s">
        <v>56</v>
      </c>
      <c r="G8" t="s">
        <v>48</v>
      </c>
      <c r="H8" t="s">
        <v>50</v>
      </c>
      <c r="I8">
        <v>3</v>
      </c>
      <c r="K8">
        <v>12</v>
      </c>
    </row>
    <row r="9" spans="6:13" x14ac:dyDescent="0.3">
      <c r="F9" t="s">
        <v>56</v>
      </c>
      <c r="G9" t="s">
        <v>49</v>
      </c>
      <c r="H9" t="s">
        <v>51</v>
      </c>
      <c r="I9">
        <v>6</v>
      </c>
      <c r="K9">
        <v>24</v>
      </c>
    </row>
    <row r="10" spans="6:13" x14ac:dyDescent="0.3">
      <c r="F10" t="s">
        <v>57</v>
      </c>
      <c r="G10">
        <v>7812</v>
      </c>
      <c r="I10">
        <v>1</v>
      </c>
      <c r="K10">
        <v>4</v>
      </c>
    </row>
    <row r="11" spans="6:13" x14ac:dyDescent="0.3">
      <c r="F11" t="s">
        <v>57</v>
      </c>
      <c r="G11">
        <v>7912</v>
      </c>
      <c r="I11">
        <v>1</v>
      </c>
      <c r="K11">
        <v>4</v>
      </c>
    </row>
    <row r="12" spans="6:13" x14ac:dyDescent="0.3">
      <c r="F12" t="s">
        <v>57</v>
      </c>
      <c r="G12" t="s">
        <v>52</v>
      </c>
      <c r="I12">
        <v>1</v>
      </c>
      <c r="K12">
        <v>4</v>
      </c>
    </row>
    <row r="13" spans="6:13" x14ac:dyDescent="0.3">
      <c r="F13" t="s">
        <v>58</v>
      </c>
      <c r="G13" t="s">
        <v>53</v>
      </c>
      <c r="I13">
        <v>6</v>
      </c>
      <c r="K13">
        <v>24</v>
      </c>
    </row>
    <row r="14" spans="6:13" x14ac:dyDescent="0.3">
      <c r="F14" t="s">
        <v>59</v>
      </c>
      <c r="G14" t="s">
        <v>60</v>
      </c>
      <c r="H14" t="s">
        <v>61</v>
      </c>
      <c r="I14">
        <v>3</v>
      </c>
      <c r="J14">
        <v>2</v>
      </c>
      <c r="K14">
        <v>12</v>
      </c>
    </row>
    <row r="15" spans="6:13" x14ac:dyDescent="0.3">
      <c r="F15" t="s">
        <v>62</v>
      </c>
      <c r="I15">
        <v>2</v>
      </c>
      <c r="K15">
        <v>8</v>
      </c>
    </row>
    <row r="16" spans="6:13" x14ac:dyDescent="0.3">
      <c r="F16" t="s">
        <v>64</v>
      </c>
      <c r="G16" t="s">
        <v>65</v>
      </c>
      <c r="H16" t="s">
        <v>63</v>
      </c>
      <c r="I16">
        <v>8</v>
      </c>
      <c r="K16">
        <v>50</v>
      </c>
    </row>
    <row r="17" spans="6:11" x14ac:dyDescent="0.3">
      <c r="F17" t="s">
        <v>64</v>
      </c>
      <c r="G17" t="s">
        <v>66</v>
      </c>
      <c r="H17" t="s">
        <v>74</v>
      </c>
      <c r="I17">
        <v>1</v>
      </c>
      <c r="K17">
        <v>4</v>
      </c>
    </row>
    <row r="18" spans="6:11" x14ac:dyDescent="0.3">
      <c r="F18" t="s">
        <v>64</v>
      </c>
      <c r="G18" t="s">
        <v>66</v>
      </c>
      <c r="H18" t="s">
        <v>73</v>
      </c>
      <c r="K18">
        <v>4</v>
      </c>
    </row>
    <row r="19" spans="6:11" x14ac:dyDescent="0.3">
      <c r="F19" t="s">
        <v>71</v>
      </c>
      <c r="G19" t="s">
        <v>72</v>
      </c>
      <c r="I19">
        <v>2</v>
      </c>
      <c r="K19">
        <v>8</v>
      </c>
    </row>
    <row r="20" spans="6:11" x14ac:dyDescent="0.3">
      <c r="F20" t="s">
        <v>64</v>
      </c>
      <c r="G20" t="s">
        <v>65</v>
      </c>
      <c r="H20" t="s">
        <v>67</v>
      </c>
      <c r="K20">
        <v>50</v>
      </c>
    </row>
    <row r="21" spans="6:11" x14ac:dyDescent="0.3">
      <c r="F21" t="s">
        <v>68</v>
      </c>
      <c r="G21" t="s">
        <v>65</v>
      </c>
      <c r="H21" t="s">
        <v>70</v>
      </c>
      <c r="K21">
        <v>2</v>
      </c>
    </row>
    <row r="22" spans="6:11" x14ac:dyDescent="0.3">
      <c r="F22" t="s">
        <v>75</v>
      </c>
      <c r="G22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52B90-6080-44D3-8D69-4F7E119CA9D7}">
  <dimension ref="A8:N22"/>
  <sheetViews>
    <sheetView workbookViewId="0">
      <selection activeCell="M29" sqref="M29"/>
    </sheetView>
  </sheetViews>
  <sheetFormatPr defaultRowHeight="14.4" x14ac:dyDescent="0.3"/>
  <cols>
    <col min="3" max="3" width="18.44140625" bestFit="1" customWidth="1"/>
    <col min="4" max="4" width="14.44140625" bestFit="1" customWidth="1"/>
    <col min="5" max="5" width="8.88671875" bestFit="1" customWidth="1"/>
    <col min="6" max="6" width="10.88671875" bestFit="1" customWidth="1"/>
    <col min="7" max="7" width="8" bestFit="1" customWidth="1"/>
    <col min="10" max="10" width="10.88671875" bestFit="1" customWidth="1"/>
    <col min="12" max="12" width="12.33203125" customWidth="1"/>
    <col min="13" max="13" width="18.33203125" customWidth="1"/>
  </cols>
  <sheetData>
    <row r="8" spans="1:14" x14ac:dyDescent="0.3">
      <c r="A8" s="3" t="s">
        <v>69</v>
      </c>
      <c r="B8" s="3" t="s">
        <v>40</v>
      </c>
      <c r="C8" s="3" t="s">
        <v>54</v>
      </c>
      <c r="D8" s="3" t="s">
        <v>103</v>
      </c>
      <c r="E8" s="3" t="s">
        <v>114</v>
      </c>
      <c r="F8" s="3" t="s">
        <v>115</v>
      </c>
      <c r="G8" s="3" t="s">
        <v>116</v>
      </c>
      <c r="H8" s="3" t="s">
        <v>82</v>
      </c>
      <c r="I8" s="3" t="s">
        <v>83</v>
      </c>
      <c r="J8" s="3" t="s">
        <v>90</v>
      </c>
      <c r="K8" s="3" t="s">
        <v>84</v>
      </c>
      <c r="L8" s="3" t="s">
        <v>85</v>
      </c>
      <c r="M8" s="3" t="s">
        <v>77</v>
      </c>
      <c r="N8" s="3" t="s">
        <v>113</v>
      </c>
    </row>
    <row r="9" spans="1:14" x14ac:dyDescent="0.3">
      <c r="A9" t="s">
        <v>125</v>
      </c>
      <c r="B9" t="s">
        <v>86</v>
      </c>
      <c r="C9" t="s">
        <v>99</v>
      </c>
      <c r="D9" s="1" t="s">
        <v>105</v>
      </c>
      <c r="E9">
        <v>5000</v>
      </c>
      <c r="F9" t="s">
        <v>117</v>
      </c>
      <c r="G9" t="s">
        <v>118</v>
      </c>
      <c r="H9">
        <v>30</v>
      </c>
      <c r="I9">
        <f>IF(H9&lt;10, 1.31, IF(H9&lt;100, 1.03, IF(H9&lt;500, 1.03)))</f>
        <v>1.03</v>
      </c>
      <c r="J9" t="s">
        <v>91</v>
      </c>
      <c r="K9" t="s">
        <v>88</v>
      </c>
      <c r="L9">
        <f t="shared" ref="L9:L18" si="0">H9*I9</f>
        <v>30.900000000000002</v>
      </c>
      <c r="M9" s="2" t="s">
        <v>98</v>
      </c>
    </row>
    <row r="10" spans="1:14" x14ac:dyDescent="0.3">
      <c r="A10" t="s">
        <v>125</v>
      </c>
      <c r="B10" t="s">
        <v>86</v>
      </c>
      <c r="C10" t="s">
        <v>99</v>
      </c>
      <c r="D10" t="s">
        <v>110</v>
      </c>
      <c r="E10">
        <v>5000</v>
      </c>
      <c r="F10" t="s">
        <v>120</v>
      </c>
      <c r="G10" t="s">
        <v>118</v>
      </c>
      <c r="H10">
        <v>50</v>
      </c>
      <c r="I10">
        <f>IF(H10&lt;10,2.69,IF(H10&lt;500,2.59))</f>
        <v>2.59</v>
      </c>
      <c r="J10" t="s">
        <v>101</v>
      </c>
      <c r="K10" t="s">
        <v>88</v>
      </c>
      <c r="L10">
        <f t="shared" si="0"/>
        <v>129.5</v>
      </c>
      <c r="M10" s="2" t="s">
        <v>100</v>
      </c>
    </row>
    <row r="11" spans="1:14" x14ac:dyDescent="0.3">
      <c r="A11" t="s">
        <v>125</v>
      </c>
      <c r="B11" t="s">
        <v>86</v>
      </c>
      <c r="C11" t="s">
        <v>97</v>
      </c>
      <c r="D11" t="s">
        <v>107</v>
      </c>
      <c r="E11">
        <v>10000</v>
      </c>
      <c r="F11" t="s">
        <v>117</v>
      </c>
      <c r="G11" t="s">
        <v>118</v>
      </c>
      <c r="H11">
        <v>150</v>
      </c>
      <c r="I11">
        <f>IF(H11&lt;10, 1.05, IF(H11&lt;100, 1.04, IF(H11&lt;200, 1.01, IF(H11&gt;=200, 0.869))))</f>
        <v>1.01</v>
      </c>
      <c r="J11" t="s">
        <v>92</v>
      </c>
      <c r="K11" t="s">
        <v>88</v>
      </c>
      <c r="L11">
        <f t="shared" si="0"/>
        <v>151.5</v>
      </c>
      <c r="M11" s="2" t="s">
        <v>96</v>
      </c>
    </row>
    <row r="12" spans="1:14" x14ac:dyDescent="0.3">
      <c r="A12" t="s">
        <v>125</v>
      </c>
      <c r="B12" t="s">
        <v>86</v>
      </c>
      <c r="C12" t="s">
        <v>97</v>
      </c>
      <c r="D12" t="s">
        <v>108</v>
      </c>
      <c r="E12">
        <v>5000</v>
      </c>
      <c r="F12" t="s">
        <v>117</v>
      </c>
      <c r="G12" t="s">
        <v>118</v>
      </c>
      <c r="H12">
        <v>100</v>
      </c>
      <c r="I12">
        <v>2.86</v>
      </c>
      <c r="J12" t="s">
        <v>101</v>
      </c>
      <c r="K12" t="s">
        <v>88</v>
      </c>
      <c r="L12">
        <f t="shared" si="0"/>
        <v>286</v>
      </c>
      <c r="M12" s="2" t="s">
        <v>102</v>
      </c>
    </row>
    <row r="13" spans="1:14" x14ac:dyDescent="0.3">
      <c r="A13" t="s">
        <v>125</v>
      </c>
      <c r="B13" t="s">
        <v>86</v>
      </c>
      <c r="C13" t="s">
        <v>87</v>
      </c>
      <c r="D13" t="s">
        <v>104</v>
      </c>
      <c r="E13">
        <v>5000</v>
      </c>
      <c r="F13" t="s">
        <v>120</v>
      </c>
      <c r="G13" t="s">
        <v>118</v>
      </c>
      <c r="H13">
        <v>50</v>
      </c>
      <c r="I13">
        <f>IF(H13&lt;10, 3.37, IF(H13&lt;100, 3.07, IF(H13&lt;200, 2.7, IF(H13&gt;=200, 2.36))))</f>
        <v>3.07</v>
      </c>
      <c r="J13" t="s">
        <v>91</v>
      </c>
      <c r="K13" t="s">
        <v>88</v>
      </c>
      <c r="L13">
        <f t="shared" si="0"/>
        <v>153.5</v>
      </c>
      <c r="M13" s="2" t="s">
        <v>89</v>
      </c>
    </row>
    <row r="14" spans="1:14" x14ac:dyDescent="0.3">
      <c r="A14" t="s">
        <v>125</v>
      </c>
      <c r="B14" t="s">
        <v>86</v>
      </c>
      <c r="C14" t="s">
        <v>99</v>
      </c>
      <c r="D14" t="s">
        <v>106</v>
      </c>
      <c r="E14">
        <v>1000</v>
      </c>
      <c r="F14" t="s">
        <v>120</v>
      </c>
      <c r="G14" t="s">
        <v>119</v>
      </c>
      <c r="H14">
        <v>200</v>
      </c>
      <c r="I14">
        <f>IF(H14&lt;10, 1.53, IF(H14&lt;100, 1.25, IF(H14&lt;500, 1.14)))</f>
        <v>1.1399999999999999</v>
      </c>
      <c r="J14" t="s">
        <v>93</v>
      </c>
      <c r="K14" t="s">
        <v>88</v>
      </c>
      <c r="L14">
        <f t="shared" si="0"/>
        <v>227.99999999999997</v>
      </c>
      <c r="M14" s="2" t="s">
        <v>94</v>
      </c>
    </row>
    <row r="15" spans="1:14" x14ac:dyDescent="0.3">
      <c r="A15" t="s">
        <v>125</v>
      </c>
      <c r="B15" t="s">
        <v>86</v>
      </c>
      <c r="C15" t="s">
        <v>87</v>
      </c>
      <c r="D15" t="s">
        <v>109</v>
      </c>
      <c r="E15">
        <v>10000</v>
      </c>
      <c r="F15" t="s">
        <v>117</v>
      </c>
      <c r="G15" t="s">
        <v>118</v>
      </c>
      <c r="H15">
        <v>50</v>
      </c>
      <c r="I15">
        <v>2.37</v>
      </c>
      <c r="J15" t="s">
        <v>92</v>
      </c>
      <c r="K15" t="s">
        <v>88</v>
      </c>
      <c r="L15">
        <f t="shared" si="0"/>
        <v>118.5</v>
      </c>
      <c r="M15" s="2" t="s">
        <v>95</v>
      </c>
    </row>
    <row r="16" spans="1:14" x14ac:dyDescent="0.3">
      <c r="A16" t="s">
        <v>125</v>
      </c>
      <c r="B16" t="s">
        <v>86</v>
      </c>
      <c r="C16" t="s">
        <v>111</v>
      </c>
      <c r="D16" t="s">
        <v>112</v>
      </c>
      <c r="E16">
        <v>5000</v>
      </c>
      <c r="F16" t="s">
        <v>120</v>
      </c>
      <c r="G16" t="s">
        <v>118</v>
      </c>
      <c r="H16">
        <v>150</v>
      </c>
      <c r="I16">
        <v>1.9</v>
      </c>
      <c r="J16" t="s">
        <v>91</v>
      </c>
      <c r="K16" t="s">
        <v>88</v>
      </c>
      <c r="L16">
        <f t="shared" si="0"/>
        <v>285</v>
      </c>
      <c r="M16" s="2" t="s">
        <v>121</v>
      </c>
    </row>
    <row r="17" spans="1:13" x14ac:dyDescent="0.3">
      <c r="A17" t="s">
        <v>125</v>
      </c>
      <c r="B17" t="s">
        <v>124</v>
      </c>
      <c r="C17" t="s">
        <v>99</v>
      </c>
      <c r="D17" s="1" t="s">
        <v>123</v>
      </c>
      <c r="E17">
        <v>1000</v>
      </c>
      <c r="F17" t="s">
        <v>120</v>
      </c>
      <c r="G17" t="s">
        <v>118</v>
      </c>
      <c r="H17">
        <v>30</v>
      </c>
      <c r="I17">
        <v>1.23</v>
      </c>
      <c r="J17" t="s">
        <v>93</v>
      </c>
      <c r="K17" t="s">
        <v>88</v>
      </c>
      <c r="L17">
        <f t="shared" si="0"/>
        <v>36.9</v>
      </c>
      <c r="M17" s="2" t="s">
        <v>122</v>
      </c>
    </row>
    <row r="18" spans="1:13" x14ac:dyDescent="0.3">
      <c r="A18" t="s">
        <v>125</v>
      </c>
      <c r="B18" t="s">
        <v>126</v>
      </c>
      <c r="C18" t="s">
        <v>129</v>
      </c>
      <c r="D18" s="1" t="s">
        <v>127</v>
      </c>
      <c r="E18" t="s">
        <v>128</v>
      </c>
      <c r="F18" t="s">
        <v>120</v>
      </c>
      <c r="G18" t="s">
        <v>119</v>
      </c>
      <c r="H18">
        <v>30</v>
      </c>
      <c r="I18">
        <v>0.3</v>
      </c>
      <c r="J18" t="s">
        <v>128</v>
      </c>
      <c r="K18" t="s">
        <v>130</v>
      </c>
      <c r="L18">
        <f t="shared" si="0"/>
        <v>9</v>
      </c>
      <c r="M18" s="2" t="s">
        <v>131</v>
      </c>
    </row>
    <row r="19" spans="1:13" x14ac:dyDescent="0.3">
      <c r="A19" t="s">
        <v>125</v>
      </c>
      <c r="B19" t="s">
        <v>126</v>
      </c>
      <c r="C19" t="s">
        <v>132</v>
      </c>
      <c r="D19" s="1" t="s">
        <v>134</v>
      </c>
      <c r="E19" t="s">
        <v>128</v>
      </c>
      <c r="F19" t="s">
        <v>120</v>
      </c>
      <c r="G19" t="s">
        <v>119</v>
      </c>
      <c r="H19">
        <v>25</v>
      </c>
      <c r="I19">
        <v>0.4</v>
      </c>
      <c r="J19" t="s">
        <v>128</v>
      </c>
      <c r="K19" t="s">
        <v>130</v>
      </c>
      <c r="L19">
        <f t="shared" ref="L19:L22" si="1">H19*I19</f>
        <v>10</v>
      </c>
      <c r="M19" s="2" t="s">
        <v>133</v>
      </c>
    </row>
    <row r="20" spans="1:13" x14ac:dyDescent="0.3">
      <c r="A20" t="s">
        <v>125</v>
      </c>
      <c r="B20" t="s">
        <v>126</v>
      </c>
      <c r="C20" t="s">
        <v>135</v>
      </c>
      <c r="D20" s="1" t="s">
        <v>137</v>
      </c>
      <c r="E20" t="s">
        <v>128</v>
      </c>
      <c r="F20" t="s">
        <v>120</v>
      </c>
      <c r="G20" t="s">
        <v>119</v>
      </c>
      <c r="H20">
        <v>25</v>
      </c>
      <c r="I20">
        <v>0.4</v>
      </c>
      <c r="J20" t="s">
        <v>128</v>
      </c>
      <c r="K20" t="s">
        <v>130</v>
      </c>
      <c r="L20">
        <f t="shared" si="1"/>
        <v>10</v>
      </c>
      <c r="M20" s="2" t="s">
        <v>136</v>
      </c>
    </row>
    <row r="21" spans="1:13" x14ac:dyDescent="0.3">
      <c r="A21" t="s">
        <v>138</v>
      </c>
      <c r="B21" t="s">
        <v>148</v>
      </c>
      <c r="C21" t="s">
        <v>147</v>
      </c>
      <c r="D21" s="1" t="s">
        <v>146</v>
      </c>
      <c r="E21" t="s">
        <v>128</v>
      </c>
      <c r="F21" t="s">
        <v>120</v>
      </c>
      <c r="G21" t="s">
        <v>119</v>
      </c>
      <c r="H21">
        <v>10</v>
      </c>
      <c r="I21">
        <f>IF(H21&lt;10,0.8,IF(H21&lt;20,0.75,IF(H21&lt;50,0.7,IF(H21&lt;100,0.65,0.6))))</f>
        <v>0.75</v>
      </c>
      <c r="J21" t="s">
        <v>128</v>
      </c>
      <c r="K21" t="s">
        <v>130</v>
      </c>
      <c r="L21">
        <f t="shared" si="1"/>
        <v>7.5</v>
      </c>
      <c r="M21" s="2" t="s">
        <v>145</v>
      </c>
    </row>
    <row r="22" spans="1:13" x14ac:dyDescent="0.3">
      <c r="A22" t="s">
        <v>139</v>
      </c>
      <c r="B22" t="s">
        <v>140</v>
      </c>
      <c r="C22" t="s">
        <v>141</v>
      </c>
      <c r="D22" s="1" t="s">
        <v>144</v>
      </c>
      <c r="E22" t="s">
        <v>128</v>
      </c>
      <c r="F22" t="s">
        <v>120</v>
      </c>
      <c r="G22" t="s">
        <v>118</v>
      </c>
      <c r="H22">
        <v>5</v>
      </c>
      <c r="I22">
        <f>IF(H22&lt;10,0.902,IF(H22&lt;100,0.566,IF(H22&lt;250,0.522,IF(H22&lt;500,0.507,IF(H22&lt;1000,0.492,0.485)))))</f>
        <v>0.90200000000000002</v>
      </c>
      <c r="J22" t="s">
        <v>143</v>
      </c>
      <c r="K22" t="s">
        <v>88</v>
      </c>
      <c r="L22">
        <f t="shared" si="1"/>
        <v>4.51</v>
      </c>
      <c r="M22" s="2" t="s">
        <v>142</v>
      </c>
    </row>
  </sheetData>
  <autoFilter ref="A8:M16" xr:uid="{C0B52B90-6080-44D3-8D69-4F7E119CA9D7}">
    <sortState xmlns:xlrd2="http://schemas.microsoft.com/office/spreadsheetml/2017/richdata2" ref="A9:M15">
      <sortCondition ref="C8"/>
    </sortState>
  </autoFilter>
  <hyperlinks>
    <hyperlink ref="M13" r:id="rId1" xr:uid="{619E37E0-8E6C-49E8-98EA-3BE7756E99D9}"/>
    <hyperlink ref="M14" r:id="rId2" xr:uid="{4A084382-78BE-4C9F-9B36-271FB472269F}"/>
    <hyperlink ref="M15" r:id="rId3" xr:uid="{6FF9F83A-04CE-4D7E-AE42-0C8CFDDE1244}"/>
    <hyperlink ref="M11" r:id="rId4" xr:uid="{AD1E89A1-9A18-4A61-BFF9-690083EC12B7}"/>
    <hyperlink ref="M9" r:id="rId5" xr:uid="{1C071205-250F-45EC-A5CA-7F0438739EF2}"/>
    <hyperlink ref="M10" r:id="rId6" xr:uid="{190B97A9-E3EA-4FF3-A40C-15D32792B592}"/>
    <hyperlink ref="M12" r:id="rId7" xr:uid="{E9E38DD0-0608-4DDD-A932-B8959F548EDB}"/>
    <hyperlink ref="M16" r:id="rId8" xr:uid="{BC6441F9-17D5-440D-8401-A381E32712E5}"/>
    <hyperlink ref="M17" r:id="rId9" xr:uid="{D740A60F-BEA7-4417-B3BB-B90FD671B80D}"/>
    <hyperlink ref="M18" r:id="rId10" xr:uid="{04CAEFC1-F32E-4373-882A-1A0982640A6E}"/>
    <hyperlink ref="M19" r:id="rId11" xr:uid="{EF1F8F45-C28F-4F69-A1A4-12216E0C35CF}"/>
    <hyperlink ref="M20" r:id="rId12" xr:uid="{076A86CB-C046-4FAE-8400-92F455F7E4EC}"/>
    <hyperlink ref="M21" r:id="rId13" xr:uid="{3E9C7EA3-8C62-4279-A1DF-05CA54F678BF}"/>
    <hyperlink ref="M22" r:id="rId14" xr:uid="{6686E7AB-CC92-4658-9ED3-7F528282FAB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PSU</vt:lpstr>
      <vt:lpstr>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De Marco</dc:creator>
  <cp:lastModifiedBy>Rodrigo De Marco</cp:lastModifiedBy>
  <dcterms:created xsi:type="dcterms:W3CDTF">2024-03-26T20:12:27Z</dcterms:created>
  <dcterms:modified xsi:type="dcterms:W3CDTF">2025-04-26T12:05:31Z</dcterms:modified>
</cp:coreProperties>
</file>