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E:\Dropbox\UP\2016\TCC\Implementacao\Firmware\"/>
    </mc:Choice>
  </mc:AlternateContent>
  <xr:revisionPtr revIDLastSave="0" documentId="10_ncr:8100000_{0E2F3ABD-CE75-4092-883B-A9AE5C04C58F}" xr6:coauthVersionLast="32" xr6:coauthVersionMax="32" xr10:uidLastSave="{00000000-0000-0000-0000-000000000000}"/>
  <bookViews>
    <workbookView xWindow="0" yWindow="60" windowWidth="20490" windowHeight="7695" activeTab="1" xr2:uid="{00000000-000D-0000-FFFF-FFFF00000000}"/>
  </bookViews>
  <sheets>
    <sheet name="Zeroed Memory Contents" sheetId="7" r:id="rId1"/>
    <sheet name="Calib compare (2)" sheetId="6" r:id="rId2"/>
    <sheet name="Calib compare" sheetId="1" r:id="rId3"/>
    <sheet name="raw calib comp" sheetId="4" r:id="rId4"/>
    <sheet name="Plan2" sheetId="2" r:id="rId5"/>
    <sheet name="Plan3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6" l="1"/>
  <c r="F31" i="6"/>
  <c r="K23" i="6"/>
  <c r="L31" i="6" s="1"/>
  <c r="F19" i="6"/>
  <c r="F18" i="6"/>
  <c r="J14" i="6"/>
  <c r="C14" i="6"/>
  <c r="D14" i="6" s="1"/>
  <c r="J13" i="6"/>
  <c r="K13" i="6" s="1"/>
  <c r="F13" i="6"/>
  <c r="C13" i="6"/>
  <c r="D13" i="6" s="1"/>
  <c r="J12" i="6"/>
  <c r="K12" i="6" s="1"/>
  <c r="C12" i="6"/>
  <c r="D12" i="6" s="1"/>
  <c r="J11" i="6"/>
  <c r="K11" i="6" s="1"/>
  <c r="F11" i="6"/>
  <c r="C11" i="6"/>
  <c r="D11" i="6" s="1"/>
  <c r="J10" i="6"/>
  <c r="K10" i="6" s="1"/>
  <c r="C10" i="6"/>
  <c r="D10" i="6" s="1"/>
  <c r="J9" i="6"/>
  <c r="K9" i="6" s="1"/>
  <c r="C9" i="6"/>
  <c r="D9" i="6" s="1"/>
  <c r="J8" i="6"/>
  <c r="K8" i="6" s="1"/>
  <c r="C8" i="6"/>
  <c r="D8" i="6" s="1"/>
  <c r="J7" i="6"/>
  <c r="K7" i="6" s="1"/>
  <c r="F7" i="6"/>
  <c r="C7" i="6" s="1"/>
  <c r="D7" i="6" s="1"/>
  <c r="J6" i="6"/>
  <c r="K6" i="6" s="1"/>
  <c r="C6" i="6"/>
  <c r="D6" i="6" s="1"/>
  <c r="J5" i="6"/>
  <c r="K5" i="6" s="1"/>
  <c r="F5" i="6"/>
  <c r="J4" i="6"/>
  <c r="K4" i="6" s="1"/>
  <c r="C4" i="6"/>
  <c r="D4" i="6" s="1"/>
  <c r="J3" i="6"/>
  <c r="K3" i="6" s="1"/>
  <c r="C3" i="6"/>
  <c r="D3" i="6" s="1"/>
  <c r="L19" i="6" l="1"/>
  <c r="L18" i="6"/>
  <c r="F20" i="6"/>
  <c r="F21" i="6" s="1"/>
  <c r="C5" i="6"/>
  <c r="D5" i="6" s="1"/>
  <c r="L20" i="6" l="1"/>
  <c r="L25" i="6" s="1"/>
  <c r="L26" i="6" s="1"/>
  <c r="L27" i="6" s="1"/>
  <c r="L28" i="6" s="1"/>
  <c r="F25" i="6"/>
  <c r="F26" i="6" s="1"/>
  <c r="F27" i="6" s="1"/>
  <c r="F28" i="6" s="1"/>
  <c r="L29" i="6" l="1"/>
  <c r="L30" i="6" s="1"/>
  <c r="L32" i="6" s="1"/>
  <c r="L34" i="6" s="1"/>
  <c r="L21" i="6"/>
  <c r="F29" i="6"/>
  <c r="F30" i="6" s="1"/>
  <c r="F32" i="6"/>
  <c r="F34" i="6" s="1"/>
  <c r="L33" i="6" l="1"/>
  <c r="L35" i="6" s="1"/>
  <c r="F33" i="6"/>
  <c r="F35" i="6" s="1"/>
  <c r="L21" i="1" l="1"/>
  <c r="J23" i="1"/>
  <c r="K23" i="1" l="1"/>
  <c r="L31" i="1" l="1"/>
  <c r="F31" i="1"/>
  <c r="L19" i="1" l="1"/>
  <c r="L18" i="1"/>
  <c r="J14" i="1"/>
  <c r="C14" i="1"/>
  <c r="D14" i="1" s="1"/>
  <c r="C12" i="1"/>
  <c r="D12" i="1" s="1"/>
  <c r="C10" i="1"/>
  <c r="D10" i="1" s="1"/>
  <c r="C9" i="1"/>
  <c r="D9" i="1" s="1"/>
  <c r="C8" i="1"/>
  <c r="D8" i="1" s="1"/>
  <c r="C7" i="1"/>
  <c r="C6" i="1"/>
  <c r="D6" i="1" s="1"/>
  <c r="C4" i="1"/>
  <c r="D4" i="1" s="1"/>
  <c r="C3" i="1"/>
  <c r="D3" i="1" s="1"/>
  <c r="F13" i="1"/>
  <c r="F11" i="1"/>
  <c r="C11" i="1" s="1"/>
  <c r="D11" i="1" s="1"/>
  <c r="F7" i="1"/>
  <c r="F5" i="1"/>
  <c r="C5" i="1" s="1"/>
  <c r="D5" i="1" s="1"/>
  <c r="J13" i="1"/>
  <c r="K13" i="1" s="1"/>
  <c r="J12" i="1"/>
  <c r="J11" i="1"/>
  <c r="K11" i="1" s="1"/>
  <c r="J10" i="1"/>
  <c r="K10" i="1" s="1"/>
  <c r="J9" i="1"/>
  <c r="J8" i="1"/>
  <c r="J7" i="1"/>
  <c r="K7" i="1" s="1"/>
  <c r="J6" i="1"/>
  <c r="J5" i="1"/>
  <c r="J4" i="1"/>
  <c r="J3" i="1"/>
  <c r="C2" i="3"/>
  <c r="C3" i="3"/>
  <c r="C4" i="3"/>
  <c r="C5" i="3"/>
  <c r="C6" i="3"/>
  <c r="C7" i="3"/>
  <c r="C8" i="3"/>
  <c r="C9" i="3"/>
  <c r="C10" i="3"/>
  <c r="C11" i="3"/>
  <c r="C12" i="3"/>
  <c r="C1" i="3"/>
  <c r="A8" i="2"/>
  <c r="A9" i="2" s="1"/>
  <c r="B9" i="2" s="1"/>
  <c r="B7" i="2"/>
  <c r="B6" i="2"/>
  <c r="B1" i="2"/>
  <c r="B2" i="2"/>
  <c r="A3" i="2"/>
  <c r="B3" i="2" s="1"/>
  <c r="F19" i="1"/>
  <c r="F18" i="1"/>
  <c r="D7" i="1" l="1"/>
  <c r="M20" i="1"/>
  <c r="C13" i="1"/>
  <c r="D13" i="1" s="1"/>
  <c r="F20" i="1"/>
  <c r="A4" i="2"/>
  <c r="B4" i="2" s="1"/>
  <c r="B8" i="2"/>
  <c r="L25" i="1" l="1"/>
  <c r="F21" i="1"/>
  <c r="F25" i="1"/>
  <c r="F29" i="1" l="1"/>
  <c r="F30" i="1" s="1"/>
  <c r="F26" i="1"/>
  <c r="F27" i="1" s="1"/>
  <c r="F28" i="1" s="1"/>
  <c r="L26" i="1"/>
  <c r="L27" i="1" s="1"/>
  <c r="L28" i="1" s="1"/>
  <c r="L29" i="1"/>
  <c r="L30" i="1" s="1"/>
  <c r="F32" i="1" l="1"/>
  <c r="F34" i="1" s="1"/>
  <c r="L32" i="1"/>
  <c r="L34" i="1" s="1"/>
  <c r="F33" i="1" l="1"/>
  <c r="F35" i="1" s="1"/>
  <c r="L33" i="1"/>
  <c r="L35" i="1" s="1"/>
</calcChain>
</file>

<file path=xl/sharedStrings.xml><?xml version="1.0" encoding="utf-8"?>
<sst xmlns="http://schemas.openxmlformats.org/spreadsheetml/2006/main" count="1237" uniqueCount="129">
  <si>
    <t>dig_T1</t>
  </si>
  <si>
    <t>dig_T2</t>
  </si>
  <si>
    <t>dig_T3</t>
  </si>
  <si>
    <t>dig_P1</t>
  </si>
  <si>
    <t>dig_P2</t>
  </si>
  <si>
    <t>dig_P3</t>
  </si>
  <si>
    <t>dig_P4</t>
  </si>
  <si>
    <t>dig_P5</t>
  </si>
  <si>
    <t>dig_P6</t>
  </si>
  <si>
    <t>dig_P7</t>
  </si>
  <si>
    <t>dig_P8</t>
  </si>
  <si>
    <t>dig_P9</t>
  </si>
  <si>
    <t>adc_T</t>
  </si>
  <si>
    <t>var1</t>
  </si>
  <si>
    <t>var2</t>
  </si>
  <si>
    <t>t_fine</t>
  </si>
  <si>
    <t>T</t>
  </si>
  <si>
    <t>db</t>
  </si>
  <si>
    <t>6e</t>
  </si>
  <si>
    <t>7a</t>
  </si>
  <si>
    <t>d5</t>
  </si>
  <si>
    <t>d0</t>
  </si>
  <si>
    <t>b</t>
  </si>
  <si>
    <t>1e</t>
  </si>
  <si>
    <t>fc</t>
  </si>
  <si>
    <t>ff</t>
  </si>
  <si>
    <t>f9</t>
  </si>
  <si>
    <t>8c</t>
  </si>
  <si>
    <t>3c</t>
  </si>
  <si>
    <t>f8</t>
  </si>
  <si>
    <t>c6</t>
  </si>
  <si>
    <t>16bit full</t>
  </si>
  <si>
    <t>0b</t>
  </si>
  <si>
    <t>0xdb</t>
  </si>
  <si>
    <t>0x6e</t>
  </si>
  <si>
    <t>0x82</t>
  </si>
  <si>
    <t>0x67</t>
  </si>
  <si>
    <t>0x32</t>
  </si>
  <si>
    <t>0x0</t>
  </si>
  <si>
    <t>0x7a</t>
  </si>
  <si>
    <t>0x94</t>
  </si>
  <si>
    <t>0x42</t>
  </si>
  <si>
    <t>0xd5</t>
  </si>
  <si>
    <t>0xd0</t>
  </si>
  <si>
    <t>0xb</t>
  </si>
  <si>
    <t>0x4</t>
  </si>
  <si>
    <t>0x1e</t>
  </si>
  <si>
    <t>0xfc</t>
  </si>
  <si>
    <t>0xff</t>
  </si>
  <si>
    <t>0xf9</t>
  </si>
  <si>
    <t>0x8c</t>
  </si>
  <si>
    <t>0x3c</t>
  </si>
  <si>
    <t>0xf8</t>
  </si>
  <si>
    <t>0xc6</t>
  </si>
  <si>
    <t>0x70</t>
  </si>
  <si>
    <t>0x17</t>
  </si>
  <si>
    <t>p</t>
  </si>
  <si>
    <t>adc_P</t>
  </si>
  <si>
    <t>6a</t>
  </si>
  <si>
    <t>68</t>
  </si>
  <si>
    <t>94</t>
  </si>
  <si>
    <t>d6</t>
  </si>
  <si>
    <t>15</t>
  </si>
  <si>
    <t>00</t>
  </si>
  <si>
    <t>17</t>
  </si>
  <si>
    <t>5a</t>
  </si>
  <si>
    <t>1b</t>
  </si>
  <si>
    <t>18</t>
  </si>
  <si>
    <t>78</t>
  </si>
  <si>
    <t>98</t>
  </si>
  <si>
    <t>ea</t>
  </si>
  <si>
    <t>7c</t>
  </si>
  <si>
    <t>70</t>
  </si>
  <si>
    <t>7D9E</t>
  </si>
  <si>
    <t>Meu altímetro</t>
  </si>
  <si>
    <t>ADRESS</t>
  </si>
  <si>
    <t>0x90</t>
  </si>
  <si>
    <t>Raw pressure 0x5390 = 101324.3 Pa a 25ºC com o meu altímetro</t>
  </si>
  <si>
    <t>0x53</t>
  </si>
  <si>
    <t>Raw temp 0x7D9E = 25ºC com meu altímetro</t>
  </si>
  <si>
    <t>GND TEMP</t>
  </si>
  <si>
    <t>0x9e</t>
  </si>
  <si>
    <t>0x7d</t>
  </si>
  <si>
    <t>PRESS APOGEE</t>
  </si>
  <si>
    <t>PRESS GND</t>
  </si>
  <si>
    <t>T1</t>
  </si>
  <si>
    <t>0x5a</t>
  </si>
  <si>
    <t>0x6a</t>
  </si>
  <si>
    <t>T2</t>
  </si>
  <si>
    <t>0x1b</t>
  </si>
  <si>
    <t>0x68</t>
  </si>
  <si>
    <t>T3</t>
  </si>
  <si>
    <t>0x18</t>
  </si>
  <si>
    <t>P1</t>
  </si>
  <si>
    <t>0x78</t>
  </si>
  <si>
    <t>P2</t>
  </si>
  <si>
    <t>0x98</t>
  </si>
  <si>
    <t>0xd6</t>
  </si>
  <si>
    <t>P3</t>
  </si>
  <si>
    <t>P4</t>
  </si>
  <si>
    <t>0xea</t>
  </si>
  <si>
    <t>0x15</t>
  </si>
  <si>
    <t>P5</t>
  </si>
  <si>
    <t>0x7c</t>
  </si>
  <si>
    <t>P6</t>
  </si>
  <si>
    <t>P7</t>
  </si>
  <si>
    <t>P8</t>
  </si>
  <si>
    <t>P9</t>
  </si>
  <si>
    <t>CONTENTS</t>
  </si>
  <si>
    <t>0xa1</t>
  </si>
  <si>
    <t>0xa4</t>
  </si>
  <si>
    <t>0xa3</t>
  </si>
  <si>
    <t>0xa8</t>
  </si>
  <si>
    <t>0x37</t>
  </si>
  <si>
    <t>0x54</t>
  </si>
  <si>
    <t>0xdd</t>
  </si>
  <si>
    <t>0x56</t>
  </si>
  <si>
    <t>0x62</t>
  </si>
  <si>
    <t>0xfe</t>
  </si>
  <si>
    <t>0x55</t>
  </si>
  <si>
    <t>0xc5</t>
  </si>
  <si>
    <t>0xa5</t>
  </si>
  <si>
    <t>0xaa</t>
  </si>
  <si>
    <t>0xa7</t>
  </si>
  <si>
    <t>0x9f</t>
  </si>
  <si>
    <t>0xa9</t>
  </si>
  <si>
    <t>0x31</t>
  </si>
  <si>
    <t>0x80</t>
  </si>
  <si>
    <t>0x52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</si>
</sst>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/>
      <right/>
      <top/>
      <bottom style="medium">
        <color rgb="FFC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3" fontId="0" fillId="0" borderId="0" xfId="0" applyNumberFormat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1" fillId="0" borderId="0" xfId="0" applyFont="1"/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6F6F6F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7072-BD10-4B66-9585-D739D5991763}">
  <dimension ref="B1:E516"/>
  <sheetViews>
    <sheetView topLeftCell="A473" workbookViewId="0">
      <selection activeCell="D490" sqref="D490"/>
    </sheetView>
  </sheetViews>
  <sheetFormatPr defaultRowHeight="15" x14ac:dyDescent="0.25"/>
  <cols>
    <col min="1" max="1" width="4.42578125" customWidth="1"/>
    <col min="2" max="2" width="17.42578125" customWidth="1"/>
    <col min="9" max="9" width="20.140625" customWidth="1"/>
  </cols>
  <sheetData>
    <row r="1" spans="3:5" x14ac:dyDescent="0.25">
      <c r="C1" t="s">
        <v>77</v>
      </c>
    </row>
    <row r="2" spans="3:5" x14ac:dyDescent="0.25">
      <c r="C2" t="s">
        <v>79</v>
      </c>
    </row>
    <row r="4" spans="3:5" x14ac:dyDescent="0.25">
      <c r="C4" t="s">
        <v>75</v>
      </c>
      <c r="D4" t="s">
        <v>108</v>
      </c>
    </row>
    <row r="5" spans="3:5" x14ac:dyDescent="0.25">
      <c r="C5">
        <v>0</v>
      </c>
      <c r="D5" t="s">
        <v>76</v>
      </c>
      <c r="E5" t="s">
        <v>110</v>
      </c>
    </row>
    <row r="6" spans="3:5" x14ac:dyDescent="0.25">
      <c r="C6">
        <v>1</v>
      </c>
      <c r="D6" t="s">
        <v>78</v>
      </c>
      <c r="E6" t="s">
        <v>78</v>
      </c>
    </row>
    <row r="7" spans="3:5" x14ac:dyDescent="0.25">
      <c r="C7">
        <v>2</v>
      </c>
      <c r="D7" t="s">
        <v>76</v>
      </c>
      <c r="E7" t="s">
        <v>111</v>
      </c>
    </row>
    <row r="8" spans="3:5" x14ac:dyDescent="0.25">
      <c r="C8">
        <v>3</v>
      </c>
      <c r="D8" t="s">
        <v>78</v>
      </c>
      <c r="E8" t="s">
        <v>78</v>
      </c>
    </row>
    <row r="9" spans="3:5" x14ac:dyDescent="0.25">
      <c r="C9">
        <v>4</v>
      </c>
      <c r="D9" t="s">
        <v>76</v>
      </c>
      <c r="E9" t="s">
        <v>112</v>
      </c>
    </row>
    <row r="10" spans="3:5" x14ac:dyDescent="0.25">
      <c r="C10">
        <v>5</v>
      </c>
      <c r="D10" t="s">
        <v>78</v>
      </c>
      <c r="E10" t="s">
        <v>78</v>
      </c>
    </row>
    <row r="11" spans="3:5" x14ac:dyDescent="0.25">
      <c r="C11">
        <v>6</v>
      </c>
      <c r="D11" t="s">
        <v>76</v>
      </c>
      <c r="E11" t="s">
        <v>113</v>
      </c>
    </row>
    <row r="12" spans="3:5" x14ac:dyDescent="0.25">
      <c r="C12">
        <v>7</v>
      </c>
      <c r="D12" t="s">
        <v>78</v>
      </c>
      <c r="E12" t="s">
        <v>114</v>
      </c>
    </row>
    <row r="13" spans="3:5" x14ac:dyDescent="0.25">
      <c r="C13">
        <v>8</v>
      </c>
      <c r="D13" t="s">
        <v>76</v>
      </c>
      <c r="E13" t="s">
        <v>115</v>
      </c>
    </row>
    <row r="14" spans="3:5" x14ac:dyDescent="0.25">
      <c r="C14">
        <v>9</v>
      </c>
      <c r="D14" t="s">
        <v>78</v>
      </c>
      <c r="E14" t="s">
        <v>116</v>
      </c>
    </row>
    <row r="15" spans="3:5" x14ac:dyDescent="0.25">
      <c r="C15">
        <v>10</v>
      </c>
      <c r="D15" t="s">
        <v>76</v>
      </c>
      <c r="E15" t="s">
        <v>117</v>
      </c>
    </row>
    <row r="16" spans="3:5" x14ac:dyDescent="0.25">
      <c r="C16">
        <v>11</v>
      </c>
      <c r="D16" t="s">
        <v>78</v>
      </c>
      <c r="E16" t="s">
        <v>116</v>
      </c>
    </row>
    <row r="17" spans="3:5" x14ac:dyDescent="0.25">
      <c r="C17">
        <v>12</v>
      </c>
      <c r="D17" t="s">
        <v>76</v>
      </c>
      <c r="E17" t="s">
        <v>118</v>
      </c>
    </row>
    <row r="18" spans="3:5" x14ac:dyDescent="0.25">
      <c r="C18">
        <v>13</v>
      </c>
      <c r="D18" t="s">
        <v>78</v>
      </c>
      <c r="E18" t="s">
        <v>119</v>
      </c>
    </row>
    <row r="19" spans="3:5" x14ac:dyDescent="0.25">
      <c r="C19">
        <v>14</v>
      </c>
      <c r="D19" t="s">
        <v>76</v>
      </c>
      <c r="E19" t="s">
        <v>120</v>
      </c>
    </row>
    <row r="20" spans="3:5" x14ac:dyDescent="0.25">
      <c r="C20">
        <v>15</v>
      </c>
      <c r="D20" t="s">
        <v>78</v>
      </c>
      <c r="E20" t="s">
        <v>114</v>
      </c>
    </row>
    <row r="21" spans="3:5" x14ac:dyDescent="0.25">
      <c r="C21">
        <v>16</v>
      </c>
      <c r="D21" t="s">
        <v>76</v>
      </c>
      <c r="E21" t="s">
        <v>121</v>
      </c>
    </row>
    <row r="22" spans="3:5" x14ac:dyDescent="0.25">
      <c r="C22">
        <v>17</v>
      </c>
      <c r="D22" t="s">
        <v>78</v>
      </c>
      <c r="E22" t="s">
        <v>78</v>
      </c>
    </row>
    <row r="23" spans="3:5" x14ac:dyDescent="0.25">
      <c r="C23">
        <v>18</v>
      </c>
      <c r="D23" t="s">
        <v>76</v>
      </c>
      <c r="E23" t="s">
        <v>110</v>
      </c>
    </row>
    <row r="24" spans="3:5" x14ac:dyDescent="0.25">
      <c r="C24">
        <v>19</v>
      </c>
      <c r="D24" t="s">
        <v>78</v>
      </c>
      <c r="E24" t="s">
        <v>78</v>
      </c>
    </row>
    <row r="25" spans="3:5" x14ac:dyDescent="0.25">
      <c r="C25">
        <v>20</v>
      </c>
      <c r="D25" t="s">
        <v>76</v>
      </c>
      <c r="E25" t="s">
        <v>122</v>
      </c>
    </row>
    <row r="26" spans="3:5" x14ac:dyDescent="0.25">
      <c r="C26">
        <v>21</v>
      </c>
      <c r="D26" t="s">
        <v>78</v>
      </c>
      <c r="E26" t="s">
        <v>78</v>
      </c>
    </row>
    <row r="27" spans="3:5" x14ac:dyDescent="0.25">
      <c r="C27">
        <v>22</v>
      </c>
      <c r="D27" t="s">
        <v>76</v>
      </c>
      <c r="E27" t="s">
        <v>121</v>
      </c>
    </row>
    <row r="28" spans="3:5" x14ac:dyDescent="0.25">
      <c r="C28">
        <v>23</v>
      </c>
      <c r="D28" t="s">
        <v>78</v>
      </c>
      <c r="E28" t="s">
        <v>78</v>
      </c>
    </row>
    <row r="29" spans="3:5" x14ac:dyDescent="0.25">
      <c r="C29">
        <v>24</v>
      </c>
      <c r="D29" t="s">
        <v>76</v>
      </c>
      <c r="E29" t="s">
        <v>121</v>
      </c>
    </row>
    <row r="30" spans="3:5" x14ac:dyDescent="0.25">
      <c r="C30">
        <v>25</v>
      </c>
      <c r="D30" t="s">
        <v>78</v>
      </c>
      <c r="E30" t="s">
        <v>78</v>
      </c>
    </row>
    <row r="31" spans="3:5" x14ac:dyDescent="0.25">
      <c r="C31">
        <v>26</v>
      </c>
      <c r="D31" t="s">
        <v>76</v>
      </c>
      <c r="E31" t="s">
        <v>110</v>
      </c>
    </row>
    <row r="32" spans="3:5" x14ac:dyDescent="0.25">
      <c r="C32">
        <v>27</v>
      </c>
      <c r="D32" t="s">
        <v>78</v>
      </c>
      <c r="E32" t="s">
        <v>78</v>
      </c>
    </row>
    <row r="33" spans="3:5" x14ac:dyDescent="0.25">
      <c r="C33">
        <v>28</v>
      </c>
      <c r="D33" t="s">
        <v>76</v>
      </c>
      <c r="E33" t="s">
        <v>123</v>
      </c>
    </row>
    <row r="34" spans="3:5" x14ac:dyDescent="0.25">
      <c r="C34">
        <v>29</v>
      </c>
      <c r="D34" t="s">
        <v>78</v>
      </c>
      <c r="E34" t="s">
        <v>78</v>
      </c>
    </row>
    <row r="35" spans="3:5" x14ac:dyDescent="0.25">
      <c r="C35">
        <v>30</v>
      </c>
      <c r="D35" t="s">
        <v>76</v>
      </c>
      <c r="E35" t="s">
        <v>123</v>
      </c>
    </row>
    <row r="36" spans="3:5" x14ac:dyDescent="0.25">
      <c r="C36">
        <v>31</v>
      </c>
      <c r="D36" t="s">
        <v>78</v>
      </c>
      <c r="E36" t="s">
        <v>78</v>
      </c>
    </row>
    <row r="37" spans="3:5" x14ac:dyDescent="0.25">
      <c r="C37">
        <v>32</v>
      </c>
      <c r="D37" t="s">
        <v>76</v>
      </c>
      <c r="E37" t="s">
        <v>121</v>
      </c>
    </row>
    <row r="38" spans="3:5" x14ac:dyDescent="0.25">
      <c r="C38">
        <v>33</v>
      </c>
      <c r="D38" t="s">
        <v>78</v>
      </c>
      <c r="E38" t="s">
        <v>78</v>
      </c>
    </row>
    <row r="39" spans="3:5" x14ac:dyDescent="0.25">
      <c r="C39">
        <v>34</v>
      </c>
      <c r="D39" t="s">
        <v>76</v>
      </c>
      <c r="E39" t="s">
        <v>121</v>
      </c>
    </row>
    <row r="40" spans="3:5" x14ac:dyDescent="0.25">
      <c r="C40">
        <v>35</v>
      </c>
      <c r="D40" t="s">
        <v>78</v>
      </c>
      <c r="E40" t="s">
        <v>78</v>
      </c>
    </row>
    <row r="41" spans="3:5" x14ac:dyDescent="0.25">
      <c r="C41">
        <v>36</v>
      </c>
      <c r="D41" t="s">
        <v>76</v>
      </c>
      <c r="E41" t="s">
        <v>124</v>
      </c>
    </row>
    <row r="42" spans="3:5" x14ac:dyDescent="0.25">
      <c r="C42">
        <v>37</v>
      </c>
      <c r="D42" t="s">
        <v>78</v>
      </c>
      <c r="E42" t="s">
        <v>78</v>
      </c>
    </row>
    <row r="43" spans="3:5" x14ac:dyDescent="0.25">
      <c r="C43">
        <v>38</v>
      </c>
      <c r="D43" t="s">
        <v>76</v>
      </c>
      <c r="E43" t="s">
        <v>121</v>
      </c>
    </row>
    <row r="44" spans="3:5" x14ac:dyDescent="0.25">
      <c r="C44">
        <v>39</v>
      </c>
      <c r="D44" t="s">
        <v>78</v>
      </c>
      <c r="E44" t="s">
        <v>78</v>
      </c>
    </row>
    <row r="45" spans="3:5" x14ac:dyDescent="0.25">
      <c r="C45">
        <v>40</v>
      </c>
      <c r="D45" t="s">
        <v>76</v>
      </c>
      <c r="E45" t="s">
        <v>123</v>
      </c>
    </row>
    <row r="46" spans="3:5" x14ac:dyDescent="0.25">
      <c r="C46">
        <v>41</v>
      </c>
      <c r="D46" t="s">
        <v>78</v>
      </c>
      <c r="E46" t="s">
        <v>78</v>
      </c>
    </row>
    <row r="47" spans="3:5" x14ac:dyDescent="0.25">
      <c r="C47">
        <v>42</v>
      </c>
      <c r="D47" t="s">
        <v>76</v>
      </c>
      <c r="E47" t="s">
        <v>125</v>
      </c>
    </row>
    <row r="48" spans="3:5" x14ac:dyDescent="0.25">
      <c r="C48">
        <v>43</v>
      </c>
      <c r="D48" t="s">
        <v>78</v>
      </c>
      <c r="E48" t="s">
        <v>78</v>
      </c>
    </row>
    <row r="49" spans="3:5" x14ac:dyDescent="0.25">
      <c r="C49">
        <v>44</v>
      </c>
      <c r="D49" t="s">
        <v>76</v>
      </c>
      <c r="E49" t="s">
        <v>122</v>
      </c>
    </row>
    <row r="50" spans="3:5" x14ac:dyDescent="0.25">
      <c r="C50">
        <v>45</v>
      </c>
      <c r="D50" t="s">
        <v>78</v>
      </c>
      <c r="E50" t="s">
        <v>78</v>
      </c>
    </row>
    <row r="51" spans="3:5" x14ac:dyDescent="0.25">
      <c r="C51">
        <v>46</v>
      </c>
      <c r="D51" t="s">
        <v>76</v>
      </c>
      <c r="E51" t="s">
        <v>109</v>
      </c>
    </row>
    <row r="52" spans="3:5" x14ac:dyDescent="0.25">
      <c r="C52">
        <v>47</v>
      </c>
      <c r="D52" t="s">
        <v>78</v>
      </c>
      <c r="E52" t="s">
        <v>78</v>
      </c>
    </row>
    <row r="53" spans="3:5" x14ac:dyDescent="0.25">
      <c r="C53">
        <v>48</v>
      </c>
      <c r="D53" t="s">
        <v>76</v>
      </c>
      <c r="E53" t="s">
        <v>110</v>
      </c>
    </row>
    <row r="54" spans="3:5" x14ac:dyDescent="0.25">
      <c r="C54">
        <v>49</v>
      </c>
      <c r="D54" t="s">
        <v>78</v>
      </c>
      <c r="E54" t="s">
        <v>78</v>
      </c>
    </row>
    <row r="55" spans="3:5" x14ac:dyDescent="0.25">
      <c r="C55">
        <v>50</v>
      </c>
      <c r="D55" t="s">
        <v>76</v>
      </c>
      <c r="E55" t="s">
        <v>110</v>
      </c>
    </row>
    <row r="56" spans="3:5" x14ac:dyDescent="0.25">
      <c r="C56">
        <v>51</v>
      </c>
      <c r="D56" t="s">
        <v>78</v>
      </c>
      <c r="E56" t="s">
        <v>78</v>
      </c>
    </row>
    <row r="57" spans="3:5" x14ac:dyDescent="0.25">
      <c r="C57">
        <v>52</v>
      </c>
      <c r="D57" t="s">
        <v>76</v>
      </c>
      <c r="E57" t="s">
        <v>123</v>
      </c>
    </row>
    <row r="58" spans="3:5" x14ac:dyDescent="0.25">
      <c r="C58">
        <v>53</v>
      </c>
      <c r="D58" t="s">
        <v>78</v>
      </c>
      <c r="E58" t="s">
        <v>78</v>
      </c>
    </row>
    <row r="59" spans="3:5" x14ac:dyDescent="0.25">
      <c r="C59">
        <v>54</v>
      </c>
      <c r="D59" t="s">
        <v>76</v>
      </c>
      <c r="E59" t="s">
        <v>123</v>
      </c>
    </row>
    <row r="60" spans="3:5" x14ac:dyDescent="0.25">
      <c r="C60">
        <v>55</v>
      </c>
      <c r="D60" t="s">
        <v>78</v>
      </c>
      <c r="E60" t="s">
        <v>78</v>
      </c>
    </row>
    <row r="61" spans="3:5" x14ac:dyDescent="0.25">
      <c r="C61">
        <v>56</v>
      </c>
      <c r="D61" t="s">
        <v>76</v>
      </c>
      <c r="E61" t="s">
        <v>48</v>
      </c>
    </row>
    <row r="62" spans="3:5" x14ac:dyDescent="0.25">
      <c r="C62">
        <v>57</v>
      </c>
      <c r="D62" t="s">
        <v>78</v>
      </c>
      <c r="E62" t="s">
        <v>48</v>
      </c>
    </row>
    <row r="63" spans="3:5" x14ac:dyDescent="0.25">
      <c r="C63">
        <v>58</v>
      </c>
      <c r="D63" t="s">
        <v>76</v>
      </c>
      <c r="E63" t="s">
        <v>48</v>
      </c>
    </row>
    <row r="64" spans="3:5" x14ac:dyDescent="0.25">
      <c r="C64">
        <v>59</v>
      </c>
      <c r="D64" t="s">
        <v>78</v>
      </c>
      <c r="E64" t="s">
        <v>48</v>
      </c>
    </row>
    <row r="65" spans="3:5" x14ac:dyDescent="0.25">
      <c r="C65">
        <v>60</v>
      </c>
      <c r="D65" t="s">
        <v>76</v>
      </c>
      <c r="E65" t="s">
        <v>48</v>
      </c>
    </row>
    <row r="66" spans="3:5" x14ac:dyDescent="0.25">
      <c r="C66">
        <v>61</v>
      </c>
      <c r="D66" t="s">
        <v>78</v>
      </c>
      <c r="E66" t="s">
        <v>48</v>
      </c>
    </row>
    <row r="67" spans="3:5" x14ac:dyDescent="0.25">
      <c r="C67">
        <v>62</v>
      </c>
      <c r="D67" t="s">
        <v>76</v>
      </c>
      <c r="E67" t="s">
        <v>48</v>
      </c>
    </row>
    <row r="68" spans="3:5" x14ac:dyDescent="0.25">
      <c r="C68">
        <v>63</v>
      </c>
      <c r="D68" t="s">
        <v>78</v>
      </c>
      <c r="E68" t="s">
        <v>48</v>
      </c>
    </row>
    <row r="69" spans="3:5" x14ac:dyDescent="0.25">
      <c r="C69">
        <v>64</v>
      </c>
      <c r="D69" t="s">
        <v>76</v>
      </c>
      <c r="E69" t="s">
        <v>48</v>
      </c>
    </row>
    <row r="70" spans="3:5" x14ac:dyDescent="0.25">
      <c r="C70">
        <v>65</v>
      </c>
      <c r="D70" t="s">
        <v>78</v>
      </c>
      <c r="E70" t="s">
        <v>48</v>
      </c>
    </row>
    <row r="71" spans="3:5" x14ac:dyDescent="0.25">
      <c r="C71">
        <v>66</v>
      </c>
      <c r="D71" t="s">
        <v>76</v>
      </c>
      <c r="E71" t="s">
        <v>48</v>
      </c>
    </row>
    <row r="72" spans="3:5" x14ac:dyDescent="0.25">
      <c r="C72">
        <v>67</v>
      </c>
      <c r="D72" t="s">
        <v>78</v>
      </c>
      <c r="E72" t="s">
        <v>48</v>
      </c>
    </row>
    <row r="73" spans="3:5" x14ac:dyDescent="0.25">
      <c r="C73">
        <v>68</v>
      </c>
      <c r="D73" t="s">
        <v>76</v>
      </c>
      <c r="E73" t="s">
        <v>48</v>
      </c>
    </row>
    <row r="74" spans="3:5" x14ac:dyDescent="0.25">
      <c r="C74">
        <v>69</v>
      </c>
      <c r="D74" t="s">
        <v>78</v>
      </c>
      <c r="E74" t="s">
        <v>48</v>
      </c>
    </row>
    <row r="75" spans="3:5" x14ac:dyDescent="0.25">
      <c r="C75">
        <v>70</v>
      </c>
      <c r="D75" t="s">
        <v>76</v>
      </c>
      <c r="E75" t="s">
        <v>48</v>
      </c>
    </row>
    <row r="76" spans="3:5" x14ac:dyDescent="0.25">
      <c r="C76">
        <v>71</v>
      </c>
      <c r="D76" t="s">
        <v>78</v>
      </c>
      <c r="E76" t="s">
        <v>48</v>
      </c>
    </row>
    <row r="77" spans="3:5" x14ac:dyDescent="0.25">
      <c r="C77">
        <v>72</v>
      </c>
      <c r="D77" t="s">
        <v>76</v>
      </c>
      <c r="E77" t="s">
        <v>48</v>
      </c>
    </row>
    <row r="78" spans="3:5" x14ac:dyDescent="0.25">
      <c r="C78">
        <v>73</v>
      </c>
      <c r="D78" t="s">
        <v>78</v>
      </c>
      <c r="E78" t="s">
        <v>48</v>
      </c>
    </row>
    <row r="79" spans="3:5" x14ac:dyDescent="0.25">
      <c r="C79">
        <v>74</v>
      </c>
      <c r="D79" t="s">
        <v>76</v>
      </c>
      <c r="E79" t="s">
        <v>48</v>
      </c>
    </row>
    <row r="80" spans="3:5" x14ac:dyDescent="0.25">
      <c r="C80">
        <v>75</v>
      </c>
      <c r="D80" t="s">
        <v>78</v>
      </c>
      <c r="E80" t="s">
        <v>48</v>
      </c>
    </row>
    <row r="81" spans="3:5" x14ac:dyDescent="0.25">
      <c r="C81">
        <v>76</v>
      </c>
      <c r="D81" t="s">
        <v>76</v>
      </c>
      <c r="E81" t="s">
        <v>48</v>
      </c>
    </row>
    <row r="82" spans="3:5" x14ac:dyDescent="0.25">
      <c r="C82">
        <v>77</v>
      </c>
      <c r="D82" t="s">
        <v>78</v>
      </c>
      <c r="E82" t="s">
        <v>48</v>
      </c>
    </row>
    <row r="83" spans="3:5" x14ac:dyDescent="0.25">
      <c r="C83">
        <v>78</v>
      </c>
      <c r="D83" t="s">
        <v>76</v>
      </c>
      <c r="E83" t="s">
        <v>48</v>
      </c>
    </row>
    <row r="84" spans="3:5" x14ac:dyDescent="0.25">
      <c r="C84">
        <v>79</v>
      </c>
      <c r="D84" t="s">
        <v>78</v>
      </c>
      <c r="E84" t="s">
        <v>48</v>
      </c>
    </row>
    <row r="85" spans="3:5" x14ac:dyDescent="0.25">
      <c r="C85">
        <v>80</v>
      </c>
      <c r="D85" t="s">
        <v>76</v>
      </c>
      <c r="E85" t="s">
        <v>48</v>
      </c>
    </row>
    <row r="86" spans="3:5" x14ac:dyDescent="0.25">
      <c r="C86">
        <v>81</v>
      </c>
      <c r="D86" t="s">
        <v>78</v>
      </c>
      <c r="E86" t="s">
        <v>48</v>
      </c>
    </row>
    <row r="87" spans="3:5" x14ac:dyDescent="0.25">
      <c r="C87">
        <v>82</v>
      </c>
      <c r="D87" t="s">
        <v>76</v>
      </c>
      <c r="E87" t="s">
        <v>48</v>
      </c>
    </row>
    <row r="88" spans="3:5" x14ac:dyDescent="0.25">
      <c r="C88">
        <v>83</v>
      </c>
      <c r="D88" t="s">
        <v>78</v>
      </c>
      <c r="E88" t="s">
        <v>48</v>
      </c>
    </row>
    <row r="89" spans="3:5" x14ac:dyDescent="0.25">
      <c r="C89">
        <v>84</v>
      </c>
      <c r="D89" t="s">
        <v>76</v>
      </c>
      <c r="E89" t="s">
        <v>48</v>
      </c>
    </row>
    <row r="90" spans="3:5" x14ac:dyDescent="0.25">
      <c r="C90">
        <v>85</v>
      </c>
      <c r="D90" t="s">
        <v>78</v>
      </c>
      <c r="E90" t="s">
        <v>48</v>
      </c>
    </row>
    <row r="91" spans="3:5" x14ac:dyDescent="0.25">
      <c r="C91">
        <v>86</v>
      </c>
      <c r="D91" t="s">
        <v>76</v>
      </c>
      <c r="E91" t="s">
        <v>48</v>
      </c>
    </row>
    <row r="92" spans="3:5" x14ac:dyDescent="0.25">
      <c r="C92">
        <v>87</v>
      </c>
      <c r="D92" t="s">
        <v>78</v>
      </c>
      <c r="E92" t="s">
        <v>48</v>
      </c>
    </row>
    <row r="93" spans="3:5" x14ac:dyDescent="0.25">
      <c r="C93">
        <v>88</v>
      </c>
      <c r="D93" t="s">
        <v>76</v>
      </c>
      <c r="E93" t="s">
        <v>48</v>
      </c>
    </row>
    <row r="94" spans="3:5" x14ac:dyDescent="0.25">
      <c r="C94">
        <v>89</v>
      </c>
      <c r="D94" t="s">
        <v>78</v>
      </c>
      <c r="E94" t="s">
        <v>48</v>
      </c>
    </row>
    <row r="95" spans="3:5" x14ac:dyDescent="0.25">
      <c r="C95">
        <v>90</v>
      </c>
      <c r="D95" t="s">
        <v>76</v>
      </c>
      <c r="E95" t="s">
        <v>48</v>
      </c>
    </row>
    <row r="96" spans="3:5" x14ac:dyDescent="0.25">
      <c r="C96">
        <v>91</v>
      </c>
      <c r="D96" t="s">
        <v>78</v>
      </c>
      <c r="E96" t="s">
        <v>48</v>
      </c>
    </row>
    <row r="97" spans="3:5" x14ac:dyDescent="0.25">
      <c r="C97">
        <v>92</v>
      </c>
      <c r="D97" t="s">
        <v>76</v>
      </c>
      <c r="E97" t="s">
        <v>48</v>
      </c>
    </row>
    <row r="98" spans="3:5" x14ac:dyDescent="0.25">
      <c r="C98">
        <v>93</v>
      </c>
      <c r="D98" t="s">
        <v>78</v>
      </c>
      <c r="E98" t="s">
        <v>48</v>
      </c>
    </row>
    <row r="99" spans="3:5" x14ac:dyDescent="0.25">
      <c r="C99">
        <v>94</v>
      </c>
      <c r="D99" t="s">
        <v>76</v>
      </c>
      <c r="E99" t="s">
        <v>48</v>
      </c>
    </row>
    <row r="100" spans="3:5" x14ac:dyDescent="0.25">
      <c r="C100">
        <v>95</v>
      </c>
      <c r="D100" t="s">
        <v>78</v>
      </c>
      <c r="E100" t="s">
        <v>48</v>
      </c>
    </row>
    <row r="101" spans="3:5" x14ac:dyDescent="0.25">
      <c r="C101">
        <v>96</v>
      </c>
      <c r="D101" t="s">
        <v>76</v>
      </c>
      <c r="E101" t="s">
        <v>48</v>
      </c>
    </row>
    <row r="102" spans="3:5" x14ac:dyDescent="0.25">
      <c r="C102">
        <v>97</v>
      </c>
      <c r="D102" t="s">
        <v>78</v>
      </c>
      <c r="E102" t="s">
        <v>48</v>
      </c>
    </row>
    <row r="103" spans="3:5" x14ac:dyDescent="0.25">
      <c r="C103">
        <v>98</v>
      </c>
      <c r="D103" t="s">
        <v>76</v>
      </c>
      <c r="E103" t="s">
        <v>48</v>
      </c>
    </row>
    <row r="104" spans="3:5" x14ac:dyDescent="0.25">
      <c r="C104">
        <v>99</v>
      </c>
      <c r="D104" t="s">
        <v>78</v>
      </c>
      <c r="E104" t="s">
        <v>48</v>
      </c>
    </row>
    <row r="105" spans="3:5" x14ac:dyDescent="0.25">
      <c r="C105">
        <v>100</v>
      </c>
      <c r="D105" t="s">
        <v>76</v>
      </c>
      <c r="E105" t="s">
        <v>48</v>
      </c>
    </row>
    <row r="106" spans="3:5" x14ac:dyDescent="0.25">
      <c r="C106">
        <v>101</v>
      </c>
      <c r="D106" t="s">
        <v>78</v>
      </c>
      <c r="E106" t="s">
        <v>48</v>
      </c>
    </row>
    <row r="107" spans="3:5" x14ac:dyDescent="0.25">
      <c r="C107">
        <v>102</v>
      </c>
      <c r="D107" t="s">
        <v>76</v>
      </c>
      <c r="E107" t="s">
        <v>48</v>
      </c>
    </row>
    <row r="108" spans="3:5" x14ac:dyDescent="0.25">
      <c r="C108">
        <v>103</v>
      </c>
      <c r="D108" t="s">
        <v>78</v>
      </c>
      <c r="E108" t="s">
        <v>48</v>
      </c>
    </row>
    <row r="109" spans="3:5" x14ac:dyDescent="0.25">
      <c r="C109">
        <v>104</v>
      </c>
      <c r="D109" t="s">
        <v>76</v>
      </c>
      <c r="E109" t="s">
        <v>48</v>
      </c>
    </row>
    <row r="110" spans="3:5" x14ac:dyDescent="0.25">
      <c r="C110">
        <v>105</v>
      </c>
      <c r="D110" t="s">
        <v>78</v>
      </c>
      <c r="E110" t="s">
        <v>48</v>
      </c>
    </row>
    <row r="111" spans="3:5" x14ac:dyDescent="0.25">
      <c r="C111">
        <v>106</v>
      </c>
      <c r="D111" t="s">
        <v>76</v>
      </c>
      <c r="E111" t="s">
        <v>48</v>
      </c>
    </row>
    <row r="112" spans="3:5" x14ac:dyDescent="0.25">
      <c r="C112">
        <v>107</v>
      </c>
      <c r="D112" t="s">
        <v>78</v>
      </c>
      <c r="E112" t="s">
        <v>48</v>
      </c>
    </row>
    <row r="113" spans="3:5" x14ac:dyDescent="0.25">
      <c r="C113">
        <v>108</v>
      </c>
      <c r="D113" t="s">
        <v>76</v>
      </c>
      <c r="E113" t="s">
        <v>48</v>
      </c>
    </row>
    <row r="114" spans="3:5" x14ac:dyDescent="0.25">
      <c r="C114">
        <v>109</v>
      </c>
      <c r="D114" t="s">
        <v>78</v>
      </c>
      <c r="E114" t="s">
        <v>48</v>
      </c>
    </row>
    <row r="115" spans="3:5" x14ac:dyDescent="0.25">
      <c r="C115">
        <v>110</v>
      </c>
      <c r="D115" t="s">
        <v>76</v>
      </c>
      <c r="E115" t="s">
        <v>48</v>
      </c>
    </row>
    <row r="116" spans="3:5" x14ac:dyDescent="0.25">
      <c r="C116">
        <v>111</v>
      </c>
      <c r="D116" t="s">
        <v>78</v>
      </c>
      <c r="E116" t="s">
        <v>48</v>
      </c>
    </row>
    <row r="117" spans="3:5" x14ac:dyDescent="0.25">
      <c r="C117">
        <v>112</v>
      </c>
      <c r="D117" t="s">
        <v>76</v>
      </c>
      <c r="E117" t="s">
        <v>48</v>
      </c>
    </row>
    <row r="118" spans="3:5" x14ac:dyDescent="0.25">
      <c r="C118">
        <v>113</v>
      </c>
      <c r="D118" t="s">
        <v>78</v>
      </c>
      <c r="E118" t="s">
        <v>48</v>
      </c>
    </row>
    <row r="119" spans="3:5" x14ac:dyDescent="0.25">
      <c r="C119">
        <v>114</v>
      </c>
      <c r="D119" t="s">
        <v>76</v>
      </c>
      <c r="E119" t="s">
        <v>48</v>
      </c>
    </row>
    <row r="120" spans="3:5" x14ac:dyDescent="0.25">
      <c r="C120">
        <v>115</v>
      </c>
      <c r="D120" t="s">
        <v>78</v>
      </c>
      <c r="E120" t="s">
        <v>48</v>
      </c>
    </row>
    <row r="121" spans="3:5" x14ac:dyDescent="0.25">
      <c r="C121">
        <v>116</v>
      </c>
      <c r="D121" t="s">
        <v>76</v>
      </c>
      <c r="E121" t="s">
        <v>48</v>
      </c>
    </row>
    <row r="122" spans="3:5" x14ac:dyDescent="0.25">
      <c r="C122">
        <v>117</v>
      </c>
      <c r="D122" t="s">
        <v>78</v>
      </c>
      <c r="E122" t="s">
        <v>48</v>
      </c>
    </row>
    <row r="123" spans="3:5" x14ac:dyDescent="0.25">
      <c r="C123">
        <v>118</v>
      </c>
      <c r="D123" t="s">
        <v>76</v>
      </c>
      <c r="E123" t="s">
        <v>48</v>
      </c>
    </row>
    <row r="124" spans="3:5" x14ac:dyDescent="0.25">
      <c r="C124">
        <v>119</v>
      </c>
      <c r="D124" t="s">
        <v>78</v>
      </c>
      <c r="E124" t="s">
        <v>48</v>
      </c>
    </row>
    <row r="125" spans="3:5" x14ac:dyDescent="0.25">
      <c r="C125">
        <v>120</v>
      </c>
      <c r="D125" t="s">
        <v>76</v>
      </c>
      <c r="E125" t="s">
        <v>48</v>
      </c>
    </row>
    <row r="126" spans="3:5" x14ac:dyDescent="0.25">
      <c r="C126">
        <v>121</v>
      </c>
      <c r="D126" t="s">
        <v>78</v>
      </c>
      <c r="E126" t="s">
        <v>48</v>
      </c>
    </row>
    <row r="127" spans="3:5" x14ac:dyDescent="0.25">
      <c r="C127">
        <v>122</v>
      </c>
      <c r="D127" t="s">
        <v>76</v>
      </c>
      <c r="E127" t="s">
        <v>48</v>
      </c>
    </row>
    <row r="128" spans="3:5" x14ac:dyDescent="0.25">
      <c r="C128">
        <v>123</v>
      </c>
      <c r="D128" t="s">
        <v>78</v>
      </c>
      <c r="E128" t="s">
        <v>48</v>
      </c>
    </row>
    <row r="129" spans="3:5" x14ac:dyDescent="0.25">
      <c r="C129">
        <v>124</v>
      </c>
      <c r="D129" t="s">
        <v>76</v>
      </c>
      <c r="E129" t="s">
        <v>48</v>
      </c>
    </row>
    <row r="130" spans="3:5" x14ac:dyDescent="0.25">
      <c r="C130">
        <v>125</v>
      </c>
      <c r="D130" t="s">
        <v>78</v>
      </c>
      <c r="E130" t="s">
        <v>48</v>
      </c>
    </row>
    <row r="131" spans="3:5" x14ac:dyDescent="0.25">
      <c r="C131">
        <v>126</v>
      </c>
      <c r="D131" t="s">
        <v>76</v>
      </c>
      <c r="E131" t="s">
        <v>48</v>
      </c>
    </row>
    <row r="132" spans="3:5" x14ac:dyDescent="0.25">
      <c r="C132">
        <v>127</v>
      </c>
      <c r="D132" t="s">
        <v>78</v>
      </c>
      <c r="E132" t="s">
        <v>48</v>
      </c>
    </row>
    <row r="133" spans="3:5" x14ac:dyDescent="0.25">
      <c r="C133">
        <v>128</v>
      </c>
      <c r="D133" t="s">
        <v>76</v>
      </c>
      <c r="E133" t="s">
        <v>48</v>
      </c>
    </row>
    <row r="134" spans="3:5" x14ac:dyDescent="0.25">
      <c r="C134">
        <v>129</v>
      </c>
      <c r="D134" t="s">
        <v>78</v>
      </c>
      <c r="E134" t="s">
        <v>48</v>
      </c>
    </row>
    <row r="135" spans="3:5" x14ac:dyDescent="0.25">
      <c r="C135">
        <v>130</v>
      </c>
      <c r="D135" t="s">
        <v>76</v>
      </c>
      <c r="E135" t="s">
        <v>48</v>
      </c>
    </row>
    <row r="136" spans="3:5" x14ac:dyDescent="0.25">
      <c r="C136">
        <v>131</v>
      </c>
      <c r="D136" t="s">
        <v>78</v>
      </c>
      <c r="E136" t="s">
        <v>48</v>
      </c>
    </row>
    <row r="137" spans="3:5" x14ac:dyDescent="0.25">
      <c r="C137">
        <v>132</v>
      </c>
      <c r="D137" t="s">
        <v>76</v>
      </c>
      <c r="E137" t="s">
        <v>48</v>
      </c>
    </row>
    <row r="138" spans="3:5" x14ac:dyDescent="0.25">
      <c r="C138">
        <v>133</v>
      </c>
      <c r="D138" t="s">
        <v>78</v>
      </c>
      <c r="E138" t="s">
        <v>48</v>
      </c>
    </row>
    <row r="139" spans="3:5" x14ac:dyDescent="0.25">
      <c r="C139">
        <v>134</v>
      </c>
      <c r="D139" t="s">
        <v>76</v>
      </c>
      <c r="E139" t="s">
        <v>48</v>
      </c>
    </row>
    <row r="140" spans="3:5" x14ac:dyDescent="0.25">
      <c r="C140">
        <v>135</v>
      </c>
      <c r="D140" t="s">
        <v>78</v>
      </c>
      <c r="E140" t="s">
        <v>48</v>
      </c>
    </row>
    <row r="141" spans="3:5" x14ac:dyDescent="0.25">
      <c r="C141">
        <v>136</v>
      </c>
      <c r="D141" t="s">
        <v>76</v>
      </c>
      <c r="E141" t="s">
        <v>48</v>
      </c>
    </row>
    <row r="142" spans="3:5" x14ac:dyDescent="0.25">
      <c r="C142">
        <v>137</v>
      </c>
      <c r="D142" t="s">
        <v>78</v>
      </c>
      <c r="E142" t="s">
        <v>48</v>
      </c>
    </row>
    <row r="143" spans="3:5" x14ac:dyDescent="0.25">
      <c r="C143">
        <v>138</v>
      </c>
      <c r="D143" t="s">
        <v>76</v>
      </c>
      <c r="E143" t="s">
        <v>48</v>
      </c>
    </row>
    <row r="144" spans="3:5" x14ac:dyDescent="0.25">
      <c r="C144">
        <v>139</v>
      </c>
      <c r="D144" t="s">
        <v>78</v>
      </c>
      <c r="E144" t="s">
        <v>48</v>
      </c>
    </row>
    <row r="145" spans="3:5" x14ac:dyDescent="0.25">
      <c r="C145">
        <v>140</v>
      </c>
      <c r="D145" t="s">
        <v>76</v>
      </c>
      <c r="E145" t="s">
        <v>48</v>
      </c>
    </row>
    <row r="146" spans="3:5" x14ac:dyDescent="0.25">
      <c r="C146">
        <v>141</v>
      </c>
      <c r="D146" t="s">
        <v>78</v>
      </c>
      <c r="E146" t="s">
        <v>48</v>
      </c>
    </row>
    <row r="147" spans="3:5" x14ac:dyDescent="0.25">
      <c r="C147">
        <v>142</v>
      </c>
      <c r="D147" t="s">
        <v>76</v>
      </c>
      <c r="E147" t="s">
        <v>48</v>
      </c>
    </row>
    <row r="148" spans="3:5" x14ac:dyDescent="0.25">
      <c r="C148">
        <v>143</v>
      </c>
      <c r="D148" t="s">
        <v>78</v>
      </c>
      <c r="E148" t="s">
        <v>48</v>
      </c>
    </row>
    <row r="149" spans="3:5" x14ac:dyDescent="0.25">
      <c r="C149">
        <v>144</v>
      </c>
      <c r="D149" t="s">
        <v>76</v>
      </c>
      <c r="E149" t="s">
        <v>48</v>
      </c>
    </row>
    <row r="150" spans="3:5" x14ac:dyDescent="0.25">
      <c r="C150">
        <v>145</v>
      </c>
      <c r="D150" t="s">
        <v>78</v>
      </c>
      <c r="E150" t="s">
        <v>48</v>
      </c>
    </row>
    <row r="151" spans="3:5" x14ac:dyDescent="0.25">
      <c r="C151">
        <v>146</v>
      </c>
      <c r="D151" t="s">
        <v>76</v>
      </c>
      <c r="E151" t="s">
        <v>48</v>
      </c>
    </row>
    <row r="152" spans="3:5" x14ac:dyDescent="0.25">
      <c r="C152">
        <v>147</v>
      </c>
      <c r="D152" t="s">
        <v>78</v>
      </c>
      <c r="E152" t="s">
        <v>48</v>
      </c>
    </row>
    <row r="153" spans="3:5" x14ac:dyDescent="0.25">
      <c r="C153">
        <v>148</v>
      </c>
      <c r="D153" t="s">
        <v>76</v>
      </c>
      <c r="E153" t="s">
        <v>48</v>
      </c>
    </row>
    <row r="154" spans="3:5" x14ac:dyDescent="0.25">
      <c r="C154">
        <v>149</v>
      </c>
      <c r="D154" t="s">
        <v>78</v>
      </c>
      <c r="E154" t="s">
        <v>48</v>
      </c>
    </row>
    <row r="155" spans="3:5" x14ac:dyDescent="0.25">
      <c r="C155">
        <v>150</v>
      </c>
      <c r="D155" t="s">
        <v>76</v>
      </c>
      <c r="E155" t="s">
        <v>48</v>
      </c>
    </row>
    <row r="156" spans="3:5" x14ac:dyDescent="0.25">
      <c r="C156">
        <v>151</v>
      </c>
      <c r="D156" t="s">
        <v>78</v>
      </c>
      <c r="E156" t="s">
        <v>48</v>
      </c>
    </row>
    <row r="157" spans="3:5" x14ac:dyDescent="0.25">
      <c r="C157">
        <v>152</v>
      </c>
      <c r="D157" t="s">
        <v>76</v>
      </c>
      <c r="E157" t="s">
        <v>48</v>
      </c>
    </row>
    <row r="158" spans="3:5" x14ac:dyDescent="0.25">
      <c r="C158">
        <v>153</v>
      </c>
      <c r="D158" t="s">
        <v>78</v>
      </c>
      <c r="E158" t="s">
        <v>48</v>
      </c>
    </row>
    <row r="159" spans="3:5" x14ac:dyDescent="0.25">
      <c r="C159">
        <v>154</v>
      </c>
      <c r="D159" t="s">
        <v>76</v>
      </c>
      <c r="E159" t="s">
        <v>48</v>
      </c>
    </row>
    <row r="160" spans="3:5" x14ac:dyDescent="0.25">
      <c r="C160">
        <v>155</v>
      </c>
      <c r="D160" t="s">
        <v>78</v>
      </c>
      <c r="E160" t="s">
        <v>48</v>
      </c>
    </row>
    <row r="161" spans="3:5" x14ac:dyDescent="0.25">
      <c r="C161">
        <v>156</v>
      </c>
      <c r="D161" t="s">
        <v>76</v>
      </c>
      <c r="E161" t="s">
        <v>48</v>
      </c>
    </row>
    <row r="162" spans="3:5" x14ac:dyDescent="0.25">
      <c r="C162">
        <v>157</v>
      </c>
      <c r="D162" t="s">
        <v>78</v>
      </c>
      <c r="E162" t="s">
        <v>48</v>
      </c>
    </row>
    <row r="163" spans="3:5" x14ac:dyDescent="0.25">
      <c r="C163">
        <v>158</v>
      </c>
      <c r="D163" t="s">
        <v>76</v>
      </c>
      <c r="E163" t="s">
        <v>48</v>
      </c>
    </row>
    <row r="164" spans="3:5" x14ac:dyDescent="0.25">
      <c r="C164">
        <v>159</v>
      </c>
      <c r="D164" t="s">
        <v>78</v>
      </c>
      <c r="E164" t="s">
        <v>48</v>
      </c>
    </row>
    <row r="165" spans="3:5" x14ac:dyDescent="0.25">
      <c r="C165">
        <v>160</v>
      </c>
      <c r="D165" t="s">
        <v>76</v>
      </c>
      <c r="E165" t="s">
        <v>48</v>
      </c>
    </row>
    <row r="166" spans="3:5" x14ac:dyDescent="0.25">
      <c r="C166">
        <v>161</v>
      </c>
      <c r="D166" t="s">
        <v>78</v>
      </c>
      <c r="E166" t="s">
        <v>48</v>
      </c>
    </row>
    <row r="167" spans="3:5" x14ac:dyDescent="0.25">
      <c r="C167">
        <v>162</v>
      </c>
      <c r="D167" t="s">
        <v>76</v>
      </c>
      <c r="E167" t="s">
        <v>48</v>
      </c>
    </row>
    <row r="168" spans="3:5" x14ac:dyDescent="0.25">
      <c r="C168">
        <v>163</v>
      </c>
      <c r="D168" t="s">
        <v>78</v>
      </c>
      <c r="E168" t="s">
        <v>48</v>
      </c>
    </row>
    <row r="169" spans="3:5" x14ac:dyDescent="0.25">
      <c r="C169">
        <v>164</v>
      </c>
      <c r="D169" t="s">
        <v>76</v>
      </c>
      <c r="E169" t="s">
        <v>48</v>
      </c>
    </row>
    <row r="170" spans="3:5" x14ac:dyDescent="0.25">
      <c r="C170">
        <v>165</v>
      </c>
      <c r="D170" t="s">
        <v>78</v>
      </c>
      <c r="E170" t="s">
        <v>48</v>
      </c>
    </row>
    <row r="171" spans="3:5" x14ac:dyDescent="0.25">
      <c r="C171">
        <v>166</v>
      </c>
      <c r="D171" t="s">
        <v>76</v>
      </c>
      <c r="E171" t="s">
        <v>48</v>
      </c>
    </row>
    <row r="172" spans="3:5" x14ac:dyDescent="0.25">
      <c r="C172">
        <v>167</v>
      </c>
      <c r="D172" t="s">
        <v>78</v>
      </c>
      <c r="E172" t="s">
        <v>48</v>
      </c>
    </row>
    <row r="173" spans="3:5" x14ac:dyDescent="0.25">
      <c r="C173">
        <v>168</v>
      </c>
      <c r="D173" t="s">
        <v>76</v>
      </c>
      <c r="E173" t="s">
        <v>48</v>
      </c>
    </row>
    <row r="174" spans="3:5" x14ac:dyDescent="0.25">
      <c r="C174">
        <v>169</v>
      </c>
      <c r="D174" t="s">
        <v>78</v>
      </c>
      <c r="E174" t="s">
        <v>48</v>
      </c>
    </row>
    <row r="175" spans="3:5" x14ac:dyDescent="0.25">
      <c r="C175">
        <v>170</v>
      </c>
      <c r="D175" t="s">
        <v>76</v>
      </c>
      <c r="E175" t="s">
        <v>48</v>
      </c>
    </row>
    <row r="176" spans="3:5" x14ac:dyDescent="0.25">
      <c r="C176">
        <v>171</v>
      </c>
      <c r="D176" t="s">
        <v>78</v>
      </c>
      <c r="E176" t="s">
        <v>48</v>
      </c>
    </row>
    <row r="177" spans="3:5" x14ac:dyDescent="0.25">
      <c r="C177">
        <v>172</v>
      </c>
      <c r="D177" t="s">
        <v>76</v>
      </c>
      <c r="E177" t="s">
        <v>48</v>
      </c>
    </row>
    <row r="178" spans="3:5" x14ac:dyDescent="0.25">
      <c r="C178">
        <v>173</v>
      </c>
      <c r="D178" t="s">
        <v>78</v>
      </c>
      <c r="E178" t="s">
        <v>48</v>
      </c>
    </row>
    <row r="179" spans="3:5" x14ac:dyDescent="0.25">
      <c r="C179">
        <v>174</v>
      </c>
      <c r="D179" t="s">
        <v>76</v>
      </c>
      <c r="E179" t="s">
        <v>48</v>
      </c>
    </row>
    <row r="180" spans="3:5" x14ac:dyDescent="0.25">
      <c r="C180">
        <v>175</v>
      </c>
      <c r="D180" t="s">
        <v>78</v>
      </c>
      <c r="E180" t="s">
        <v>48</v>
      </c>
    </row>
    <row r="181" spans="3:5" x14ac:dyDescent="0.25">
      <c r="C181">
        <v>176</v>
      </c>
      <c r="D181" t="s">
        <v>76</v>
      </c>
      <c r="E181" t="s">
        <v>48</v>
      </c>
    </row>
    <row r="182" spans="3:5" x14ac:dyDescent="0.25">
      <c r="C182">
        <v>177</v>
      </c>
      <c r="D182" t="s">
        <v>78</v>
      </c>
      <c r="E182" t="s">
        <v>48</v>
      </c>
    </row>
    <row r="183" spans="3:5" x14ac:dyDescent="0.25">
      <c r="C183">
        <v>178</v>
      </c>
      <c r="D183" t="s">
        <v>76</v>
      </c>
      <c r="E183" t="s">
        <v>48</v>
      </c>
    </row>
    <row r="184" spans="3:5" x14ac:dyDescent="0.25">
      <c r="C184">
        <v>179</v>
      </c>
      <c r="D184" t="s">
        <v>78</v>
      </c>
      <c r="E184" t="s">
        <v>48</v>
      </c>
    </row>
    <row r="185" spans="3:5" x14ac:dyDescent="0.25">
      <c r="C185">
        <v>180</v>
      </c>
      <c r="D185" t="s">
        <v>76</v>
      </c>
      <c r="E185" t="s">
        <v>48</v>
      </c>
    </row>
    <row r="186" spans="3:5" x14ac:dyDescent="0.25">
      <c r="C186">
        <v>181</v>
      </c>
      <c r="D186" t="s">
        <v>78</v>
      </c>
      <c r="E186" t="s">
        <v>48</v>
      </c>
    </row>
    <row r="187" spans="3:5" x14ac:dyDescent="0.25">
      <c r="C187">
        <v>182</v>
      </c>
      <c r="D187" t="s">
        <v>76</v>
      </c>
      <c r="E187" t="s">
        <v>48</v>
      </c>
    </row>
    <row r="188" spans="3:5" x14ac:dyDescent="0.25">
      <c r="C188">
        <v>183</v>
      </c>
      <c r="D188" t="s">
        <v>78</v>
      </c>
      <c r="E188" t="s">
        <v>48</v>
      </c>
    </row>
    <row r="189" spans="3:5" x14ac:dyDescent="0.25">
      <c r="C189">
        <v>184</v>
      </c>
      <c r="D189" t="s">
        <v>76</v>
      </c>
      <c r="E189" t="s">
        <v>48</v>
      </c>
    </row>
    <row r="190" spans="3:5" x14ac:dyDescent="0.25">
      <c r="C190">
        <v>185</v>
      </c>
      <c r="D190" t="s">
        <v>78</v>
      </c>
      <c r="E190" t="s">
        <v>48</v>
      </c>
    </row>
    <row r="191" spans="3:5" x14ac:dyDescent="0.25">
      <c r="C191">
        <v>186</v>
      </c>
      <c r="D191" t="s">
        <v>76</v>
      </c>
      <c r="E191" t="s">
        <v>48</v>
      </c>
    </row>
    <row r="192" spans="3:5" x14ac:dyDescent="0.25">
      <c r="C192">
        <v>187</v>
      </c>
      <c r="D192" t="s">
        <v>78</v>
      </c>
      <c r="E192" t="s">
        <v>48</v>
      </c>
    </row>
    <row r="193" spans="3:5" x14ac:dyDescent="0.25">
      <c r="C193">
        <v>188</v>
      </c>
      <c r="D193" t="s">
        <v>76</v>
      </c>
      <c r="E193" t="s">
        <v>48</v>
      </c>
    </row>
    <row r="194" spans="3:5" x14ac:dyDescent="0.25">
      <c r="C194">
        <v>189</v>
      </c>
      <c r="D194" t="s">
        <v>78</v>
      </c>
      <c r="E194" t="s">
        <v>48</v>
      </c>
    </row>
    <row r="195" spans="3:5" x14ac:dyDescent="0.25">
      <c r="C195">
        <v>190</v>
      </c>
      <c r="D195" t="s">
        <v>76</v>
      </c>
      <c r="E195" t="s">
        <v>48</v>
      </c>
    </row>
    <row r="196" spans="3:5" x14ac:dyDescent="0.25">
      <c r="C196">
        <v>191</v>
      </c>
      <c r="D196" t="s">
        <v>78</v>
      </c>
      <c r="E196" t="s">
        <v>48</v>
      </c>
    </row>
    <row r="197" spans="3:5" x14ac:dyDescent="0.25">
      <c r="C197">
        <v>192</v>
      </c>
      <c r="D197" t="s">
        <v>76</v>
      </c>
      <c r="E197" t="s">
        <v>48</v>
      </c>
    </row>
    <row r="198" spans="3:5" x14ac:dyDescent="0.25">
      <c r="C198">
        <v>193</v>
      </c>
      <c r="D198" t="s">
        <v>78</v>
      </c>
      <c r="E198" t="s">
        <v>48</v>
      </c>
    </row>
    <row r="199" spans="3:5" x14ac:dyDescent="0.25">
      <c r="C199">
        <v>194</v>
      </c>
      <c r="D199" t="s">
        <v>76</v>
      </c>
      <c r="E199" t="s">
        <v>48</v>
      </c>
    </row>
    <row r="200" spans="3:5" x14ac:dyDescent="0.25">
      <c r="C200">
        <v>195</v>
      </c>
      <c r="D200" t="s">
        <v>78</v>
      </c>
      <c r="E200" t="s">
        <v>48</v>
      </c>
    </row>
    <row r="201" spans="3:5" x14ac:dyDescent="0.25">
      <c r="C201">
        <v>196</v>
      </c>
      <c r="D201" t="s">
        <v>76</v>
      </c>
      <c r="E201" t="s">
        <v>48</v>
      </c>
    </row>
    <row r="202" spans="3:5" x14ac:dyDescent="0.25">
      <c r="C202">
        <v>197</v>
      </c>
      <c r="D202" t="s">
        <v>78</v>
      </c>
      <c r="E202" t="s">
        <v>48</v>
      </c>
    </row>
    <row r="203" spans="3:5" x14ac:dyDescent="0.25">
      <c r="C203">
        <v>198</v>
      </c>
      <c r="D203" t="s">
        <v>76</v>
      </c>
      <c r="E203" t="s">
        <v>48</v>
      </c>
    </row>
    <row r="204" spans="3:5" x14ac:dyDescent="0.25">
      <c r="C204">
        <v>199</v>
      </c>
      <c r="D204" t="s">
        <v>78</v>
      </c>
      <c r="E204" t="s">
        <v>48</v>
      </c>
    </row>
    <row r="205" spans="3:5" x14ac:dyDescent="0.25">
      <c r="C205">
        <v>200</v>
      </c>
      <c r="D205" t="s">
        <v>76</v>
      </c>
      <c r="E205" t="s">
        <v>48</v>
      </c>
    </row>
    <row r="206" spans="3:5" x14ac:dyDescent="0.25">
      <c r="C206">
        <v>201</v>
      </c>
      <c r="D206" t="s">
        <v>78</v>
      </c>
      <c r="E206" t="s">
        <v>48</v>
      </c>
    </row>
    <row r="207" spans="3:5" x14ac:dyDescent="0.25">
      <c r="C207">
        <v>202</v>
      </c>
      <c r="D207" t="s">
        <v>76</v>
      </c>
      <c r="E207" t="s">
        <v>48</v>
      </c>
    </row>
    <row r="208" spans="3:5" x14ac:dyDescent="0.25">
      <c r="C208">
        <v>203</v>
      </c>
      <c r="D208" t="s">
        <v>78</v>
      </c>
      <c r="E208" t="s">
        <v>48</v>
      </c>
    </row>
    <row r="209" spans="3:5" x14ac:dyDescent="0.25">
      <c r="C209">
        <v>204</v>
      </c>
      <c r="D209" t="s">
        <v>76</v>
      </c>
      <c r="E209" t="s">
        <v>48</v>
      </c>
    </row>
    <row r="210" spans="3:5" x14ac:dyDescent="0.25">
      <c r="C210">
        <v>205</v>
      </c>
      <c r="D210" t="s">
        <v>78</v>
      </c>
      <c r="E210" t="s">
        <v>48</v>
      </c>
    </row>
    <row r="211" spans="3:5" x14ac:dyDescent="0.25">
      <c r="C211">
        <v>206</v>
      </c>
      <c r="D211" t="s">
        <v>76</v>
      </c>
      <c r="E211" t="s">
        <v>48</v>
      </c>
    </row>
    <row r="212" spans="3:5" x14ac:dyDescent="0.25">
      <c r="C212">
        <v>207</v>
      </c>
      <c r="D212" t="s">
        <v>78</v>
      </c>
      <c r="E212" t="s">
        <v>48</v>
      </c>
    </row>
    <row r="213" spans="3:5" x14ac:dyDescent="0.25">
      <c r="C213">
        <v>208</v>
      </c>
      <c r="D213" t="s">
        <v>76</v>
      </c>
      <c r="E213" t="s">
        <v>48</v>
      </c>
    </row>
    <row r="214" spans="3:5" x14ac:dyDescent="0.25">
      <c r="C214">
        <v>209</v>
      </c>
      <c r="D214" t="s">
        <v>78</v>
      </c>
      <c r="E214" t="s">
        <v>48</v>
      </c>
    </row>
    <row r="215" spans="3:5" x14ac:dyDescent="0.25">
      <c r="C215">
        <v>210</v>
      </c>
      <c r="D215" t="s">
        <v>76</v>
      </c>
      <c r="E215" t="s">
        <v>48</v>
      </c>
    </row>
    <row r="216" spans="3:5" x14ac:dyDescent="0.25">
      <c r="C216">
        <v>211</v>
      </c>
      <c r="D216" t="s">
        <v>78</v>
      </c>
      <c r="E216" t="s">
        <v>48</v>
      </c>
    </row>
    <row r="217" spans="3:5" x14ac:dyDescent="0.25">
      <c r="C217">
        <v>212</v>
      </c>
      <c r="D217" t="s">
        <v>76</v>
      </c>
      <c r="E217" t="s">
        <v>48</v>
      </c>
    </row>
    <row r="218" spans="3:5" x14ac:dyDescent="0.25">
      <c r="C218">
        <v>213</v>
      </c>
      <c r="D218" t="s">
        <v>78</v>
      </c>
      <c r="E218" t="s">
        <v>48</v>
      </c>
    </row>
    <row r="219" spans="3:5" x14ac:dyDescent="0.25">
      <c r="C219">
        <v>214</v>
      </c>
      <c r="D219" t="s">
        <v>76</v>
      </c>
      <c r="E219" t="s">
        <v>48</v>
      </c>
    </row>
    <row r="220" spans="3:5" x14ac:dyDescent="0.25">
      <c r="C220">
        <v>215</v>
      </c>
      <c r="D220" t="s">
        <v>78</v>
      </c>
      <c r="E220" t="s">
        <v>48</v>
      </c>
    </row>
    <row r="221" spans="3:5" x14ac:dyDescent="0.25">
      <c r="C221">
        <v>216</v>
      </c>
      <c r="D221" t="s">
        <v>76</v>
      </c>
      <c r="E221" t="s">
        <v>48</v>
      </c>
    </row>
    <row r="222" spans="3:5" x14ac:dyDescent="0.25">
      <c r="C222">
        <v>217</v>
      </c>
      <c r="D222" t="s">
        <v>78</v>
      </c>
      <c r="E222" t="s">
        <v>48</v>
      </c>
    </row>
    <row r="223" spans="3:5" x14ac:dyDescent="0.25">
      <c r="C223">
        <v>218</v>
      </c>
      <c r="D223" t="s">
        <v>76</v>
      </c>
      <c r="E223" t="s">
        <v>48</v>
      </c>
    </row>
    <row r="224" spans="3:5" x14ac:dyDescent="0.25">
      <c r="C224">
        <v>219</v>
      </c>
      <c r="D224" t="s">
        <v>78</v>
      </c>
      <c r="E224" t="s">
        <v>48</v>
      </c>
    </row>
    <row r="225" spans="3:5" x14ac:dyDescent="0.25">
      <c r="C225">
        <v>220</v>
      </c>
      <c r="D225" t="s">
        <v>76</v>
      </c>
      <c r="E225" t="s">
        <v>48</v>
      </c>
    </row>
    <row r="226" spans="3:5" x14ac:dyDescent="0.25">
      <c r="C226">
        <v>221</v>
      </c>
      <c r="D226" t="s">
        <v>78</v>
      </c>
      <c r="E226" t="s">
        <v>48</v>
      </c>
    </row>
    <row r="227" spans="3:5" x14ac:dyDescent="0.25">
      <c r="C227">
        <v>222</v>
      </c>
      <c r="D227" t="s">
        <v>76</v>
      </c>
      <c r="E227" t="s">
        <v>48</v>
      </c>
    </row>
    <row r="228" spans="3:5" x14ac:dyDescent="0.25">
      <c r="C228">
        <v>223</v>
      </c>
      <c r="D228" t="s">
        <v>78</v>
      </c>
      <c r="E228" t="s">
        <v>48</v>
      </c>
    </row>
    <row r="229" spans="3:5" x14ac:dyDescent="0.25">
      <c r="C229">
        <v>224</v>
      </c>
      <c r="D229" t="s">
        <v>76</v>
      </c>
      <c r="E229" t="s">
        <v>48</v>
      </c>
    </row>
    <row r="230" spans="3:5" x14ac:dyDescent="0.25">
      <c r="C230">
        <v>225</v>
      </c>
      <c r="D230" t="s">
        <v>78</v>
      </c>
      <c r="E230" t="s">
        <v>48</v>
      </c>
    </row>
    <row r="231" spans="3:5" x14ac:dyDescent="0.25">
      <c r="C231">
        <v>226</v>
      </c>
      <c r="D231" t="s">
        <v>76</v>
      </c>
      <c r="E231" t="s">
        <v>48</v>
      </c>
    </row>
    <row r="232" spans="3:5" x14ac:dyDescent="0.25">
      <c r="C232">
        <v>227</v>
      </c>
      <c r="D232" t="s">
        <v>78</v>
      </c>
      <c r="E232" t="s">
        <v>48</v>
      </c>
    </row>
    <row r="233" spans="3:5" x14ac:dyDescent="0.25">
      <c r="C233">
        <v>228</v>
      </c>
      <c r="D233" t="s">
        <v>76</v>
      </c>
      <c r="E233" t="s">
        <v>48</v>
      </c>
    </row>
    <row r="234" spans="3:5" x14ac:dyDescent="0.25">
      <c r="C234">
        <v>229</v>
      </c>
      <c r="D234" t="s">
        <v>78</v>
      </c>
      <c r="E234" t="s">
        <v>48</v>
      </c>
    </row>
    <row r="235" spans="3:5" x14ac:dyDescent="0.25">
      <c r="C235">
        <v>230</v>
      </c>
      <c r="D235" t="s">
        <v>76</v>
      </c>
      <c r="E235" t="s">
        <v>48</v>
      </c>
    </row>
    <row r="236" spans="3:5" x14ac:dyDescent="0.25">
      <c r="C236">
        <v>231</v>
      </c>
      <c r="D236" t="s">
        <v>78</v>
      </c>
      <c r="E236" t="s">
        <v>48</v>
      </c>
    </row>
    <row r="237" spans="3:5" x14ac:dyDescent="0.25">
      <c r="C237">
        <v>232</v>
      </c>
      <c r="D237" t="s">
        <v>76</v>
      </c>
      <c r="E237" t="s">
        <v>48</v>
      </c>
    </row>
    <row r="238" spans="3:5" x14ac:dyDescent="0.25">
      <c r="C238">
        <v>233</v>
      </c>
      <c r="D238" t="s">
        <v>78</v>
      </c>
      <c r="E238" t="s">
        <v>48</v>
      </c>
    </row>
    <row r="239" spans="3:5" x14ac:dyDescent="0.25">
      <c r="C239">
        <v>234</v>
      </c>
      <c r="D239" t="s">
        <v>76</v>
      </c>
      <c r="E239" t="s">
        <v>48</v>
      </c>
    </row>
    <row r="240" spans="3:5" x14ac:dyDescent="0.25">
      <c r="C240">
        <v>235</v>
      </c>
      <c r="D240" t="s">
        <v>78</v>
      </c>
      <c r="E240" t="s">
        <v>48</v>
      </c>
    </row>
    <row r="241" spans="3:5" x14ac:dyDescent="0.25">
      <c r="C241">
        <v>236</v>
      </c>
      <c r="D241" t="s">
        <v>76</v>
      </c>
      <c r="E241" t="s">
        <v>48</v>
      </c>
    </row>
    <row r="242" spans="3:5" x14ac:dyDescent="0.25">
      <c r="C242">
        <v>237</v>
      </c>
      <c r="D242" t="s">
        <v>78</v>
      </c>
      <c r="E242" t="s">
        <v>48</v>
      </c>
    </row>
    <row r="243" spans="3:5" x14ac:dyDescent="0.25">
      <c r="C243">
        <v>238</v>
      </c>
      <c r="D243" t="s">
        <v>76</v>
      </c>
      <c r="E243" t="s">
        <v>48</v>
      </c>
    </row>
    <row r="244" spans="3:5" x14ac:dyDescent="0.25">
      <c r="C244">
        <v>239</v>
      </c>
      <c r="D244" t="s">
        <v>78</v>
      </c>
      <c r="E244" t="s">
        <v>48</v>
      </c>
    </row>
    <row r="245" spans="3:5" x14ac:dyDescent="0.25">
      <c r="C245">
        <v>240</v>
      </c>
      <c r="D245" t="s">
        <v>76</v>
      </c>
      <c r="E245" t="s">
        <v>48</v>
      </c>
    </row>
    <row r="246" spans="3:5" x14ac:dyDescent="0.25">
      <c r="C246">
        <v>241</v>
      </c>
      <c r="D246" t="s">
        <v>78</v>
      </c>
      <c r="E246" t="s">
        <v>48</v>
      </c>
    </row>
    <row r="247" spans="3:5" x14ac:dyDescent="0.25">
      <c r="C247">
        <v>242</v>
      </c>
      <c r="D247" t="s">
        <v>76</v>
      </c>
      <c r="E247" t="s">
        <v>48</v>
      </c>
    </row>
    <row r="248" spans="3:5" x14ac:dyDescent="0.25">
      <c r="C248">
        <v>243</v>
      </c>
      <c r="D248" t="s">
        <v>78</v>
      </c>
      <c r="E248" t="s">
        <v>48</v>
      </c>
    </row>
    <row r="249" spans="3:5" x14ac:dyDescent="0.25">
      <c r="C249">
        <v>244</v>
      </c>
      <c r="D249" t="s">
        <v>76</v>
      </c>
      <c r="E249" t="s">
        <v>48</v>
      </c>
    </row>
    <row r="250" spans="3:5" x14ac:dyDescent="0.25">
      <c r="C250">
        <v>245</v>
      </c>
      <c r="D250" t="s">
        <v>78</v>
      </c>
      <c r="E250" t="s">
        <v>48</v>
      </c>
    </row>
    <row r="251" spans="3:5" x14ac:dyDescent="0.25">
      <c r="C251">
        <v>246</v>
      </c>
      <c r="D251" t="s">
        <v>76</v>
      </c>
      <c r="E251" t="s">
        <v>48</v>
      </c>
    </row>
    <row r="252" spans="3:5" x14ac:dyDescent="0.25">
      <c r="C252">
        <v>247</v>
      </c>
      <c r="D252" t="s">
        <v>78</v>
      </c>
      <c r="E252" t="s">
        <v>48</v>
      </c>
    </row>
    <row r="253" spans="3:5" x14ac:dyDescent="0.25">
      <c r="C253">
        <v>248</v>
      </c>
      <c r="D253" t="s">
        <v>76</v>
      </c>
      <c r="E253" t="s">
        <v>48</v>
      </c>
    </row>
    <row r="254" spans="3:5" x14ac:dyDescent="0.25">
      <c r="C254">
        <v>249</v>
      </c>
      <c r="D254" t="s">
        <v>78</v>
      </c>
      <c r="E254" t="s">
        <v>48</v>
      </c>
    </row>
    <row r="255" spans="3:5" x14ac:dyDescent="0.25">
      <c r="C255">
        <v>250</v>
      </c>
      <c r="D255" t="s">
        <v>76</v>
      </c>
      <c r="E255" t="s">
        <v>48</v>
      </c>
    </row>
    <row r="256" spans="3:5" x14ac:dyDescent="0.25">
      <c r="C256">
        <v>251</v>
      </c>
      <c r="D256" t="s">
        <v>78</v>
      </c>
      <c r="E256" t="s">
        <v>48</v>
      </c>
    </row>
    <row r="257" spans="3:5" x14ac:dyDescent="0.25">
      <c r="C257">
        <v>252</v>
      </c>
      <c r="D257" t="s">
        <v>76</v>
      </c>
      <c r="E257" t="s">
        <v>48</v>
      </c>
    </row>
    <row r="258" spans="3:5" x14ac:dyDescent="0.25">
      <c r="C258">
        <v>253</v>
      </c>
      <c r="D258" t="s">
        <v>78</v>
      </c>
      <c r="E258" t="s">
        <v>48</v>
      </c>
    </row>
    <row r="259" spans="3:5" x14ac:dyDescent="0.25">
      <c r="C259">
        <v>254</v>
      </c>
      <c r="D259" t="s">
        <v>76</v>
      </c>
      <c r="E259" t="s">
        <v>48</v>
      </c>
    </row>
    <row r="260" spans="3:5" x14ac:dyDescent="0.25">
      <c r="C260">
        <v>255</v>
      </c>
      <c r="D260" t="s">
        <v>78</v>
      </c>
      <c r="E260" t="s">
        <v>48</v>
      </c>
    </row>
    <row r="261" spans="3:5" x14ac:dyDescent="0.25">
      <c r="C261">
        <v>256</v>
      </c>
      <c r="D261" t="s">
        <v>76</v>
      </c>
      <c r="E261" t="s">
        <v>48</v>
      </c>
    </row>
    <row r="262" spans="3:5" x14ac:dyDescent="0.25">
      <c r="C262">
        <v>257</v>
      </c>
      <c r="D262" t="s">
        <v>78</v>
      </c>
      <c r="E262" t="s">
        <v>48</v>
      </c>
    </row>
    <row r="263" spans="3:5" x14ac:dyDescent="0.25">
      <c r="C263">
        <v>258</v>
      </c>
      <c r="D263" t="s">
        <v>76</v>
      </c>
      <c r="E263" t="s">
        <v>48</v>
      </c>
    </row>
    <row r="264" spans="3:5" x14ac:dyDescent="0.25">
      <c r="C264">
        <v>259</v>
      </c>
      <c r="D264" t="s">
        <v>78</v>
      </c>
      <c r="E264" t="s">
        <v>48</v>
      </c>
    </row>
    <row r="265" spans="3:5" x14ac:dyDescent="0.25">
      <c r="C265">
        <v>260</v>
      </c>
      <c r="D265" t="s">
        <v>76</v>
      </c>
      <c r="E265" t="s">
        <v>48</v>
      </c>
    </row>
    <row r="266" spans="3:5" x14ac:dyDescent="0.25">
      <c r="C266">
        <v>261</v>
      </c>
      <c r="D266" t="s">
        <v>78</v>
      </c>
      <c r="E266" t="s">
        <v>48</v>
      </c>
    </row>
    <row r="267" spans="3:5" x14ac:dyDescent="0.25">
      <c r="C267">
        <v>262</v>
      </c>
      <c r="D267" t="s">
        <v>76</v>
      </c>
      <c r="E267" t="s">
        <v>48</v>
      </c>
    </row>
    <row r="268" spans="3:5" x14ac:dyDescent="0.25">
      <c r="C268">
        <v>263</v>
      </c>
      <c r="D268" t="s">
        <v>78</v>
      </c>
      <c r="E268" t="s">
        <v>48</v>
      </c>
    </row>
    <row r="269" spans="3:5" x14ac:dyDescent="0.25">
      <c r="C269">
        <v>264</v>
      </c>
      <c r="D269" t="s">
        <v>76</v>
      </c>
      <c r="E269" t="s">
        <v>48</v>
      </c>
    </row>
    <row r="270" spans="3:5" x14ac:dyDescent="0.25">
      <c r="C270">
        <v>265</v>
      </c>
      <c r="D270" t="s">
        <v>78</v>
      </c>
      <c r="E270" t="s">
        <v>48</v>
      </c>
    </row>
    <row r="271" spans="3:5" x14ac:dyDescent="0.25">
      <c r="C271">
        <v>266</v>
      </c>
      <c r="D271" t="s">
        <v>76</v>
      </c>
      <c r="E271" t="s">
        <v>48</v>
      </c>
    </row>
    <row r="272" spans="3:5" x14ac:dyDescent="0.25">
      <c r="C272">
        <v>267</v>
      </c>
      <c r="D272" t="s">
        <v>78</v>
      </c>
      <c r="E272" t="s">
        <v>48</v>
      </c>
    </row>
    <row r="273" spans="3:5" x14ac:dyDescent="0.25">
      <c r="C273">
        <v>268</v>
      </c>
      <c r="D273" t="s">
        <v>76</v>
      </c>
      <c r="E273" t="s">
        <v>48</v>
      </c>
    </row>
    <row r="274" spans="3:5" x14ac:dyDescent="0.25">
      <c r="C274">
        <v>269</v>
      </c>
      <c r="D274" t="s">
        <v>78</v>
      </c>
      <c r="E274" t="s">
        <v>48</v>
      </c>
    </row>
    <row r="275" spans="3:5" x14ac:dyDescent="0.25">
      <c r="C275">
        <v>270</v>
      </c>
      <c r="D275" t="s">
        <v>76</v>
      </c>
      <c r="E275" t="s">
        <v>48</v>
      </c>
    </row>
    <row r="276" spans="3:5" x14ac:dyDescent="0.25">
      <c r="C276">
        <v>271</v>
      </c>
      <c r="D276" t="s">
        <v>78</v>
      </c>
      <c r="E276" t="s">
        <v>48</v>
      </c>
    </row>
    <row r="277" spans="3:5" x14ac:dyDescent="0.25">
      <c r="C277">
        <v>272</v>
      </c>
      <c r="D277" t="s">
        <v>76</v>
      </c>
      <c r="E277" t="s">
        <v>48</v>
      </c>
    </row>
    <row r="278" spans="3:5" x14ac:dyDescent="0.25">
      <c r="C278">
        <v>273</v>
      </c>
      <c r="D278" t="s">
        <v>78</v>
      </c>
      <c r="E278" t="s">
        <v>48</v>
      </c>
    </row>
    <row r="279" spans="3:5" x14ac:dyDescent="0.25">
      <c r="C279">
        <v>274</v>
      </c>
      <c r="D279" t="s">
        <v>76</v>
      </c>
      <c r="E279" t="s">
        <v>48</v>
      </c>
    </row>
    <row r="280" spans="3:5" x14ac:dyDescent="0.25">
      <c r="C280">
        <v>275</v>
      </c>
      <c r="D280" t="s">
        <v>78</v>
      </c>
      <c r="E280" t="s">
        <v>48</v>
      </c>
    </row>
    <row r="281" spans="3:5" x14ac:dyDescent="0.25">
      <c r="C281">
        <v>276</v>
      </c>
      <c r="D281" t="s">
        <v>76</v>
      </c>
      <c r="E281" t="s">
        <v>48</v>
      </c>
    </row>
    <row r="282" spans="3:5" x14ac:dyDescent="0.25">
      <c r="C282">
        <v>277</v>
      </c>
      <c r="D282" t="s">
        <v>78</v>
      </c>
      <c r="E282" t="s">
        <v>48</v>
      </c>
    </row>
    <row r="283" spans="3:5" x14ac:dyDescent="0.25">
      <c r="C283">
        <v>278</v>
      </c>
      <c r="D283" t="s">
        <v>76</v>
      </c>
      <c r="E283" t="s">
        <v>48</v>
      </c>
    </row>
    <row r="284" spans="3:5" x14ac:dyDescent="0.25">
      <c r="C284">
        <v>279</v>
      </c>
      <c r="D284" t="s">
        <v>78</v>
      </c>
      <c r="E284" t="s">
        <v>48</v>
      </c>
    </row>
    <row r="285" spans="3:5" x14ac:dyDescent="0.25">
      <c r="C285">
        <v>280</v>
      </c>
      <c r="D285" t="s">
        <v>76</v>
      </c>
      <c r="E285" t="s">
        <v>48</v>
      </c>
    </row>
    <row r="286" spans="3:5" x14ac:dyDescent="0.25">
      <c r="C286">
        <v>281</v>
      </c>
      <c r="D286" t="s">
        <v>78</v>
      </c>
      <c r="E286" t="s">
        <v>48</v>
      </c>
    </row>
    <row r="287" spans="3:5" x14ac:dyDescent="0.25">
      <c r="C287">
        <v>282</v>
      </c>
      <c r="D287" t="s">
        <v>76</v>
      </c>
      <c r="E287" t="s">
        <v>48</v>
      </c>
    </row>
    <row r="288" spans="3:5" x14ac:dyDescent="0.25">
      <c r="C288">
        <v>283</v>
      </c>
      <c r="D288" t="s">
        <v>78</v>
      </c>
      <c r="E288" t="s">
        <v>48</v>
      </c>
    </row>
    <row r="289" spans="3:5" x14ac:dyDescent="0.25">
      <c r="C289">
        <v>284</v>
      </c>
      <c r="D289" t="s">
        <v>76</v>
      </c>
      <c r="E289" t="s">
        <v>48</v>
      </c>
    </row>
    <row r="290" spans="3:5" x14ac:dyDescent="0.25">
      <c r="C290">
        <v>285</v>
      </c>
      <c r="D290" t="s">
        <v>78</v>
      </c>
      <c r="E290" t="s">
        <v>48</v>
      </c>
    </row>
    <row r="291" spans="3:5" x14ac:dyDescent="0.25">
      <c r="C291">
        <v>286</v>
      </c>
      <c r="D291" t="s">
        <v>76</v>
      </c>
      <c r="E291" t="s">
        <v>48</v>
      </c>
    </row>
    <row r="292" spans="3:5" x14ac:dyDescent="0.25">
      <c r="C292">
        <v>287</v>
      </c>
      <c r="D292" t="s">
        <v>78</v>
      </c>
      <c r="E292" t="s">
        <v>48</v>
      </c>
    </row>
    <row r="293" spans="3:5" x14ac:dyDescent="0.25">
      <c r="C293">
        <v>288</v>
      </c>
      <c r="D293" t="s">
        <v>76</v>
      </c>
      <c r="E293" t="s">
        <v>48</v>
      </c>
    </row>
    <row r="294" spans="3:5" x14ac:dyDescent="0.25">
      <c r="C294">
        <v>289</v>
      </c>
      <c r="D294" t="s">
        <v>78</v>
      </c>
      <c r="E294" t="s">
        <v>48</v>
      </c>
    </row>
    <row r="295" spans="3:5" x14ac:dyDescent="0.25">
      <c r="C295">
        <v>290</v>
      </c>
      <c r="D295" t="s">
        <v>76</v>
      </c>
      <c r="E295" t="s">
        <v>48</v>
      </c>
    </row>
    <row r="296" spans="3:5" x14ac:dyDescent="0.25">
      <c r="C296">
        <v>291</v>
      </c>
      <c r="D296" t="s">
        <v>78</v>
      </c>
      <c r="E296" t="s">
        <v>48</v>
      </c>
    </row>
    <row r="297" spans="3:5" x14ac:dyDescent="0.25">
      <c r="C297">
        <v>292</v>
      </c>
      <c r="D297" t="s">
        <v>76</v>
      </c>
      <c r="E297" t="s">
        <v>48</v>
      </c>
    </row>
    <row r="298" spans="3:5" x14ac:dyDescent="0.25">
      <c r="C298">
        <v>293</v>
      </c>
      <c r="D298" t="s">
        <v>78</v>
      </c>
      <c r="E298" t="s">
        <v>48</v>
      </c>
    </row>
    <row r="299" spans="3:5" x14ac:dyDescent="0.25">
      <c r="C299">
        <v>294</v>
      </c>
      <c r="D299" t="s">
        <v>76</v>
      </c>
      <c r="E299" t="s">
        <v>48</v>
      </c>
    </row>
    <row r="300" spans="3:5" x14ac:dyDescent="0.25">
      <c r="C300">
        <v>295</v>
      </c>
      <c r="D300" t="s">
        <v>78</v>
      </c>
      <c r="E300" t="s">
        <v>48</v>
      </c>
    </row>
    <row r="301" spans="3:5" x14ac:dyDescent="0.25">
      <c r="C301">
        <v>296</v>
      </c>
      <c r="D301" t="s">
        <v>76</v>
      </c>
      <c r="E301" t="s">
        <v>48</v>
      </c>
    </row>
    <row r="302" spans="3:5" x14ac:dyDescent="0.25">
      <c r="C302">
        <v>297</v>
      </c>
      <c r="D302" t="s">
        <v>78</v>
      </c>
      <c r="E302" t="s">
        <v>48</v>
      </c>
    </row>
    <row r="303" spans="3:5" x14ac:dyDescent="0.25">
      <c r="C303">
        <v>298</v>
      </c>
      <c r="D303" t="s">
        <v>76</v>
      </c>
      <c r="E303" t="s">
        <v>48</v>
      </c>
    </row>
    <row r="304" spans="3:5" x14ac:dyDescent="0.25">
      <c r="C304">
        <v>299</v>
      </c>
      <c r="D304" t="s">
        <v>78</v>
      </c>
      <c r="E304" t="s">
        <v>48</v>
      </c>
    </row>
    <row r="305" spans="3:5" x14ac:dyDescent="0.25">
      <c r="C305">
        <v>300</v>
      </c>
      <c r="D305" t="s">
        <v>76</v>
      </c>
      <c r="E305" t="s">
        <v>48</v>
      </c>
    </row>
    <row r="306" spans="3:5" x14ac:dyDescent="0.25">
      <c r="C306">
        <v>301</v>
      </c>
      <c r="D306" t="s">
        <v>78</v>
      </c>
      <c r="E306" t="s">
        <v>48</v>
      </c>
    </row>
    <row r="307" spans="3:5" x14ac:dyDescent="0.25">
      <c r="C307">
        <v>302</v>
      </c>
      <c r="D307" t="s">
        <v>76</v>
      </c>
      <c r="E307" t="s">
        <v>48</v>
      </c>
    </row>
    <row r="308" spans="3:5" x14ac:dyDescent="0.25">
      <c r="C308">
        <v>303</v>
      </c>
      <c r="D308" t="s">
        <v>78</v>
      </c>
      <c r="E308" t="s">
        <v>48</v>
      </c>
    </row>
    <row r="309" spans="3:5" x14ac:dyDescent="0.25">
      <c r="C309">
        <v>304</v>
      </c>
      <c r="D309" t="s">
        <v>76</v>
      </c>
      <c r="E309" t="s">
        <v>48</v>
      </c>
    </row>
    <row r="310" spans="3:5" x14ac:dyDescent="0.25">
      <c r="C310">
        <v>305</v>
      </c>
      <c r="D310" t="s">
        <v>78</v>
      </c>
      <c r="E310" t="s">
        <v>48</v>
      </c>
    </row>
    <row r="311" spans="3:5" x14ac:dyDescent="0.25">
      <c r="C311">
        <v>306</v>
      </c>
      <c r="D311" t="s">
        <v>76</v>
      </c>
      <c r="E311" t="s">
        <v>48</v>
      </c>
    </row>
    <row r="312" spans="3:5" x14ac:dyDescent="0.25">
      <c r="C312">
        <v>307</v>
      </c>
      <c r="D312" t="s">
        <v>78</v>
      </c>
      <c r="E312" t="s">
        <v>48</v>
      </c>
    </row>
    <row r="313" spans="3:5" x14ac:dyDescent="0.25">
      <c r="C313">
        <v>308</v>
      </c>
      <c r="D313" t="s">
        <v>76</v>
      </c>
      <c r="E313" t="s">
        <v>48</v>
      </c>
    </row>
    <row r="314" spans="3:5" x14ac:dyDescent="0.25">
      <c r="C314">
        <v>309</v>
      </c>
      <c r="D314" t="s">
        <v>78</v>
      </c>
      <c r="E314" t="s">
        <v>48</v>
      </c>
    </row>
    <row r="315" spans="3:5" x14ac:dyDescent="0.25">
      <c r="C315">
        <v>310</v>
      </c>
      <c r="D315" t="s">
        <v>76</v>
      </c>
      <c r="E315" t="s">
        <v>48</v>
      </c>
    </row>
    <row r="316" spans="3:5" x14ac:dyDescent="0.25">
      <c r="C316">
        <v>311</v>
      </c>
      <c r="D316" t="s">
        <v>78</v>
      </c>
      <c r="E316" t="s">
        <v>48</v>
      </c>
    </row>
    <row r="317" spans="3:5" x14ac:dyDescent="0.25">
      <c r="C317">
        <v>312</v>
      </c>
      <c r="D317" t="s">
        <v>76</v>
      </c>
      <c r="E317" t="s">
        <v>48</v>
      </c>
    </row>
    <row r="318" spans="3:5" x14ac:dyDescent="0.25">
      <c r="C318">
        <v>313</v>
      </c>
      <c r="D318" t="s">
        <v>78</v>
      </c>
      <c r="E318" t="s">
        <v>48</v>
      </c>
    </row>
    <row r="319" spans="3:5" x14ac:dyDescent="0.25">
      <c r="C319">
        <v>314</v>
      </c>
      <c r="D319" t="s">
        <v>76</v>
      </c>
      <c r="E319" t="s">
        <v>48</v>
      </c>
    </row>
    <row r="320" spans="3:5" x14ac:dyDescent="0.25">
      <c r="C320">
        <v>315</v>
      </c>
      <c r="D320" t="s">
        <v>78</v>
      </c>
      <c r="E320" t="s">
        <v>48</v>
      </c>
    </row>
    <row r="321" spans="3:5" x14ac:dyDescent="0.25">
      <c r="C321">
        <v>316</v>
      </c>
      <c r="D321" t="s">
        <v>76</v>
      </c>
      <c r="E321" t="s">
        <v>48</v>
      </c>
    </row>
    <row r="322" spans="3:5" x14ac:dyDescent="0.25">
      <c r="C322">
        <v>317</v>
      </c>
      <c r="D322" t="s">
        <v>78</v>
      </c>
      <c r="E322" t="s">
        <v>48</v>
      </c>
    </row>
    <row r="323" spans="3:5" x14ac:dyDescent="0.25">
      <c r="C323">
        <v>318</v>
      </c>
      <c r="D323" t="s">
        <v>76</v>
      </c>
      <c r="E323" t="s">
        <v>48</v>
      </c>
    </row>
    <row r="324" spans="3:5" x14ac:dyDescent="0.25">
      <c r="C324">
        <v>319</v>
      </c>
      <c r="D324" t="s">
        <v>78</v>
      </c>
      <c r="E324" t="s">
        <v>48</v>
      </c>
    </row>
    <row r="325" spans="3:5" x14ac:dyDescent="0.25">
      <c r="C325">
        <v>320</v>
      </c>
      <c r="D325" t="s">
        <v>76</v>
      </c>
      <c r="E325" t="s">
        <v>48</v>
      </c>
    </row>
    <row r="326" spans="3:5" x14ac:dyDescent="0.25">
      <c r="C326">
        <v>321</v>
      </c>
      <c r="D326" t="s">
        <v>78</v>
      </c>
      <c r="E326" t="s">
        <v>48</v>
      </c>
    </row>
    <row r="327" spans="3:5" x14ac:dyDescent="0.25">
      <c r="C327">
        <v>322</v>
      </c>
      <c r="D327" t="s">
        <v>76</v>
      </c>
      <c r="E327" t="s">
        <v>48</v>
      </c>
    </row>
    <row r="328" spans="3:5" x14ac:dyDescent="0.25">
      <c r="C328">
        <v>323</v>
      </c>
      <c r="D328" t="s">
        <v>78</v>
      </c>
      <c r="E328" t="s">
        <v>48</v>
      </c>
    </row>
    <row r="329" spans="3:5" x14ac:dyDescent="0.25">
      <c r="C329">
        <v>324</v>
      </c>
      <c r="D329" t="s">
        <v>76</v>
      </c>
      <c r="E329" t="s">
        <v>48</v>
      </c>
    </row>
    <row r="330" spans="3:5" x14ac:dyDescent="0.25">
      <c r="C330">
        <v>325</v>
      </c>
      <c r="D330" t="s">
        <v>78</v>
      </c>
      <c r="E330" t="s">
        <v>48</v>
      </c>
    </row>
    <row r="331" spans="3:5" x14ac:dyDescent="0.25">
      <c r="C331">
        <v>326</v>
      </c>
      <c r="D331" t="s">
        <v>76</v>
      </c>
      <c r="E331" t="s">
        <v>48</v>
      </c>
    </row>
    <row r="332" spans="3:5" x14ac:dyDescent="0.25">
      <c r="C332">
        <v>327</v>
      </c>
      <c r="D332" t="s">
        <v>78</v>
      </c>
      <c r="E332" t="s">
        <v>48</v>
      </c>
    </row>
    <row r="333" spans="3:5" x14ac:dyDescent="0.25">
      <c r="C333">
        <v>328</v>
      </c>
      <c r="D333" t="s">
        <v>76</v>
      </c>
      <c r="E333" t="s">
        <v>48</v>
      </c>
    </row>
    <row r="334" spans="3:5" x14ac:dyDescent="0.25">
      <c r="C334">
        <v>329</v>
      </c>
      <c r="D334" t="s">
        <v>78</v>
      </c>
      <c r="E334" t="s">
        <v>48</v>
      </c>
    </row>
    <row r="335" spans="3:5" x14ac:dyDescent="0.25">
      <c r="C335">
        <v>330</v>
      </c>
      <c r="D335" t="s">
        <v>76</v>
      </c>
      <c r="E335" t="s">
        <v>48</v>
      </c>
    </row>
    <row r="336" spans="3:5" x14ac:dyDescent="0.25">
      <c r="C336">
        <v>331</v>
      </c>
      <c r="D336" t="s">
        <v>78</v>
      </c>
      <c r="E336" t="s">
        <v>48</v>
      </c>
    </row>
    <row r="337" spans="3:5" x14ac:dyDescent="0.25">
      <c r="C337">
        <v>332</v>
      </c>
      <c r="D337" t="s">
        <v>76</v>
      </c>
      <c r="E337" t="s">
        <v>48</v>
      </c>
    </row>
    <row r="338" spans="3:5" x14ac:dyDescent="0.25">
      <c r="C338">
        <v>333</v>
      </c>
      <c r="D338" t="s">
        <v>78</v>
      </c>
      <c r="E338" t="s">
        <v>48</v>
      </c>
    </row>
    <row r="339" spans="3:5" x14ac:dyDescent="0.25">
      <c r="C339">
        <v>334</v>
      </c>
      <c r="D339" t="s">
        <v>76</v>
      </c>
      <c r="E339" t="s">
        <v>48</v>
      </c>
    </row>
    <row r="340" spans="3:5" x14ac:dyDescent="0.25">
      <c r="C340">
        <v>335</v>
      </c>
      <c r="D340" t="s">
        <v>78</v>
      </c>
      <c r="E340" t="s">
        <v>48</v>
      </c>
    </row>
    <row r="341" spans="3:5" x14ac:dyDescent="0.25">
      <c r="C341">
        <v>336</v>
      </c>
      <c r="D341" t="s">
        <v>76</v>
      </c>
      <c r="E341" t="s">
        <v>48</v>
      </c>
    </row>
    <row r="342" spans="3:5" x14ac:dyDescent="0.25">
      <c r="C342">
        <v>337</v>
      </c>
      <c r="D342" t="s">
        <v>78</v>
      </c>
      <c r="E342" t="s">
        <v>48</v>
      </c>
    </row>
    <row r="343" spans="3:5" x14ac:dyDescent="0.25">
      <c r="C343">
        <v>338</v>
      </c>
      <c r="D343" t="s">
        <v>76</v>
      </c>
      <c r="E343" t="s">
        <v>48</v>
      </c>
    </row>
    <row r="344" spans="3:5" x14ac:dyDescent="0.25">
      <c r="C344">
        <v>339</v>
      </c>
      <c r="D344" t="s">
        <v>78</v>
      </c>
      <c r="E344" t="s">
        <v>48</v>
      </c>
    </row>
    <row r="345" spans="3:5" x14ac:dyDescent="0.25">
      <c r="C345">
        <v>340</v>
      </c>
      <c r="D345" t="s">
        <v>76</v>
      </c>
      <c r="E345" t="s">
        <v>48</v>
      </c>
    </row>
    <row r="346" spans="3:5" x14ac:dyDescent="0.25">
      <c r="C346">
        <v>341</v>
      </c>
      <c r="D346" t="s">
        <v>78</v>
      </c>
      <c r="E346" t="s">
        <v>48</v>
      </c>
    </row>
    <row r="347" spans="3:5" x14ac:dyDescent="0.25">
      <c r="C347">
        <v>342</v>
      </c>
      <c r="D347" t="s">
        <v>76</v>
      </c>
      <c r="E347" t="s">
        <v>48</v>
      </c>
    </row>
    <row r="348" spans="3:5" x14ac:dyDescent="0.25">
      <c r="C348">
        <v>343</v>
      </c>
      <c r="D348" t="s">
        <v>78</v>
      </c>
      <c r="E348" t="s">
        <v>48</v>
      </c>
    </row>
    <row r="349" spans="3:5" x14ac:dyDescent="0.25">
      <c r="C349">
        <v>344</v>
      </c>
      <c r="D349" t="s">
        <v>76</v>
      </c>
      <c r="E349" t="s">
        <v>48</v>
      </c>
    </row>
    <row r="350" spans="3:5" x14ac:dyDescent="0.25">
      <c r="C350">
        <v>345</v>
      </c>
      <c r="D350" t="s">
        <v>78</v>
      </c>
      <c r="E350" t="s">
        <v>48</v>
      </c>
    </row>
    <row r="351" spans="3:5" x14ac:dyDescent="0.25">
      <c r="C351">
        <v>346</v>
      </c>
      <c r="D351" t="s">
        <v>76</v>
      </c>
      <c r="E351" t="s">
        <v>48</v>
      </c>
    </row>
    <row r="352" spans="3:5" x14ac:dyDescent="0.25">
      <c r="C352">
        <v>347</v>
      </c>
      <c r="D352" t="s">
        <v>78</v>
      </c>
      <c r="E352" t="s">
        <v>48</v>
      </c>
    </row>
    <row r="353" spans="3:5" x14ac:dyDescent="0.25">
      <c r="C353">
        <v>348</v>
      </c>
      <c r="D353" t="s">
        <v>76</v>
      </c>
      <c r="E353" t="s">
        <v>48</v>
      </c>
    </row>
    <row r="354" spans="3:5" x14ac:dyDescent="0.25">
      <c r="C354">
        <v>349</v>
      </c>
      <c r="D354" t="s">
        <v>78</v>
      </c>
      <c r="E354" t="s">
        <v>48</v>
      </c>
    </row>
    <row r="355" spans="3:5" x14ac:dyDescent="0.25">
      <c r="C355">
        <v>350</v>
      </c>
      <c r="D355" t="s">
        <v>76</v>
      </c>
      <c r="E355" t="s">
        <v>48</v>
      </c>
    </row>
    <row r="356" spans="3:5" x14ac:dyDescent="0.25">
      <c r="C356">
        <v>351</v>
      </c>
      <c r="D356" t="s">
        <v>78</v>
      </c>
      <c r="E356" t="s">
        <v>48</v>
      </c>
    </row>
    <row r="357" spans="3:5" x14ac:dyDescent="0.25">
      <c r="C357">
        <v>352</v>
      </c>
      <c r="D357" t="s">
        <v>76</v>
      </c>
      <c r="E357" t="s">
        <v>48</v>
      </c>
    </row>
    <row r="358" spans="3:5" x14ac:dyDescent="0.25">
      <c r="C358">
        <v>353</v>
      </c>
      <c r="D358" t="s">
        <v>78</v>
      </c>
      <c r="E358" t="s">
        <v>48</v>
      </c>
    </row>
    <row r="359" spans="3:5" x14ac:dyDescent="0.25">
      <c r="C359">
        <v>354</v>
      </c>
      <c r="D359" t="s">
        <v>76</v>
      </c>
      <c r="E359" t="s">
        <v>48</v>
      </c>
    </row>
    <row r="360" spans="3:5" x14ac:dyDescent="0.25">
      <c r="C360">
        <v>355</v>
      </c>
      <c r="D360" t="s">
        <v>78</v>
      </c>
      <c r="E360" t="s">
        <v>48</v>
      </c>
    </row>
    <row r="361" spans="3:5" x14ac:dyDescent="0.25">
      <c r="C361">
        <v>356</v>
      </c>
      <c r="D361" t="s">
        <v>76</v>
      </c>
      <c r="E361" t="s">
        <v>48</v>
      </c>
    </row>
    <row r="362" spans="3:5" x14ac:dyDescent="0.25">
      <c r="C362">
        <v>357</v>
      </c>
      <c r="D362" t="s">
        <v>78</v>
      </c>
      <c r="E362" t="s">
        <v>48</v>
      </c>
    </row>
    <row r="363" spans="3:5" x14ac:dyDescent="0.25">
      <c r="C363">
        <v>358</v>
      </c>
      <c r="D363" t="s">
        <v>76</v>
      </c>
      <c r="E363" t="s">
        <v>48</v>
      </c>
    </row>
    <row r="364" spans="3:5" x14ac:dyDescent="0.25">
      <c r="C364">
        <v>359</v>
      </c>
      <c r="D364" t="s">
        <v>78</v>
      </c>
      <c r="E364" t="s">
        <v>48</v>
      </c>
    </row>
    <row r="365" spans="3:5" x14ac:dyDescent="0.25">
      <c r="C365">
        <v>360</v>
      </c>
      <c r="D365" t="s">
        <v>76</v>
      </c>
      <c r="E365" t="s">
        <v>48</v>
      </c>
    </row>
    <row r="366" spans="3:5" x14ac:dyDescent="0.25">
      <c r="C366">
        <v>361</v>
      </c>
      <c r="D366" t="s">
        <v>78</v>
      </c>
      <c r="E366" t="s">
        <v>48</v>
      </c>
    </row>
    <row r="367" spans="3:5" x14ac:dyDescent="0.25">
      <c r="C367">
        <v>362</v>
      </c>
      <c r="D367" t="s">
        <v>76</v>
      </c>
      <c r="E367" t="s">
        <v>48</v>
      </c>
    </row>
    <row r="368" spans="3:5" x14ac:dyDescent="0.25">
      <c r="C368">
        <v>363</v>
      </c>
      <c r="D368" t="s">
        <v>78</v>
      </c>
      <c r="E368" t="s">
        <v>48</v>
      </c>
    </row>
    <row r="369" spans="3:5" x14ac:dyDescent="0.25">
      <c r="C369">
        <v>364</v>
      </c>
      <c r="D369" t="s">
        <v>76</v>
      </c>
      <c r="E369" t="s">
        <v>48</v>
      </c>
    </row>
    <row r="370" spans="3:5" x14ac:dyDescent="0.25">
      <c r="C370">
        <v>365</v>
      </c>
      <c r="D370" t="s">
        <v>78</v>
      </c>
      <c r="E370" t="s">
        <v>48</v>
      </c>
    </row>
    <row r="371" spans="3:5" x14ac:dyDescent="0.25">
      <c r="C371">
        <v>366</v>
      </c>
      <c r="D371" t="s">
        <v>76</v>
      </c>
      <c r="E371" t="s">
        <v>48</v>
      </c>
    </row>
    <row r="372" spans="3:5" x14ac:dyDescent="0.25">
      <c r="C372">
        <v>367</v>
      </c>
      <c r="D372" t="s">
        <v>78</v>
      </c>
      <c r="E372" t="s">
        <v>48</v>
      </c>
    </row>
    <row r="373" spans="3:5" x14ac:dyDescent="0.25">
      <c r="C373">
        <v>368</v>
      </c>
      <c r="D373" t="s">
        <v>76</v>
      </c>
      <c r="E373" t="s">
        <v>48</v>
      </c>
    </row>
    <row r="374" spans="3:5" x14ac:dyDescent="0.25">
      <c r="C374">
        <v>369</v>
      </c>
      <c r="D374" t="s">
        <v>78</v>
      </c>
      <c r="E374" t="s">
        <v>48</v>
      </c>
    </row>
    <row r="375" spans="3:5" x14ac:dyDescent="0.25">
      <c r="C375">
        <v>370</v>
      </c>
      <c r="D375" t="s">
        <v>76</v>
      </c>
      <c r="E375" t="s">
        <v>48</v>
      </c>
    </row>
    <row r="376" spans="3:5" x14ac:dyDescent="0.25">
      <c r="C376">
        <v>371</v>
      </c>
      <c r="D376" t="s">
        <v>78</v>
      </c>
      <c r="E376" t="s">
        <v>48</v>
      </c>
    </row>
    <row r="377" spans="3:5" x14ac:dyDescent="0.25">
      <c r="C377">
        <v>372</v>
      </c>
      <c r="D377" t="s">
        <v>76</v>
      </c>
      <c r="E377" t="s">
        <v>48</v>
      </c>
    </row>
    <row r="378" spans="3:5" x14ac:dyDescent="0.25">
      <c r="C378">
        <v>373</v>
      </c>
      <c r="D378" t="s">
        <v>78</v>
      </c>
      <c r="E378" t="s">
        <v>48</v>
      </c>
    </row>
    <row r="379" spans="3:5" x14ac:dyDescent="0.25">
      <c r="C379">
        <v>374</v>
      </c>
      <c r="D379" t="s">
        <v>76</v>
      </c>
      <c r="E379" t="s">
        <v>48</v>
      </c>
    </row>
    <row r="380" spans="3:5" x14ac:dyDescent="0.25">
      <c r="C380">
        <v>375</v>
      </c>
      <c r="D380" t="s">
        <v>78</v>
      </c>
      <c r="E380" t="s">
        <v>48</v>
      </c>
    </row>
    <row r="381" spans="3:5" x14ac:dyDescent="0.25">
      <c r="C381">
        <v>376</v>
      </c>
      <c r="D381" t="s">
        <v>76</v>
      </c>
      <c r="E381" t="s">
        <v>48</v>
      </c>
    </row>
    <row r="382" spans="3:5" x14ac:dyDescent="0.25">
      <c r="C382">
        <v>377</v>
      </c>
      <c r="D382" t="s">
        <v>78</v>
      </c>
      <c r="E382" t="s">
        <v>48</v>
      </c>
    </row>
    <row r="383" spans="3:5" x14ac:dyDescent="0.25">
      <c r="C383">
        <v>378</v>
      </c>
      <c r="D383" t="s">
        <v>76</v>
      </c>
      <c r="E383" t="s">
        <v>48</v>
      </c>
    </row>
    <row r="384" spans="3:5" x14ac:dyDescent="0.25">
      <c r="C384">
        <v>379</v>
      </c>
      <c r="D384" t="s">
        <v>78</v>
      </c>
      <c r="E384" t="s">
        <v>48</v>
      </c>
    </row>
    <row r="385" spans="3:5" x14ac:dyDescent="0.25">
      <c r="C385">
        <v>380</v>
      </c>
      <c r="D385" t="s">
        <v>76</v>
      </c>
      <c r="E385" t="s">
        <v>48</v>
      </c>
    </row>
    <row r="386" spans="3:5" x14ac:dyDescent="0.25">
      <c r="C386">
        <v>381</v>
      </c>
      <c r="D386" t="s">
        <v>78</v>
      </c>
      <c r="E386" t="s">
        <v>48</v>
      </c>
    </row>
    <row r="387" spans="3:5" x14ac:dyDescent="0.25">
      <c r="C387">
        <v>382</v>
      </c>
      <c r="D387" t="s">
        <v>76</v>
      </c>
      <c r="E387" t="s">
        <v>48</v>
      </c>
    </row>
    <row r="388" spans="3:5" x14ac:dyDescent="0.25">
      <c r="C388">
        <v>383</v>
      </c>
      <c r="D388" t="s">
        <v>78</v>
      </c>
      <c r="E388" t="s">
        <v>48</v>
      </c>
    </row>
    <row r="389" spans="3:5" x14ac:dyDescent="0.25">
      <c r="C389">
        <v>384</v>
      </c>
      <c r="D389" t="s">
        <v>76</v>
      </c>
      <c r="E389" t="s">
        <v>48</v>
      </c>
    </row>
    <row r="390" spans="3:5" x14ac:dyDescent="0.25">
      <c r="C390">
        <v>385</v>
      </c>
      <c r="D390" t="s">
        <v>78</v>
      </c>
      <c r="E390" t="s">
        <v>48</v>
      </c>
    </row>
    <row r="391" spans="3:5" x14ac:dyDescent="0.25">
      <c r="C391">
        <v>386</v>
      </c>
      <c r="D391" t="s">
        <v>76</v>
      </c>
      <c r="E391" t="s">
        <v>48</v>
      </c>
    </row>
    <row r="392" spans="3:5" x14ac:dyDescent="0.25">
      <c r="C392">
        <v>387</v>
      </c>
      <c r="D392" t="s">
        <v>78</v>
      </c>
      <c r="E392" t="s">
        <v>48</v>
      </c>
    </row>
    <row r="393" spans="3:5" x14ac:dyDescent="0.25">
      <c r="C393">
        <v>388</v>
      </c>
      <c r="D393" t="s">
        <v>76</v>
      </c>
      <c r="E393" t="s">
        <v>48</v>
      </c>
    </row>
    <row r="394" spans="3:5" x14ac:dyDescent="0.25">
      <c r="C394">
        <v>389</v>
      </c>
      <c r="D394" t="s">
        <v>78</v>
      </c>
      <c r="E394" t="s">
        <v>48</v>
      </c>
    </row>
    <row r="395" spans="3:5" x14ac:dyDescent="0.25">
      <c r="C395">
        <v>390</v>
      </c>
      <c r="D395" t="s">
        <v>76</v>
      </c>
      <c r="E395" t="s">
        <v>48</v>
      </c>
    </row>
    <row r="396" spans="3:5" x14ac:dyDescent="0.25">
      <c r="C396">
        <v>391</v>
      </c>
      <c r="D396" t="s">
        <v>78</v>
      </c>
      <c r="E396" t="s">
        <v>48</v>
      </c>
    </row>
    <row r="397" spans="3:5" x14ac:dyDescent="0.25">
      <c r="C397">
        <v>392</v>
      </c>
      <c r="D397" t="s">
        <v>76</v>
      </c>
      <c r="E397" t="s">
        <v>48</v>
      </c>
    </row>
    <row r="398" spans="3:5" x14ac:dyDescent="0.25">
      <c r="C398">
        <v>393</v>
      </c>
      <c r="D398" t="s">
        <v>78</v>
      </c>
      <c r="E398" t="s">
        <v>48</v>
      </c>
    </row>
    <row r="399" spans="3:5" x14ac:dyDescent="0.25">
      <c r="C399">
        <v>394</v>
      </c>
      <c r="D399" t="s">
        <v>76</v>
      </c>
      <c r="E399" t="s">
        <v>48</v>
      </c>
    </row>
    <row r="400" spans="3:5" x14ac:dyDescent="0.25">
      <c r="C400">
        <v>395</v>
      </c>
      <c r="D400" t="s">
        <v>78</v>
      </c>
      <c r="E400" t="s">
        <v>48</v>
      </c>
    </row>
    <row r="401" spans="3:5" x14ac:dyDescent="0.25">
      <c r="C401">
        <v>396</v>
      </c>
      <c r="D401" t="s">
        <v>76</v>
      </c>
      <c r="E401" t="s">
        <v>48</v>
      </c>
    </row>
    <row r="402" spans="3:5" x14ac:dyDescent="0.25">
      <c r="C402">
        <v>397</v>
      </c>
      <c r="D402" t="s">
        <v>78</v>
      </c>
      <c r="E402" t="s">
        <v>48</v>
      </c>
    </row>
    <row r="403" spans="3:5" x14ac:dyDescent="0.25">
      <c r="C403">
        <v>398</v>
      </c>
      <c r="D403" t="s">
        <v>76</v>
      </c>
      <c r="E403" t="s">
        <v>48</v>
      </c>
    </row>
    <row r="404" spans="3:5" x14ac:dyDescent="0.25">
      <c r="C404">
        <v>399</v>
      </c>
      <c r="D404" t="s">
        <v>78</v>
      </c>
      <c r="E404" t="s">
        <v>48</v>
      </c>
    </row>
    <row r="405" spans="3:5" x14ac:dyDescent="0.25">
      <c r="C405">
        <v>400</v>
      </c>
      <c r="D405" t="s">
        <v>76</v>
      </c>
      <c r="E405" t="s">
        <v>48</v>
      </c>
    </row>
    <row r="406" spans="3:5" x14ac:dyDescent="0.25">
      <c r="C406">
        <v>401</v>
      </c>
      <c r="D406" t="s">
        <v>78</v>
      </c>
      <c r="E406" t="s">
        <v>48</v>
      </c>
    </row>
    <row r="407" spans="3:5" x14ac:dyDescent="0.25">
      <c r="C407">
        <v>402</v>
      </c>
      <c r="D407" t="s">
        <v>76</v>
      </c>
      <c r="E407" t="s">
        <v>48</v>
      </c>
    </row>
    <row r="408" spans="3:5" x14ac:dyDescent="0.25">
      <c r="C408">
        <v>403</v>
      </c>
      <c r="D408" t="s">
        <v>78</v>
      </c>
      <c r="E408" t="s">
        <v>48</v>
      </c>
    </row>
    <row r="409" spans="3:5" x14ac:dyDescent="0.25">
      <c r="C409">
        <v>404</v>
      </c>
      <c r="D409" t="s">
        <v>76</v>
      </c>
      <c r="E409" t="s">
        <v>48</v>
      </c>
    </row>
    <row r="410" spans="3:5" x14ac:dyDescent="0.25">
      <c r="C410">
        <v>405</v>
      </c>
      <c r="D410" t="s">
        <v>78</v>
      </c>
      <c r="E410" t="s">
        <v>48</v>
      </c>
    </row>
    <row r="411" spans="3:5" x14ac:dyDescent="0.25">
      <c r="C411">
        <v>406</v>
      </c>
      <c r="D411" t="s">
        <v>76</v>
      </c>
      <c r="E411" t="s">
        <v>48</v>
      </c>
    </row>
    <row r="412" spans="3:5" x14ac:dyDescent="0.25">
      <c r="C412">
        <v>407</v>
      </c>
      <c r="D412" t="s">
        <v>78</v>
      </c>
      <c r="E412" t="s">
        <v>48</v>
      </c>
    </row>
    <row r="413" spans="3:5" x14ac:dyDescent="0.25">
      <c r="C413">
        <v>408</v>
      </c>
      <c r="D413" t="s">
        <v>76</v>
      </c>
      <c r="E413" t="s">
        <v>48</v>
      </c>
    </row>
    <row r="414" spans="3:5" x14ac:dyDescent="0.25">
      <c r="C414">
        <v>409</v>
      </c>
      <c r="D414" t="s">
        <v>78</v>
      </c>
      <c r="E414" t="s">
        <v>48</v>
      </c>
    </row>
    <row r="415" spans="3:5" x14ac:dyDescent="0.25">
      <c r="C415">
        <v>410</v>
      </c>
      <c r="D415" t="s">
        <v>76</v>
      </c>
      <c r="E415" t="s">
        <v>48</v>
      </c>
    </row>
    <row r="416" spans="3:5" x14ac:dyDescent="0.25">
      <c r="C416">
        <v>411</v>
      </c>
      <c r="D416" t="s">
        <v>78</v>
      </c>
      <c r="E416" t="s">
        <v>48</v>
      </c>
    </row>
    <row r="417" spans="3:5" x14ac:dyDescent="0.25">
      <c r="C417">
        <v>412</v>
      </c>
      <c r="D417" t="s">
        <v>76</v>
      </c>
      <c r="E417" t="s">
        <v>48</v>
      </c>
    </row>
    <row r="418" spans="3:5" x14ac:dyDescent="0.25">
      <c r="C418">
        <v>413</v>
      </c>
      <c r="D418" t="s">
        <v>78</v>
      </c>
      <c r="E418" t="s">
        <v>48</v>
      </c>
    </row>
    <row r="419" spans="3:5" x14ac:dyDescent="0.25">
      <c r="C419">
        <v>414</v>
      </c>
      <c r="D419" t="s">
        <v>76</v>
      </c>
      <c r="E419" t="s">
        <v>48</v>
      </c>
    </row>
    <row r="420" spans="3:5" x14ac:dyDescent="0.25">
      <c r="C420">
        <v>415</v>
      </c>
      <c r="D420" t="s">
        <v>78</v>
      </c>
      <c r="E420" t="s">
        <v>48</v>
      </c>
    </row>
    <row r="421" spans="3:5" x14ac:dyDescent="0.25">
      <c r="C421">
        <v>416</v>
      </c>
      <c r="D421" t="s">
        <v>76</v>
      </c>
      <c r="E421" t="s">
        <v>48</v>
      </c>
    </row>
    <row r="422" spans="3:5" x14ac:dyDescent="0.25">
      <c r="C422">
        <v>417</v>
      </c>
      <c r="D422" t="s">
        <v>78</v>
      </c>
      <c r="E422" t="s">
        <v>48</v>
      </c>
    </row>
    <row r="423" spans="3:5" x14ac:dyDescent="0.25">
      <c r="C423">
        <v>418</v>
      </c>
      <c r="D423" t="s">
        <v>76</v>
      </c>
      <c r="E423" t="s">
        <v>48</v>
      </c>
    </row>
    <row r="424" spans="3:5" x14ac:dyDescent="0.25">
      <c r="C424">
        <v>419</v>
      </c>
      <c r="D424" t="s">
        <v>78</v>
      </c>
      <c r="E424" t="s">
        <v>48</v>
      </c>
    </row>
    <row r="425" spans="3:5" x14ac:dyDescent="0.25">
      <c r="C425">
        <v>420</v>
      </c>
      <c r="D425" t="s">
        <v>76</v>
      </c>
      <c r="E425" t="s">
        <v>48</v>
      </c>
    </row>
    <row r="426" spans="3:5" x14ac:dyDescent="0.25">
      <c r="C426">
        <v>421</v>
      </c>
      <c r="D426" t="s">
        <v>78</v>
      </c>
      <c r="E426" t="s">
        <v>48</v>
      </c>
    </row>
    <row r="427" spans="3:5" x14ac:dyDescent="0.25">
      <c r="C427">
        <v>422</v>
      </c>
      <c r="D427" t="s">
        <v>76</v>
      </c>
      <c r="E427" t="s">
        <v>48</v>
      </c>
    </row>
    <row r="428" spans="3:5" x14ac:dyDescent="0.25">
      <c r="C428">
        <v>423</v>
      </c>
      <c r="D428" t="s">
        <v>78</v>
      </c>
      <c r="E428" t="s">
        <v>48</v>
      </c>
    </row>
    <row r="429" spans="3:5" x14ac:dyDescent="0.25">
      <c r="C429">
        <v>424</v>
      </c>
      <c r="D429" t="s">
        <v>76</v>
      </c>
      <c r="E429" t="s">
        <v>48</v>
      </c>
    </row>
    <row r="430" spans="3:5" x14ac:dyDescent="0.25">
      <c r="C430">
        <v>425</v>
      </c>
      <c r="D430" t="s">
        <v>78</v>
      </c>
      <c r="E430" t="s">
        <v>48</v>
      </c>
    </row>
    <row r="431" spans="3:5" x14ac:dyDescent="0.25">
      <c r="C431">
        <v>426</v>
      </c>
      <c r="D431" t="s">
        <v>76</v>
      </c>
      <c r="E431" t="s">
        <v>48</v>
      </c>
    </row>
    <row r="432" spans="3:5" x14ac:dyDescent="0.25">
      <c r="C432">
        <v>427</v>
      </c>
      <c r="D432" t="s">
        <v>78</v>
      </c>
      <c r="E432" t="s">
        <v>48</v>
      </c>
    </row>
    <row r="433" spans="3:5" x14ac:dyDescent="0.25">
      <c r="C433">
        <v>428</v>
      </c>
      <c r="D433" t="s">
        <v>76</v>
      </c>
      <c r="E433" t="s">
        <v>48</v>
      </c>
    </row>
    <row r="434" spans="3:5" x14ac:dyDescent="0.25">
      <c r="C434">
        <v>429</v>
      </c>
      <c r="D434" t="s">
        <v>78</v>
      </c>
      <c r="E434" t="s">
        <v>48</v>
      </c>
    </row>
    <row r="435" spans="3:5" x14ac:dyDescent="0.25">
      <c r="C435">
        <v>430</v>
      </c>
      <c r="D435" t="s">
        <v>76</v>
      </c>
      <c r="E435" t="s">
        <v>48</v>
      </c>
    </row>
    <row r="436" spans="3:5" x14ac:dyDescent="0.25">
      <c r="C436">
        <v>431</v>
      </c>
      <c r="D436" t="s">
        <v>78</v>
      </c>
      <c r="E436" t="s">
        <v>48</v>
      </c>
    </row>
    <row r="437" spans="3:5" x14ac:dyDescent="0.25">
      <c r="C437">
        <v>432</v>
      </c>
      <c r="D437" t="s">
        <v>76</v>
      </c>
      <c r="E437" t="s">
        <v>48</v>
      </c>
    </row>
    <row r="438" spans="3:5" x14ac:dyDescent="0.25">
      <c r="C438">
        <v>433</v>
      </c>
      <c r="D438" t="s">
        <v>78</v>
      </c>
      <c r="E438" t="s">
        <v>48</v>
      </c>
    </row>
    <row r="439" spans="3:5" x14ac:dyDescent="0.25">
      <c r="C439">
        <v>434</v>
      </c>
      <c r="D439" t="s">
        <v>76</v>
      </c>
      <c r="E439" t="s">
        <v>48</v>
      </c>
    </row>
    <row r="440" spans="3:5" x14ac:dyDescent="0.25">
      <c r="C440">
        <v>435</v>
      </c>
      <c r="D440" t="s">
        <v>78</v>
      </c>
      <c r="E440" t="s">
        <v>48</v>
      </c>
    </row>
    <row r="441" spans="3:5" x14ac:dyDescent="0.25">
      <c r="C441">
        <v>436</v>
      </c>
      <c r="D441" t="s">
        <v>76</v>
      </c>
      <c r="E441" t="s">
        <v>48</v>
      </c>
    </row>
    <row r="442" spans="3:5" x14ac:dyDescent="0.25">
      <c r="C442">
        <v>437</v>
      </c>
      <c r="D442" t="s">
        <v>78</v>
      </c>
      <c r="E442" t="s">
        <v>48</v>
      </c>
    </row>
    <row r="443" spans="3:5" x14ac:dyDescent="0.25">
      <c r="C443">
        <v>438</v>
      </c>
      <c r="D443" t="s">
        <v>76</v>
      </c>
      <c r="E443" t="s">
        <v>48</v>
      </c>
    </row>
    <row r="444" spans="3:5" x14ac:dyDescent="0.25">
      <c r="C444">
        <v>439</v>
      </c>
      <c r="D444" t="s">
        <v>78</v>
      </c>
      <c r="E444" t="s">
        <v>48</v>
      </c>
    </row>
    <row r="445" spans="3:5" x14ac:dyDescent="0.25">
      <c r="C445">
        <v>440</v>
      </c>
      <c r="D445" t="s">
        <v>76</v>
      </c>
      <c r="E445" t="s">
        <v>48</v>
      </c>
    </row>
    <row r="446" spans="3:5" x14ac:dyDescent="0.25">
      <c r="C446">
        <v>441</v>
      </c>
      <c r="D446" t="s">
        <v>78</v>
      </c>
      <c r="E446" t="s">
        <v>48</v>
      </c>
    </row>
    <row r="447" spans="3:5" x14ac:dyDescent="0.25">
      <c r="C447">
        <v>442</v>
      </c>
      <c r="D447" t="s">
        <v>76</v>
      </c>
      <c r="E447" t="s">
        <v>48</v>
      </c>
    </row>
    <row r="448" spans="3:5" x14ac:dyDescent="0.25">
      <c r="C448">
        <v>443</v>
      </c>
      <c r="D448" t="s">
        <v>78</v>
      </c>
      <c r="E448" t="s">
        <v>48</v>
      </c>
    </row>
    <row r="449" spans="3:5" x14ac:dyDescent="0.25">
      <c r="C449">
        <v>444</v>
      </c>
      <c r="D449" t="s">
        <v>76</v>
      </c>
      <c r="E449" t="s">
        <v>48</v>
      </c>
    </row>
    <row r="450" spans="3:5" x14ac:dyDescent="0.25">
      <c r="C450">
        <v>445</v>
      </c>
      <c r="D450" t="s">
        <v>78</v>
      </c>
      <c r="E450" t="s">
        <v>48</v>
      </c>
    </row>
    <row r="451" spans="3:5" x14ac:dyDescent="0.25">
      <c r="C451">
        <v>446</v>
      </c>
      <c r="D451" t="s">
        <v>76</v>
      </c>
      <c r="E451" t="s">
        <v>48</v>
      </c>
    </row>
    <row r="452" spans="3:5" x14ac:dyDescent="0.25">
      <c r="C452">
        <v>447</v>
      </c>
      <c r="D452" t="s">
        <v>78</v>
      </c>
      <c r="E452" t="s">
        <v>48</v>
      </c>
    </row>
    <row r="453" spans="3:5" x14ac:dyDescent="0.25">
      <c r="C453">
        <v>448</v>
      </c>
      <c r="D453" t="s">
        <v>76</v>
      </c>
      <c r="E453" t="s">
        <v>48</v>
      </c>
    </row>
    <row r="454" spans="3:5" x14ac:dyDescent="0.25">
      <c r="C454">
        <v>449</v>
      </c>
      <c r="D454" t="s">
        <v>78</v>
      </c>
      <c r="E454" t="s">
        <v>48</v>
      </c>
    </row>
    <row r="455" spans="3:5" x14ac:dyDescent="0.25">
      <c r="C455">
        <v>450</v>
      </c>
      <c r="D455" t="s">
        <v>76</v>
      </c>
      <c r="E455" t="s">
        <v>48</v>
      </c>
    </row>
    <row r="456" spans="3:5" x14ac:dyDescent="0.25">
      <c r="C456">
        <v>451</v>
      </c>
      <c r="D456" t="s">
        <v>78</v>
      </c>
      <c r="E456" t="s">
        <v>48</v>
      </c>
    </row>
    <row r="457" spans="3:5" x14ac:dyDescent="0.25">
      <c r="C457">
        <v>452</v>
      </c>
      <c r="D457" t="s">
        <v>76</v>
      </c>
      <c r="E457" t="s">
        <v>48</v>
      </c>
    </row>
    <row r="458" spans="3:5" x14ac:dyDescent="0.25">
      <c r="C458">
        <v>453</v>
      </c>
      <c r="D458" t="s">
        <v>78</v>
      </c>
      <c r="E458" t="s">
        <v>48</v>
      </c>
    </row>
    <row r="459" spans="3:5" x14ac:dyDescent="0.25">
      <c r="C459">
        <v>454</v>
      </c>
      <c r="D459" t="s">
        <v>76</v>
      </c>
      <c r="E459" t="s">
        <v>48</v>
      </c>
    </row>
    <row r="460" spans="3:5" x14ac:dyDescent="0.25">
      <c r="C460">
        <v>455</v>
      </c>
      <c r="D460" t="s">
        <v>78</v>
      </c>
      <c r="E460" t="s">
        <v>48</v>
      </c>
    </row>
    <row r="461" spans="3:5" x14ac:dyDescent="0.25">
      <c r="C461">
        <v>456</v>
      </c>
      <c r="D461" t="s">
        <v>76</v>
      </c>
      <c r="E461" t="s">
        <v>48</v>
      </c>
    </row>
    <row r="462" spans="3:5" x14ac:dyDescent="0.25">
      <c r="C462">
        <v>457</v>
      </c>
      <c r="D462" t="s">
        <v>78</v>
      </c>
      <c r="E462" t="s">
        <v>48</v>
      </c>
    </row>
    <row r="463" spans="3:5" x14ac:dyDescent="0.25">
      <c r="C463">
        <v>458</v>
      </c>
      <c r="D463" t="s">
        <v>76</v>
      </c>
      <c r="E463" t="s">
        <v>48</v>
      </c>
    </row>
    <row r="464" spans="3:5" x14ac:dyDescent="0.25">
      <c r="C464">
        <v>459</v>
      </c>
      <c r="D464" t="s">
        <v>78</v>
      </c>
      <c r="E464" t="s">
        <v>48</v>
      </c>
    </row>
    <row r="465" spans="3:5" x14ac:dyDescent="0.25">
      <c r="C465">
        <v>460</v>
      </c>
      <c r="D465" t="s">
        <v>76</v>
      </c>
      <c r="E465" t="s">
        <v>48</v>
      </c>
    </row>
    <row r="466" spans="3:5" x14ac:dyDescent="0.25">
      <c r="C466">
        <v>461</v>
      </c>
      <c r="D466" t="s">
        <v>78</v>
      </c>
      <c r="E466" t="s">
        <v>48</v>
      </c>
    </row>
    <row r="467" spans="3:5" x14ac:dyDescent="0.25">
      <c r="C467">
        <v>462</v>
      </c>
      <c r="D467" t="s">
        <v>76</v>
      </c>
      <c r="E467" t="s">
        <v>48</v>
      </c>
    </row>
    <row r="468" spans="3:5" x14ac:dyDescent="0.25">
      <c r="C468">
        <v>463</v>
      </c>
      <c r="D468" t="s">
        <v>78</v>
      </c>
      <c r="E468" t="s">
        <v>48</v>
      </c>
    </row>
    <row r="469" spans="3:5" x14ac:dyDescent="0.25">
      <c r="C469">
        <v>464</v>
      </c>
      <c r="D469" t="s">
        <v>76</v>
      </c>
      <c r="E469" t="s">
        <v>48</v>
      </c>
    </row>
    <row r="470" spans="3:5" x14ac:dyDescent="0.25">
      <c r="C470">
        <v>465</v>
      </c>
      <c r="D470" t="s">
        <v>78</v>
      </c>
      <c r="E470" t="s">
        <v>48</v>
      </c>
    </row>
    <row r="471" spans="3:5" x14ac:dyDescent="0.25">
      <c r="C471">
        <v>466</v>
      </c>
      <c r="D471" t="s">
        <v>76</v>
      </c>
      <c r="E471" t="s">
        <v>48</v>
      </c>
    </row>
    <row r="472" spans="3:5" x14ac:dyDescent="0.25">
      <c r="C472">
        <v>467</v>
      </c>
      <c r="D472" t="s">
        <v>78</v>
      </c>
      <c r="E472" t="s">
        <v>48</v>
      </c>
    </row>
    <row r="473" spans="3:5" x14ac:dyDescent="0.25">
      <c r="C473">
        <v>468</v>
      </c>
      <c r="D473" t="s">
        <v>76</v>
      </c>
      <c r="E473" t="s">
        <v>48</v>
      </c>
    </row>
    <row r="474" spans="3:5" x14ac:dyDescent="0.25">
      <c r="C474">
        <v>469</v>
      </c>
      <c r="D474" t="s">
        <v>78</v>
      </c>
      <c r="E474" t="s">
        <v>48</v>
      </c>
    </row>
    <row r="475" spans="3:5" x14ac:dyDescent="0.25">
      <c r="C475">
        <v>470</v>
      </c>
      <c r="D475" t="s">
        <v>76</v>
      </c>
      <c r="E475" t="s">
        <v>48</v>
      </c>
    </row>
    <row r="476" spans="3:5" x14ac:dyDescent="0.25">
      <c r="C476">
        <v>471</v>
      </c>
      <c r="D476" t="s">
        <v>78</v>
      </c>
      <c r="E476" t="s">
        <v>48</v>
      </c>
    </row>
    <row r="477" spans="3:5" x14ac:dyDescent="0.25">
      <c r="C477">
        <v>472</v>
      </c>
      <c r="D477" t="s">
        <v>76</v>
      </c>
      <c r="E477" t="s">
        <v>48</v>
      </c>
    </row>
    <row r="478" spans="3:5" x14ac:dyDescent="0.25">
      <c r="C478">
        <v>473</v>
      </c>
      <c r="D478" t="s">
        <v>78</v>
      </c>
      <c r="E478" t="s">
        <v>48</v>
      </c>
    </row>
    <row r="479" spans="3:5" x14ac:dyDescent="0.25">
      <c r="C479">
        <v>474</v>
      </c>
      <c r="D479" t="s">
        <v>76</v>
      </c>
      <c r="E479" t="s">
        <v>48</v>
      </c>
    </row>
    <row r="480" spans="3:5" x14ac:dyDescent="0.25">
      <c r="C480">
        <v>475</v>
      </c>
      <c r="D480" t="s">
        <v>78</v>
      </c>
      <c r="E480" t="s">
        <v>48</v>
      </c>
    </row>
    <row r="481" spans="2:5" x14ac:dyDescent="0.25">
      <c r="C481">
        <v>476</v>
      </c>
      <c r="D481" t="s">
        <v>76</v>
      </c>
      <c r="E481" t="s">
        <v>48</v>
      </c>
    </row>
    <row r="482" spans="2:5" x14ac:dyDescent="0.25">
      <c r="C482">
        <v>477</v>
      </c>
      <c r="D482" t="s">
        <v>78</v>
      </c>
      <c r="E482" t="s">
        <v>48</v>
      </c>
    </row>
    <row r="483" spans="2:5" x14ac:dyDescent="0.25">
      <c r="C483">
        <v>478</v>
      </c>
      <c r="D483" t="s">
        <v>76</v>
      </c>
      <c r="E483" t="s">
        <v>48</v>
      </c>
    </row>
    <row r="484" spans="2:5" x14ac:dyDescent="0.25">
      <c r="C484">
        <v>479</v>
      </c>
      <c r="D484" t="s">
        <v>78</v>
      </c>
      <c r="E484" t="s">
        <v>48</v>
      </c>
    </row>
    <row r="485" spans="2:5" x14ac:dyDescent="0.25">
      <c r="C485">
        <v>480</v>
      </c>
      <c r="D485" t="s">
        <v>76</v>
      </c>
      <c r="E485" t="s">
        <v>48</v>
      </c>
    </row>
    <row r="486" spans="2:5" x14ac:dyDescent="0.25">
      <c r="C486">
        <v>481</v>
      </c>
      <c r="D486" t="s">
        <v>78</v>
      </c>
      <c r="E486" t="s">
        <v>48</v>
      </c>
    </row>
    <row r="487" spans="2:5" x14ac:dyDescent="0.25">
      <c r="B487" t="s">
        <v>80</v>
      </c>
      <c r="C487">
        <v>482</v>
      </c>
      <c r="D487" t="s">
        <v>81</v>
      </c>
      <c r="E487" t="s">
        <v>126</v>
      </c>
    </row>
    <row r="488" spans="2:5" x14ac:dyDescent="0.25">
      <c r="C488">
        <v>483</v>
      </c>
      <c r="D488" t="s">
        <v>82</v>
      </c>
      <c r="E488" t="s">
        <v>127</v>
      </c>
    </row>
    <row r="489" spans="2:5" x14ac:dyDescent="0.25">
      <c r="B489" t="s">
        <v>83</v>
      </c>
      <c r="C489">
        <v>484</v>
      </c>
      <c r="D489" t="s">
        <v>76</v>
      </c>
      <c r="E489" t="s">
        <v>115</v>
      </c>
    </row>
    <row r="490" spans="2:5" x14ac:dyDescent="0.25">
      <c r="C490">
        <v>485</v>
      </c>
      <c r="D490" t="s">
        <v>128</v>
      </c>
      <c r="E490" t="s">
        <v>116</v>
      </c>
    </row>
    <row r="491" spans="2:5" x14ac:dyDescent="0.25">
      <c r="B491" t="s">
        <v>84</v>
      </c>
      <c r="C491">
        <v>486</v>
      </c>
      <c r="D491" t="s">
        <v>76</v>
      </c>
      <c r="E491" t="s">
        <v>110</v>
      </c>
    </row>
    <row r="492" spans="2:5" ht="15.75" thickBot="1" x14ac:dyDescent="0.3">
      <c r="C492">
        <v>487</v>
      </c>
      <c r="D492" t="s">
        <v>78</v>
      </c>
      <c r="E492" t="s">
        <v>78</v>
      </c>
    </row>
    <row r="493" spans="2:5" x14ac:dyDescent="0.25">
      <c r="B493" s="12" t="s">
        <v>85</v>
      </c>
      <c r="C493" s="13">
        <v>488</v>
      </c>
      <c r="D493" s="14" t="s">
        <v>86</v>
      </c>
      <c r="E493" s="21" t="s">
        <v>86</v>
      </c>
    </row>
    <row r="494" spans="2:5" x14ac:dyDescent="0.25">
      <c r="B494" s="15"/>
      <c r="C494" s="16">
        <v>489</v>
      </c>
      <c r="D494" s="17" t="s">
        <v>87</v>
      </c>
      <c r="E494" t="s">
        <v>87</v>
      </c>
    </row>
    <row r="495" spans="2:5" x14ac:dyDescent="0.25">
      <c r="B495" s="15" t="s">
        <v>88</v>
      </c>
      <c r="C495" s="16">
        <v>490</v>
      </c>
      <c r="D495" s="17" t="s">
        <v>89</v>
      </c>
      <c r="E495" t="s">
        <v>89</v>
      </c>
    </row>
    <row r="496" spans="2:5" x14ac:dyDescent="0.25">
      <c r="B496" s="15"/>
      <c r="C496" s="16">
        <v>491</v>
      </c>
      <c r="D496" s="17" t="s">
        <v>90</v>
      </c>
      <c r="E496" t="s">
        <v>90</v>
      </c>
    </row>
    <row r="497" spans="2:5" x14ac:dyDescent="0.25">
      <c r="B497" s="15" t="s">
        <v>91</v>
      </c>
      <c r="C497" s="16">
        <v>492</v>
      </c>
      <c r="D497" s="17" t="s">
        <v>92</v>
      </c>
      <c r="E497" t="s">
        <v>92</v>
      </c>
    </row>
    <row r="498" spans="2:5" x14ac:dyDescent="0.25">
      <c r="B498" s="15"/>
      <c r="C498" s="16">
        <v>493</v>
      </c>
      <c r="D498" s="17" t="s">
        <v>47</v>
      </c>
      <c r="E498" t="s">
        <v>47</v>
      </c>
    </row>
    <row r="499" spans="2:5" x14ac:dyDescent="0.25">
      <c r="B499" s="15" t="s">
        <v>93</v>
      </c>
      <c r="C499" s="16">
        <v>494</v>
      </c>
      <c r="D499" s="17" t="s">
        <v>94</v>
      </c>
      <c r="E499" t="s">
        <v>94</v>
      </c>
    </row>
    <row r="500" spans="2:5" x14ac:dyDescent="0.25">
      <c r="B500" s="15"/>
      <c r="C500" s="16">
        <v>495</v>
      </c>
      <c r="D500" s="17" t="s">
        <v>40</v>
      </c>
      <c r="E500" t="s">
        <v>40</v>
      </c>
    </row>
    <row r="501" spans="2:5" x14ac:dyDescent="0.25">
      <c r="B501" s="15" t="s">
        <v>95</v>
      </c>
      <c r="C501" s="16">
        <v>496</v>
      </c>
      <c r="D501" s="17" t="s">
        <v>96</v>
      </c>
      <c r="E501" t="s">
        <v>96</v>
      </c>
    </row>
    <row r="502" spans="2:5" x14ac:dyDescent="0.25">
      <c r="B502" s="15"/>
      <c r="C502" s="16">
        <v>497</v>
      </c>
      <c r="D502" s="17" t="s">
        <v>97</v>
      </c>
      <c r="E502" t="s">
        <v>97</v>
      </c>
    </row>
    <row r="503" spans="2:5" x14ac:dyDescent="0.25">
      <c r="B503" s="15" t="s">
        <v>98</v>
      </c>
      <c r="C503" s="16">
        <v>498</v>
      </c>
      <c r="D503" s="17" t="s">
        <v>43</v>
      </c>
      <c r="E503" t="s">
        <v>43</v>
      </c>
    </row>
    <row r="504" spans="2:5" x14ac:dyDescent="0.25">
      <c r="B504" s="15"/>
      <c r="C504" s="16">
        <v>499</v>
      </c>
      <c r="D504" s="17" t="s">
        <v>44</v>
      </c>
      <c r="E504" t="s">
        <v>44</v>
      </c>
    </row>
    <row r="505" spans="2:5" x14ac:dyDescent="0.25">
      <c r="B505" s="15" t="s">
        <v>99</v>
      </c>
      <c r="C505" s="16">
        <v>500</v>
      </c>
      <c r="D505" s="17" t="s">
        <v>100</v>
      </c>
      <c r="E505" t="s">
        <v>100</v>
      </c>
    </row>
    <row r="506" spans="2:5" x14ac:dyDescent="0.25">
      <c r="B506" s="15"/>
      <c r="C506" s="16">
        <v>501</v>
      </c>
      <c r="D506" s="17" t="s">
        <v>101</v>
      </c>
      <c r="E506" t="s">
        <v>101</v>
      </c>
    </row>
    <row r="507" spans="2:5" x14ac:dyDescent="0.25">
      <c r="B507" s="15" t="s">
        <v>102</v>
      </c>
      <c r="C507" s="16">
        <v>502</v>
      </c>
      <c r="D507" s="17" t="s">
        <v>103</v>
      </c>
      <c r="E507" t="s">
        <v>103</v>
      </c>
    </row>
    <row r="508" spans="2:5" x14ac:dyDescent="0.25">
      <c r="B508" s="15"/>
      <c r="C508" s="16">
        <v>503</v>
      </c>
      <c r="D508" s="17" t="s">
        <v>38</v>
      </c>
      <c r="E508" t="s">
        <v>38</v>
      </c>
    </row>
    <row r="509" spans="2:5" x14ac:dyDescent="0.25">
      <c r="B509" s="15" t="s">
        <v>104</v>
      </c>
      <c r="C509" s="16">
        <v>504</v>
      </c>
      <c r="D509" s="17" t="s">
        <v>49</v>
      </c>
      <c r="E509" t="s">
        <v>49</v>
      </c>
    </row>
    <row r="510" spans="2:5" x14ac:dyDescent="0.25">
      <c r="B510" s="15"/>
      <c r="C510" s="16">
        <v>505</v>
      </c>
      <c r="D510" s="17" t="s">
        <v>48</v>
      </c>
      <c r="E510" t="s">
        <v>48</v>
      </c>
    </row>
    <row r="511" spans="2:5" x14ac:dyDescent="0.25">
      <c r="B511" s="15" t="s">
        <v>105</v>
      </c>
      <c r="C511" s="16">
        <v>506</v>
      </c>
      <c r="D511" s="17" t="s">
        <v>50</v>
      </c>
      <c r="E511" t="s">
        <v>50</v>
      </c>
    </row>
    <row r="512" spans="2:5" x14ac:dyDescent="0.25">
      <c r="B512" s="15"/>
      <c r="C512" s="16">
        <v>507</v>
      </c>
      <c r="D512" s="17" t="s">
        <v>51</v>
      </c>
      <c r="E512" t="s">
        <v>51</v>
      </c>
    </row>
    <row r="513" spans="2:5" x14ac:dyDescent="0.25">
      <c r="B513" s="15" t="s">
        <v>106</v>
      </c>
      <c r="C513" s="16">
        <v>508</v>
      </c>
      <c r="D513" s="17" t="s">
        <v>52</v>
      </c>
      <c r="E513" t="s">
        <v>52</v>
      </c>
    </row>
    <row r="514" spans="2:5" x14ac:dyDescent="0.25">
      <c r="B514" s="15"/>
      <c r="C514" s="16">
        <v>509</v>
      </c>
      <c r="D514" s="17" t="s">
        <v>53</v>
      </c>
      <c r="E514" t="s">
        <v>53</v>
      </c>
    </row>
    <row r="515" spans="2:5" x14ac:dyDescent="0.25">
      <c r="B515" s="15" t="s">
        <v>107</v>
      </c>
      <c r="C515" s="16">
        <v>510</v>
      </c>
      <c r="D515" s="17" t="s">
        <v>54</v>
      </c>
      <c r="E515" t="s">
        <v>54</v>
      </c>
    </row>
    <row r="516" spans="2:5" ht="15.75" thickBot="1" x14ac:dyDescent="0.3">
      <c r="B516" s="18"/>
      <c r="C516" s="19">
        <v>511</v>
      </c>
      <c r="D516" s="20" t="s">
        <v>55</v>
      </c>
      <c r="E51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5"/>
  <sheetViews>
    <sheetView tabSelected="1" workbookViewId="0">
      <selection activeCell="J17" sqref="J17"/>
    </sheetView>
  </sheetViews>
  <sheetFormatPr defaultRowHeight="15" x14ac:dyDescent="0.25"/>
  <cols>
    <col min="3" max="3" width="6.140625" customWidth="1"/>
    <col min="4" max="4" width="6.7109375" customWidth="1"/>
    <col min="6" max="6" width="16" customWidth="1"/>
    <col min="7" max="7" width="15.140625" customWidth="1"/>
    <col min="12" max="12" width="9.140625" customWidth="1"/>
    <col min="13" max="13" width="29.140625" customWidth="1"/>
  </cols>
  <sheetData>
    <row r="1" spans="2:11" x14ac:dyDescent="0.25">
      <c r="I1" t="s">
        <v>31</v>
      </c>
      <c r="J1">
        <v>65535</v>
      </c>
    </row>
    <row r="2" spans="2:11" ht="15.75" thickBot="1" x14ac:dyDescent="0.3">
      <c r="H2" s="11" t="s">
        <v>74</v>
      </c>
    </row>
    <row r="3" spans="2:11" x14ac:dyDescent="0.25">
      <c r="B3" s="2" t="s">
        <v>0</v>
      </c>
      <c r="C3" s="2" t="str">
        <f>DEC2HEX(E3/256, 2)</f>
        <v>6B</v>
      </c>
      <c r="D3" s="2" t="str">
        <f>DEC2HEX(E3-(HEX2DEC(C3)*256),2)</f>
        <v>70</v>
      </c>
      <c r="E3" s="2">
        <v>27504</v>
      </c>
      <c r="F3" s="2"/>
      <c r="G3" s="2"/>
      <c r="H3" s="5" t="s">
        <v>58</v>
      </c>
      <c r="I3" s="6" t="s">
        <v>65</v>
      </c>
      <c r="J3" s="2">
        <f>HEX2DEC(I3)+HEX2DEC(H3)*256</f>
        <v>27226</v>
      </c>
      <c r="K3" s="2">
        <f>J3</f>
        <v>27226</v>
      </c>
    </row>
    <row r="4" spans="2:11" x14ac:dyDescent="0.25">
      <c r="B4" t="s">
        <v>1</v>
      </c>
      <c r="C4" t="str">
        <f>DEC2HEX(E4/256, 2)</f>
        <v>67</v>
      </c>
      <c r="D4" t="str">
        <f>DEC2HEX(E4-(HEX2DEC(C4)*256),2)</f>
        <v>43</v>
      </c>
      <c r="E4">
        <v>26435</v>
      </c>
      <c r="H4" s="7" t="s">
        <v>59</v>
      </c>
      <c r="I4" s="8" t="s">
        <v>66</v>
      </c>
      <c r="J4">
        <f t="shared" ref="J4:J14" si="0">HEX2DEC(I4)+HEX2DEC(H4)*256</f>
        <v>26651</v>
      </c>
      <c r="K4">
        <f>J4</f>
        <v>26651</v>
      </c>
    </row>
    <row r="5" spans="2:11" x14ac:dyDescent="0.25">
      <c r="B5" t="s">
        <v>2</v>
      </c>
      <c r="C5" t="str">
        <f>DEC2HEX(F5/256,2)</f>
        <v>FC</v>
      </c>
      <c r="D5" t="str">
        <f>DEC2HEX(F5-(HEX2DEC(C5)*256),2)</f>
        <v>18</v>
      </c>
      <c r="E5">
        <v>-1000</v>
      </c>
      <c r="F5">
        <f>(($J$1-(E5*-1))+1)</f>
        <v>64536</v>
      </c>
      <c r="H5" s="7" t="s">
        <v>24</v>
      </c>
      <c r="I5" s="8" t="s">
        <v>67</v>
      </c>
      <c r="J5">
        <f t="shared" si="0"/>
        <v>64536</v>
      </c>
      <c r="K5">
        <f>(($J$1-J5)+1)*-1</f>
        <v>-1000</v>
      </c>
    </row>
    <row r="6" spans="2:11" x14ac:dyDescent="0.25">
      <c r="B6" s="2" t="s">
        <v>3</v>
      </c>
      <c r="C6" s="2" t="str">
        <f>DEC2HEX(E6/256,2)</f>
        <v>8E</v>
      </c>
      <c r="D6" s="2" t="str">
        <f>DEC2HEX(E6-(HEX2DEC(C6)*256),2)</f>
        <v>7D</v>
      </c>
      <c r="E6" s="2">
        <v>36477</v>
      </c>
      <c r="F6" s="2"/>
      <c r="G6" s="2"/>
      <c r="H6" s="7" t="s">
        <v>60</v>
      </c>
      <c r="I6" s="8" t="s">
        <v>68</v>
      </c>
      <c r="J6" s="2">
        <f t="shared" si="0"/>
        <v>38008</v>
      </c>
      <c r="K6" s="2">
        <f>J6</f>
        <v>38008</v>
      </c>
    </row>
    <row r="7" spans="2:11" x14ac:dyDescent="0.25">
      <c r="B7" t="s">
        <v>4</v>
      </c>
      <c r="C7" t="str">
        <f>DEC2HEX(F7/256, 2)</f>
        <v>D6</v>
      </c>
      <c r="D7" t="str">
        <f>DEC2HEX(F7-(HEX2DEC(C7)*256),2)</f>
        <v>43</v>
      </c>
      <c r="E7">
        <v>-10685</v>
      </c>
      <c r="F7">
        <f>(($J$1-(E7*-1))+1)</f>
        <v>54851</v>
      </c>
      <c r="H7" s="7" t="s">
        <v>61</v>
      </c>
      <c r="I7" s="8" t="s">
        <v>69</v>
      </c>
      <c r="J7">
        <f t="shared" si="0"/>
        <v>54936</v>
      </c>
      <c r="K7">
        <f>(($J$1-J7)+1)*-1</f>
        <v>-10600</v>
      </c>
    </row>
    <row r="8" spans="2:11" x14ac:dyDescent="0.25">
      <c r="B8" t="s">
        <v>5</v>
      </c>
      <c r="C8" t="str">
        <f>DEC2HEX(E8/256,2)</f>
        <v>0B</v>
      </c>
      <c r="D8" t="str">
        <f>DEC2HEX(E8-(HEX2DEC(C8)*256),2)</f>
        <v>D0</v>
      </c>
      <c r="E8">
        <v>3024</v>
      </c>
      <c r="H8" s="7" t="s">
        <v>32</v>
      </c>
      <c r="I8" s="8" t="s">
        <v>21</v>
      </c>
      <c r="J8">
        <f t="shared" si="0"/>
        <v>3024</v>
      </c>
      <c r="K8">
        <f>J8</f>
        <v>3024</v>
      </c>
    </row>
    <row r="9" spans="2:11" x14ac:dyDescent="0.25">
      <c r="B9" t="s">
        <v>6</v>
      </c>
      <c r="C9" t="str">
        <f>DEC2HEX(E9/256,2)</f>
        <v>0B</v>
      </c>
      <c r="D9" t="str">
        <f>DEC2HEX(E9-(HEX2DEC(C9)*256),2)</f>
        <v>27</v>
      </c>
      <c r="E9">
        <v>2855</v>
      </c>
      <c r="H9" s="7" t="s">
        <v>62</v>
      </c>
      <c r="I9" s="8" t="s">
        <v>70</v>
      </c>
      <c r="J9">
        <f t="shared" si="0"/>
        <v>5610</v>
      </c>
      <c r="K9">
        <f>J9</f>
        <v>5610</v>
      </c>
    </row>
    <row r="10" spans="2:11" x14ac:dyDescent="0.25">
      <c r="B10" t="s">
        <v>7</v>
      </c>
      <c r="C10" t="str">
        <f>DEC2HEX(E10/256,2)</f>
        <v>00</v>
      </c>
      <c r="D10" t="str">
        <f>DEC2HEX(E10-(HEX2DEC(C10)*256),2)</f>
        <v>8C</v>
      </c>
      <c r="E10">
        <v>140</v>
      </c>
      <c r="H10" s="7" t="s">
        <v>63</v>
      </c>
      <c r="I10" s="8" t="s">
        <v>71</v>
      </c>
      <c r="J10">
        <f t="shared" si="0"/>
        <v>124</v>
      </c>
      <c r="K10">
        <f>J10</f>
        <v>124</v>
      </c>
    </row>
    <row r="11" spans="2:11" x14ac:dyDescent="0.25">
      <c r="B11" t="s">
        <v>8</v>
      </c>
      <c r="C11" t="str">
        <f>DEC2HEX(F11/256, 2)</f>
        <v>FF</v>
      </c>
      <c r="D11" t="str">
        <f>DEC2HEX(F11-(HEX2DEC(C11)*256),2)</f>
        <v>F9</v>
      </c>
      <c r="E11">
        <v>-7</v>
      </c>
      <c r="F11">
        <f>(($J$1-(E11*-1))+1)</f>
        <v>65529</v>
      </c>
      <c r="H11" s="7" t="s">
        <v>25</v>
      </c>
      <c r="I11" s="8" t="s">
        <v>26</v>
      </c>
      <c r="J11">
        <f t="shared" si="0"/>
        <v>65529</v>
      </c>
      <c r="K11">
        <f>(($J$1-J11)+1)*-1</f>
        <v>-7</v>
      </c>
    </row>
    <row r="12" spans="2:11" x14ac:dyDescent="0.25">
      <c r="B12" t="s">
        <v>9</v>
      </c>
      <c r="C12" t="str">
        <f>DEC2HEX(E12/256,2)</f>
        <v>3C</v>
      </c>
      <c r="D12" t="str">
        <f>DEC2HEX(E12-(HEX2DEC(C12)*256),2)</f>
        <v>8C</v>
      </c>
      <c r="E12">
        <v>15500</v>
      </c>
      <c r="H12" s="7" t="s">
        <v>28</v>
      </c>
      <c r="I12" s="8" t="s">
        <v>27</v>
      </c>
      <c r="J12">
        <f t="shared" si="0"/>
        <v>15500</v>
      </c>
      <c r="K12">
        <f>J12</f>
        <v>15500</v>
      </c>
    </row>
    <row r="13" spans="2:11" x14ac:dyDescent="0.25">
      <c r="B13" t="s">
        <v>10</v>
      </c>
      <c r="C13" t="str">
        <f>DEC2HEX(F13/256, 2)</f>
        <v>C6</v>
      </c>
      <c r="D13" t="str">
        <f>DEC2HEX(F13-(HEX2DEC(C13)*256),2)</f>
        <v>F8</v>
      </c>
      <c r="E13">
        <v>-14600</v>
      </c>
      <c r="F13">
        <f>(($J$1-(E13*-1))+1)</f>
        <v>50936</v>
      </c>
      <c r="H13" s="7" t="s">
        <v>30</v>
      </c>
      <c r="I13" s="8" t="s">
        <v>29</v>
      </c>
      <c r="J13">
        <f t="shared" si="0"/>
        <v>50936</v>
      </c>
      <c r="K13">
        <f>(($J$1-J13)+1)*-1</f>
        <v>-14600</v>
      </c>
    </row>
    <row r="14" spans="2:11" ht="15.75" thickBot="1" x14ac:dyDescent="0.3">
      <c r="B14" t="s">
        <v>11</v>
      </c>
      <c r="C14" t="str">
        <f>DEC2HEX(E14/256,2)</f>
        <v>17</v>
      </c>
      <c r="D14" t="str">
        <f>DEC2HEX(E14-(HEX2DEC(C14)*256),2)</f>
        <v>70</v>
      </c>
      <c r="E14">
        <v>6000</v>
      </c>
      <c r="H14" s="9" t="s">
        <v>64</v>
      </c>
      <c r="I14" s="10" t="s">
        <v>72</v>
      </c>
      <c r="J14">
        <f t="shared" si="0"/>
        <v>6000</v>
      </c>
      <c r="K14">
        <v>6000</v>
      </c>
    </row>
    <row r="16" spans="2:11" x14ac:dyDescent="0.25">
      <c r="B16" t="s">
        <v>12</v>
      </c>
      <c r="E16">
        <v>525632</v>
      </c>
      <c r="J16" t="s">
        <v>73</v>
      </c>
      <c r="K16">
        <f>HEX2DEC(J16)*16</f>
        <v>514528</v>
      </c>
    </row>
    <row r="18" spans="2:14" x14ac:dyDescent="0.25">
      <c r="E18" t="s">
        <v>13</v>
      </c>
      <c r="F18">
        <f>((E16/16384)-(E3/1024))*E4</f>
        <v>138060.91796875</v>
      </c>
      <c r="K18" t="s">
        <v>13</v>
      </c>
      <c r="L18">
        <f>((K16/16384)-(K3/1024))*K4</f>
        <v>128362.04296875</v>
      </c>
    </row>
    <row r="19" spans="2:14" x14ac:dyDescent="0.25">
      <c r="E19" t="s">
        <v>14</v>
      </c>
      <c r="F19">
        <f>(((E16/131072)-(E3/8192))*((E16/131072)-(E3/8192))*E5)</f>
        <v>-426.18966102600098</v>
      </c>
      <c r="K19" t="s">
        <v>14</v>
      </c>
      <c r="L19">
        <f>(((K16/131072)-(K3/8192))*((K16/131072)-(K3/8192))*K5)</f>
        <v>-362.46514320373535</v>
      </c>
    </row>
    <row r="20" spans="2:14" x14ac:dyDescent="0.25">
      <c r="E20" t="s">
        <v>15</v>
      </c>
      <c r="F20">
        <f>F18+F19</f>
        <v>137634.728307724</v>
      </c>
      <c r="K20" t="s">
        <v>15</v>
      </c>
      <c r="L20">
        <f>L18+L19</f>
        <v>127999.57782554626</v>
      </c>
      <c r="N20">
        <v>102375</v>
      </c>
    </row>
    <row r="21" spans="2:14" x14ac:dyDescent="0.25">
      <c r="E21" t="s">
        <v>16</v>
      </c>
      <c r="F21">
        <f>(F20*5+128)/256</f>
        <v>2688.6782872602344</v>
      </c>
      <c r="K21" t="s">
        <v>16</v>
      </c>
      <c r="L21">
        <f>(L20*5+128)/256</f>
        <v>2500.4917544052005</v>
      </c>
    </row>
    <row r="23" spans="2:14" x14ac:dyDescent="0.25">
      <c r="B23" t="s">
        <v>57</v>
      </c>
      <c r="E23">
        <v>420000</v>
      </c>
      <c r="I23" s="4">
        <v>21392</v>
      </c>
      <c r="J23">
        <v>5290</v>
      </c>
      <c r="K23">
        <f>HEX2DEC(J23)*16</f>
        <v>338176</v>
      </c>
    </row>
    <row r="25" spans="2:14" x14ac:dyDescent="0.25">
      <c r="E25" t="s">
        <v>13</v>
      </c>
      <c r="F25">
        <f>(F20/2)-64000</f>
        <v>4817.3641538619995</v>
      </c>
      <c r="K25" t="s">
        <v>13</v>
      </c>
      <c r="L25">
        <f>(L20/2)-64000</f>
        <v>-0.21108722686767578</v>
      </c>
    </row>
    <row r="26" spans="2:14" x14ac:dyDescent="0.25">
      <c r="E26" t="s">
        <v>14</v>
      </c>
      <c r="F26">
        <f>F25*F25*E11/32768</f>
        <v>-4957.5494914673391</v>
      </c>
      <c r="K26" t="s">
        <v>14</v>
      </c>
      <c r="L26">
        <f>L25*L25*K11/32768</f>
        <v>-9.5185767036987112E-6</v>
      </c>
    </row>
    <row r="27" spans="2:14" x14ac:dyDescent="0.25">
      <c r="E27" t="s">
        <v>14</v>
      </c>
      <c r="F27">
        <f>F26+F25*E10*2</f>
        <v>1343904.4135898924</v>
      </c>
      <c r="K27" t="s">
        <v>14</v>
      </c>
      <c r="L27">
        <f>L26+L25*K10*2</f>
        <v>-52.349641781760297</v>
      </c>
    </row>
    <row r="28" spans="2:14" x14ac:dyDescent="0.25">
      <c r="E28" t="s">
        <v>14</v>
      </c>
      <c r="F28">
        <f>(F27/4)+(E9*65536)</f>
        <v>187441256.10339746</v>
      </c>
      <c r="K28" t="s">
        <v>14</v>
      </c>
      <c r="L28">
        <f>(L27/4)+(K9*65536)</f>
        <v>367656946.91258955</v>
      </c>
    </row>
    <row r="29" spans="2:14" x14ac:dyDescent="0.25">
      <c r="E29" t="s">
        <v>13</v>
      </c>
      <c r="F29">
        <f>((E8*F25*F25/524288)+(E7*F25))/524288</f>
        <v>-97.922672553531356</v>
      </c>
      <c r="K29" t="s">
        <v>13</v>
      </c>
      <c r="L29">
        <f>((K8*L25*L25/524288)+(K7*L25))/524288</f>
        <v>4.267739986036175E-3</v>
      </c>
    </row>
    <row r="30" spans="2:14" x14ac:dyDescent="0.25">
      <c r="E30" t="s">
        <v>13</v>
      </c>
      <c r="F30">
        <f>(1+F29/32768)*E6</f>
        <v>36367.993489784698</v>
      </c>
      <c r="K30" t="s">
        <v>13</v>
      </c>
      <c r="L30">
        <f>(1+L29/32768)*K6</f>
        <v>38008.004950203285</v>
      </c>
    </row>
    <row r="31" spans="2:14" x14ac:dyDescent="0.25">
      <c r="E31" t="s">
        <v>56</v>
      </c>
      <c r="F31">
        <f>1048576-E23</f>
        <v>628576</v>
      </c>
      <c r="K31" t="s">
        <v>56</v>
      </c>
      <c r="L31">
        <f>1048576-K23</f>
        <v>710400</v>
      </c>
    </row>
    <row r="32" spans="2:14" x14ac:dyDescent="0.25">
      <c r="E32" t="s">
        <v>56</v>
      </c>
      <c r="F32">
        <f>(F31-(F28/4096))*6250/F30</f>
        <v>100159.15071514675</v>
      </c>
      <c r="K32" t="s">
        <v>56</v>
      </c>
      <c r="L32">
        <f>(L31-(L28/4096))*6250/L30</f>
        <v>102057.44882037163</v>
      </c>
    </row>
    <row r="33" spans="5:12" x14ac:dyDescent="0.25">
      <c r="E33" t="s">
        <v>13</v>
      </c>
      <c r="F33">
        <f>E14*F32*F32/2147483648</f>
        <v>28028.680399002926</v>
      </c>
      <c r="K33" t="s">
        <v>13</v>
      </c>
      <c r="L33">
        <f>K14*L32*L32/2147483648</f>
        <v>29101.193490594927</v>
      </c>
    </row>
    <row r="34" spans="5:12" x14ac:dyDescent="0.25">
      <c r="E34" t="s">
        <v>14</v>
      </c>
      <c r="F34">
        <f>F32*E13/32768</f>
        <v>-44626.574720493853</v>
      </c>
      <c r="K34" t="s">
        <v>14</v>
      </c>
      <c r="L34">
        <f>L32*K13/32768</f>
        <v>-45472.374047162652</v>
      </c>
    </row>
    <row r="35" spans="5:12" x14ac:dyDescent="0.25">
      <c r="E35" t="s">
        <v>56</v>
      </c>
      <c r="F35">
        <f>F32+(F33+F34+E12)/16</f>
        <v>100090.53232005356</v>
      </c>
      <c r="K35" t="s">
        <v>56</v>
      </c>
      <c r="L35">
        <f>L32+(L33+L34+K12)/16</f>
        <v>102003.00003558616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5"/>
  <sheetViews>
    <sheetView workbookViewId="0">
      <selection activeCell="E5" sqref="E5"/>
    </sheetView>
  </sheetViews>
  <sheetFormatPr defaultRowHeight="15" x14ac:dyDescent="0.25"/>
  <cols>
    <col min="3" max="3" width="6.140625" customWidth="1"/>
    <col min="4" max="4" width="6.7109375" customWidth="1"/>
    <col min="6" max="6" width="16" customWidth="1"/>
    <col min="7" max="7" width="15.140625" customWidth="1"/>
    <col min="13" max="13" width="29.140625" customWidth="1"/>
  </cols>
  <sheetData>
    <row r="1" spans="2:11" x14ac:dyDescent="0.25">
      <c r="I1" t="s">
        <v>31</v>
      </c>
      <c r="J1">
        <v>65535</v>
      </c>
    </row>
    <row r="3" spans="2:11" x14ac:dyDescent="0.25">
      <c r="B3" s="2" t="s">
        <v>0</v>
      </c>
      <c r="C3" s="2" t="str">
        <f>DEC2HEX(E3/256, 2)</f>
        <v>6B</v>
      </c>
      <c r="D3" s="2" t="str">
        <f>DEC2HEX(E3-(HEX2DEC(C3)*256),2)</f>
        <v>70</v>
      </c>
      <c r="E3" s="2">
        <v>27504</v>
      </c>
      <c r="F3" s="2"/>
      <c r="G3" s="2"/>
      <c r="H3" s="3" t="s">
        <v>18</v>
      </c>
      <c r="I3" s="3" t="s">
        <v>17</v>
      </c>
      <c r="J3" s="2">
        <f>HEX2DEC(I3)+HEX2DEC(H3)*256</f>
        <v>28379</v>
      </c>
      <c r="K3" s="2">
        <v>28379</v>
      </c>
    </row>
    <row r="4" spans="2:11" x14ac:dyDescent="0.25">
      <c r="B4" t="s">
        <v>1</v>
      </c>
      <c r="C4" t="str">
        <f>DEC2HEX(E4/256, 2)</f>
        <v>67</v>
      </c>
      <c r="D4" t="str">
        <f>DEC2HEX(E4-(HEX2DEC(C4)*256),2)</f>
        <v>43</v>
      </c>
      <c r="E4">
        <v>26435</v>
      </c>
      <c r="H4" s="1">
        <v>67</v>
      </c>
      <c r="I4" s="1">
        <v>82</v>
      </c>
      <c r="J4">
        <f t="shared" ref="J4:J14" si="0">HEX2DEC(I4)+HEX2DEC(H4)*256</f>
        <v>26498</v>
      </c>
      <c r="K4">
        <v>26498</v>
      </c>
    </row>
    <row r="5" spans="2:11" x14ac:dyDescent="0.25">
      <c r="B5" t="s">
        <v>2</v>
      </c>
      <c r="C5" t="str">
        <f>DEC2HEX(F5/256,2)</f>
        <v>FC</v>
      </c>
      <c r="D5" t="str">
        <f>DEC2HEX(F5-(HEX2DEC(C5)*256),2)</f>
        <v>18</v>
      </c>
      <c r="E5">
        <v>-1000</v>
      </c>
      <c r="F5">
        <f>(($J$1-(E5*-1))+1)</f>
        <v>64536</v>
      </c>
      <c r="H5" s="1">
        <v>0</v>
      </c>
      <c r="I5" s="1">
        <v>32</v>
      </c>
      <c r="J5">
        <f t="shared" si="0"/>
        <v>50</v>
      </c>
      <c r="K5">
        <v>50</v>
      </c>
    </row>
    <row r="6" spans="2:11" x14ac:dyDescent="0.25">
      <c r="B6" s="2" t="s">
        <v>3</v>
      </c>
      <c r="C6" s="2" t="str">
        <f>DEC2HEX(E6/256,2)</f>
        <v>8E</v>
      </c>
      <c r="D6" s="2" t="str">
        <f>DEC2HEX(E6-(HEX2DEC(C6)*256),2)</f>
        <v>7D</v>
      </c>
      <c r="E6" s="2">
        <v>36477</v>
      </c>
      <c r="F6" s="2"/>
      <c r="G6" s="2"/>
      <c r="H6" s="3">
        <v>94</v>
      </c>
      <c r="I6" s="3" t="s">
        <v>19</v>
      </c>
      <c r="J6" s="2">
        <f t="shared" si="0"/>
        <v>38010</v>
      </c>
      <c r="K6" s="2">
        <v>38010</v>
      </c>
    </row>
    <row r="7" spans="2:11" x14ac:dyDescent="0.25">
      <c r="B7" t="s">
        <v>4</v>
      </c>
      <c r="C7" t="str">
        <f>DEC2HEX(F7/256, 2)</f>
        <v>D6</v>
      </c>
      <c r="D7" t="str">
        <f>DEC2HEX(F7-(HEX2DEC(C7)*256),2)</f>
        <v>43</v>
      </c>
      <c r="E7">
        <v>-10685</v>
      </c>
      <c r="F7">
        <f>(($J$1-(E7*-1))+1)</f>
        <v>54851</v>
      </c>
      <c r="H7" s="1" t="s">
        <v>20</v>
      </c>
      <c r="I7" s="1">
        <v>42</v>
      </c>
      <c r="J7">
        <f t="shared" si="0"/>
        <v>54594</v>
      </c>
      <c r="K7">
        <f>(($J$1-J7)+1)*-1</f>
        <v>-10942</v>
      </c>
    </row>
    <row r="8" spans="2:11" x14ac:dyDescent="0.25">
      <c r="B8" t="s">
        <v>5</v>
      </c>
      <c r="C8" t="str">
        <f>DEC2HEX(E8/256,2)</f>
        <v>0B</v>
      </c>
      <c r="D8" t="str">
        <f>DEC2HEX(E8-(HEX2DEC(C8)*256),2)</f>
        <v>D0</v>
      </c>
      <c r="E8">
        <v>3024</v>
      </c>
      <c r="H8" s="1" t="s">
        <v>32</v>
      </c>
      <c r="I8" s="1" t="s">
        <v>21</v>
      </c>
      <c r="J8">
        <f t="shared" si="0"/>
        <v>3024</v>
      </c>
      <c r="K8">
        <v>3024</v>
      </c>
    </row>
    <row r="9" spans="2:11" x14ac:dyDescent="0.25">
      <c r="B9" t="s">
        <v>6</v>
      </c>
      <c r="C9" t="str">
        <f>DEC2HEX(E9/256,2)</f>
        <v>0B</v>
      </c>
      <c r="D9" t="str">
        <f>DEC2HEX(E9-(HEX2DEC(C9)*256),2)</f>
        <v>27</v>
      </c>
      <c r="E9">
        <v>2855</v>
      </c>
      <c r="H9" s="1" t="s">
        <v>23</v>
      </c>
      <c r="I9" s="1">
        <v>4</v>
      </c>
      <c r="J9">
        <f t="shared" si="0"/>
        <v>7684</v>
      </c>
      <c r="K9">
        <v>7684</v>
      </c>
    </row>
    <row r="10" spans="2:11" x14ac:dyDescent="0.25">
      <c r="B10" t="s">
        <v>7</v>
      </c>
      <c r="C10" t="str">
        <f>DEC2HEX(E10/256,2)</f>
        <v>00</v>
      </c>
      <c r="D10" t="str">
        <f>DEC2HEX(E10-(HEX2DEC(C10)*256),2)</f>
        <v>8C</v>
      </c>
      <c r="E10">
        <v>140</v>
      </c>
      <c r="H10" s="1" t="s">
        <v>25</v>
      </c>
      <c r="I10" s="1" t="s">
        <v>24</v>
      </c>
      <c r="J10">
        <f t="shared" si="0"/>
        <v>65532</v>
      </c>
      <c r="K10">
        <f>(($J$1-J10)+1)*-1</f>
        <v>-4</v>
      </c>
    </row>
    <row r="11" spans="2:11" x14ac:dyDescent="0.25">
      <c r="B11" t="s">
        <v>8</v>
      </c>
      <c r="C11" t="str">
        <f>DEC2HEX(F11/256, 2)</f>
        <v>FF</v>
      </c>
      <c r="D11" t="str">
        <f>DEC2HEX(F11-(HEX2DEC(C11)*256),2)</f>
        <v>F9</v>
      </c>
      <c r="E11">
        <v>-7</v>
      </c>
      <c r="F11">
        <f>(($J$1-(E11*-1))+1)</f>
        <v>65529</v>
      </c>
      <c r="H11" s="1" t="s">
        <v>25</v>
      </c>
      <c r="I11" s="1" t="s">
        <v>26</v>
      </c>
      <c r="J11">
        <f t="shared" si="0"/>
        <v>65529</v>
      </c>
      <c r="K11">
        <f>(($J$1-J11)+1)*-1</f>
        <v>-7</v>
      </c>
    </row>
    <row r="12" spans="2:11" x14ac:dyDescent="0.25">
      <c r="B12" t="s">
        <v>9</v>
      </c>
      <c r="C12" t="str">
        <f>DEC2HEX(E12/256,2)</f>
        <v>3C</v>
      </c>
      <c r="D12" t="str">
        <f>DEC2HEX(E12-(HEX2DEC(C12)*256),2)</f>
        <v>8C</v>
      </c>
      <c r="E12">
        <v>15500</v>
      </c>
      <c r="H12" s="1" t="s">
        <v>28</v>
      </c>
      <c r="I12" s="1" t="s">
        <v>27</v>
      </c>
      <c r="J12">
        <f t="shared" si="0"/>
        <v>15500</v>
      </c>
      <c r="K12">
        <v>15500</v>
      </c>
    </row>
    <row r="13" spans="2:11" x14ac:dyDescent="0.25">
      <c r="B13" t="s">
        <v>10</v>
      </c>
      <c r="C13" t="str">
        <f>DEC2HEX(F13/256, 2)</f>
        <v>C6</v>
      </c>
      <c r="D13" t="str">
        <f>DEC2HEX(F13-(HEX2DEC(C13)*256),2)</f>
        <v>F8</v>
      </c>
      <c r="E13">
        <v>-14600</v>
      </c>
      <c r="F13">
        <f>(($J$1-(E13*-1))+1)</f>
        <v>50936</v>
      </c>
      <c r="H13" s="1" t="s">
        <v>30</v>
      </c>
      <c r="I13" s="1" t="s">
        <v>29</v>
      </c>
      <c r="J13">
        <f t="shared" si="0"/>
        <v>50936</v>
      </c>
      <c r="K13">
        <f>(($J$1-J13)+1)*-1</f>
        <v>-14600</v>
      </c>
    </row>
    <row r="14" spans="2:11" x14ac:dyDescent="0.25">
      <c r="B14" t="s">
        <v>11</v>
      </c>
      <c r="C14" t="str">
        <f>DEC2HEX(E14/256,2)</f>
        <v>17</v>
      </c>
      <c r="D14" t="str">
        <f>DEC2HEX(E14-(HEX2DEC(C14)*256),2)</f>
        <v>70</v>
      </c>
      <c r="E14">
        <v>6000</v>
      </c>
      <c r="H14" s="1">
        <v>17</v>
      </c>
      <c r="I14" s="1">
        <v>70</v>
      </c>
      <c r="J14">
        <f t="shared" si="0"/>
        <v>6000</v>
      </c>
      <c r="K14">
        <v>6000</v>
      </c>
    </row>
    <row r="16" spans="2:11" x14ac:dyDescent="0.25">
      <c r="B16" t="s">
        <v>12</v>
      </c>
      <c r="E16">
        <v>525632</v>
      </c>
      <c r="K16">
        <v>499500</v>
      </c>
    </row>
    <row r="18" spans="2:13" x14ac:dyDescent="0.25">
      <c r="E18" t="s">
        <v>13</v>
      </c>
      <c r="F18">
        <f>((E16/16384)-(E3/1024))*E4</f>
        <v>138060.91796875</v>
      </c>
      <c r="K18" t="s">
        <v>13</v>
      </c>
      <c r="L18">
        <f>((K16/16384)-(K3/1024))*K4</f>
        <v>73484.07763671875</v>
      </c>
    </row>
    <row r="19" spans="2:13" x14ac:dyDescent="0.25">
      <c r="E19" t="s">
        <v>14</v>
      </c>
      <c r="F19">
        <f>(((E16/131072)-(E3/8192))*((E16/131072)-(E3/8192))*E5)</f>
        <v>-426.18966102600098</v>
      </c>
      <c r="K19" t="s">
        <v>14</v>
      </c>
      <c r="L19">
        <f>(((K16/131072)-(K3/8192))*((K16/131072)-(K3/8192))*K5)</f>
        <v>6.0082823503762484</v>
      </c>
    </row>
    <row r="20" spans="2:13" x14ac:dyDescent="0.25">
      <c r="E20" t="s">
        <v>15</v>
      </c>
      <c r="F20">
        <f>F18+F19</f>
        <v>137634.728307724</v>
      </c>
      <c r="K20" t="s">
        <v>15</v>
      </c>
      <c r="L20">
        <v>102375</v>
      </c>
      <c r="M20">
        <f>L18+L19</f>
        <v>73490.085919069126</v>
      </c>
    </row>
    <row r="21" spans="2:13" x14ac:dyDescent="0.25">
      <c r="E21" t="s">
        <v>16</v>
      </c>
      <c r="F21">
        <f>(F20*5+128)/256</f>
        <v>2688.6782872602344</v>
      </c>
      <c r="K21" t="s">
        <v>16</v>
      </c>
      <c r="L21">
        <f>(L20*5+128)/256</f>
        <v>2000.01171875</v>
      </c>
    </row>
    <row r="23" spans="2:13" x14ac:dyDescent="0.25">
      <c r="B23" t="s">
        <v>57</v>
      </c>
      <c r="E23">
        <v>420000</v>
      </c>
      <c r="I23" s="4">
        <v>0</v>
      </c>
      <c r="J23" t="str">
        <f>DEC2HEX(I23)</f>
        <v>0</v>
      </c>
      <c r="K23">
        <f>HEX2DEC(J23)*16</f>
        <v>0</v>
      </c>
    </row>
    <row r="25" spans="2:13" x14ac:dyDescent="0.25">
      <c r="E25" t="s">
        <v>13</v>
      </c>
      <c r="F25">
        <f>(F20/2)-64000</f>
        <v>4817.3641538619995</v>
      </c>
      <c r="K25" t="s">
        <v>13</v>
      </c>
      <c r="L25">
        <f>(L20/2)-64000</f>
        <v>-12812.5</v>
      </c>
    </row>
    <row r="26" spans="2:13" x14ac:dyDescent="0.25">
      <c r="E26" t="s">
        <v>14</v>
      </c>
      <c r="F26">
        <f>F25*F25*E11/32768</f>
        <v>-4957.5494914673391</v>
      </c>
      <c r="K26" t="s">
        <v>14</v>
      </c>
      <c r="L26">
        <f>L25*L25*K11/32768</f>
        <v>-35068.392753601074</v>
      </c>
    </row>
    <row r="27" spans="2:13" x14ac:dyDescent="0.25">
      <c r="E27" t="s">
        <v>14</v>
      </c>
      <c r="F27">
        <f>F26+F25*E10*2</f>
        <v>1343904.4135898924</v>
      </c>
      <c r="K27" t="s">
        <v>14</v>
      </c>
      <c r="L27">
        <f>L26+L25*K10*2</f>
        <v>67431.607246398926</v>
      </c>
    </row>
    <row r="28" spans="2:13" x14ac:dyDescent="0.25">
      <c r="E28" t="s">
        <v>14</v>
      </c>
      <c r="F28">
        <f>(F27/4)+(E9*65536)</f>
        <v>187441256.10339746</v>
      </c>
      <c r="K28" t="s">
        <v>14</v>
      </c>
      <c r="L28">
        <f>(L27/4)+(K9*65536)</f>
        <v>503595481.9018116</v>
      </c>
    </row>
    <row r="29" spans="2:13" x14ac:dyDescent="0.25">
      <c r="E29" t="s">
        <v>13</v>
      </c>
      <c r="F29">
        <f>((E8*F25*F25/524288)+(E7*F25))/524288</f>
        <v>-97.922672553531356</v>
      </c>
      <c r="K29" t="s">
        <v>13</v>
      </c>
      <c r="L29">
        <f>((K8*L25*L25/524288)+(K7*L25))/524288</f>
        <v>269.20551606053778</v>
      </c>
    </row>
    <row r="30" spans="2:13" x14ac:dyDescent="0.25">
      <c r="E30" t="s">
        <v>13</v>
      </c>
      <c r="F30">
        <f>(1+F29/32768)*E6</f>
        <v>36367.993489784698</v>
      </c>
      <c r="K30" t="s">
        <v>13</v>
      </c>
      <c r="L30">
        <f>(1+L29/32768)*K6</f>
        <v>38322.271168989901</v>
      </c>
    </row>
    <row r="31" spans="2:13" x14ac:dyDescent="0.25">
      <c r="E31" t="s">
        <v>56</v>
      </c>
      <c r="F31">
        <f>1048576-E23</f>
        <v>628576</v>
      </c>
      <c r="K31" t="s">
        <v>56</v>
      </c>
      <c r="L31">
        <f>1048576-K23</f>
        <v>1048576</v>
      </c>
    </row>
    <row r="32" spans="2:13" x14ac:dyDescent="0.25">
      <c r="E32" t="s">
        <v>56</v>
      </c>
      <c r="F32">
        <f>(F31-(F28/4096))*6250/F30</f>
        <v>100159.15071514675</v>
      </c>
      <c r="K32" t="s">
        <v>56</v>
      </c>
      <c r="L32">
        <f>(L31-(L28/4096))*6250/L30</f>
        <v>150961.153929847</v>
      </c>
    </row>
    <row r="33" spans="5:12" x14ac:dyDescent="0.25">
      <c r="E33" t="s">
        <v>13</v>
      </c>
      <c r="F33">
        <f>E14*F32*F32/2147483648</f>
        <v>28028.680399002926</v>
      </c>
      <c r="K33" t="s">
        <v>13</v>
      </c>
      <c r="L33">
        <f>K14*L32*L32/2147483648</f>
        <v>63672.484818373698</v>
      </c>
    </row>
    <row r="34" spans="5:12" x14ac:dyDescent="0.25">
      <c r="E34" t="s">
        <v>14</v>
      </c>
      <c r="F34">
        <f>F32*E13/32768</f>
        <v>-44626.574720493853</v>
      </c>
      <c r="K34" t="s">
        <v>14</v>
      </c>
      <c r="L34">
        <f>L32*K13/32768</f>
        <v>-67261.744609856149</v>
      </c>
    </row>
    <row r="35" spans="5:12" x14ac:dyDescent="0.25">
      <c r="E35" t="s">
        <v>56</v>
      </c>
      <c r="F35">
        <f>F32+(F33+F34+E12)/16</f>
        <v>100090.53232005356</v>
      </c>
      <c r="K35" t="s">
        <v>56</v>
      </c>
      <c r="L35">
        <f>L32+(L33+L34+K12)/16</f>
        <v>151705.57519287936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"/>
  <sheetViews>
    <sheetView workbookViewId="0">
      <selection activeCell="D9" sqref="D9"/>
    </sheetView>
  </sheetViews>
  <sheetFormatPr defaultRowHeight="15" x14ac:dyDescent="0.25"/>
  <sheetData>
    <row r="1" spans="1:2" x14ac:dyDescent="0.25">
      <c r="A1" t="s">
        <v>33</v>
      </c>
      <c r="B1" t="s">
        <v>33</v>
      </c>
    </row>
    <row r="2" spans="1:2" x14ac:dyDescent="0.25">
      <c r="A2" t="s">
        <v>34</v>
      </c>
      <c r="B2" t="s">
        <v>34</v>
      </c>
    </row>
    <row r="3" spans="1:2" x14ac:dyDescent="0.25">
      <c r="A3" t="s">
        <v>35</v>
      </c>
      <c r="B3" t="s">
        <v>35</v>
      </c>
    </row>
    <row r="4" spans="1:2" x14ac:dyDescent="0.25">
      <c r="A4" t="s">
        <v>36</v>
      </c>
      <c r="B4" t="s">
        <v>36</v>
      </c>
    </row>
    <row r="5" spans="1:2" x14ac:dyDescent="0.25">
      <c r="A5" t="s">
        <v>37</v>
      </c>
      <c r="B5" t="s">
        <v>37</v>
      </c>
    </row>
    <row r="6" spans="1:2" x14ac:dyDescent="0.25">
      <c r="A6" t="s">
        <v>38</v>
      </c>
      <c r="B6" t="s">
        <v>38</v>
      </c>
    </row>
    <row r="7" spans="1:2" x14ac:dyDescent="0.25">
      <c r="A7" t="s">
        <v>39</v>
      </c>
      <c r="B7" t="s">
        <v>39</v>
      </c>
    </row>
    <row r="8" spans="1:2" x14ac:dyDescent="0.25">
      <c r="A8" t="s">
        <v>40</v>
      </c>
      <c r="B8" t="s">
        <v>40</v>
      </c>
    </row>
    <row r="9" spans="1:2" x14ac:dyDescent="0.25">
      <c r="A9" t="s">
        <v>41</v>
      </c>
      <c r="B9" t="s">
        <v>41</v>
      </c>
    </row>
    <row r="10" spans="1:2" x14ac:dyDescent="0.25">
      <c r="A10" t="s">
        <v>42</v>
      </c>
      <c r="B10" t="s">
        <v>42</v>
      </c>
    </row>
    <row r="11" spans="1:2" x14ac:dyDescent="0.25">
      <c r="A11" t="s">
        <v>43</v>
      </c>
      <c r="B11" t="s">
        <v>43</v>
      </c>
    </row>
    <row r="12" spans="1:2" x14ac:dyDescent="0.25">
      <c r="A12" t="s">
        <v>44</v>
      </c>
      <c r="B12" t="s">
        <v>44</v>
      </c>
    </row>
    <row r="13" spans="1:2" x14ac:dyDescent="0.25">
      <c r="A13" t="s">
        <v>45</v>
      </c>
      <c r="B13" t="s">
        <v>45</v>
      </c>
    </row>
    <row r="14" spans="1:2" x14ac:dyDescent="0.25">
      <c r="A14" t="s">
        <v>46</v>
      </c>
      <c r="B14" t="s">
        <v>46</v>
      </c>
    </row>
    <row r="15" spans="1:2" x14ac:dyDescent="0.25">
      <c r="A15" t="s">
        <v>47</v>
      </c>
      <c r="B15" t="s">
        <v>47</v>
      </c>
    </row>
    <row r="16" spans="1:2" x14ac:dyDescent="0.25">
      <c r="A16" t="s">
        <v>48</v>
      </c>
      <c r="B16" t="s">
        <v>48</v>
      </c>
    </row>
    <row r="17" spans="1:2" x14ac:dyDescent="0.25">
      <c r="A17" t="s">
        <v>49</v>
      </c>
      <c r="B17" t="s">
        <v>49</v>
      </c>
    </row>
    <row r="18" spans="1:2" x14ac:dyDescent="0.25">
      <c r="A18" t="s">
        <v>48</v>
      </c>
      <c r="B18" t="s">
        <v>48</v>
      </c>
    </row>
    <row r="19" spans="1:2" x14ac:dyDescent="0.25">
      <c r="A19" t="s">
        <v>50</v>
      </c>
      <c r="B19" t="s">
        <v>50</v>
      </c>
    </row>
    <row r="20" spans="1:2" x14ac:dyDescent="0.25">
      <c r="A20" t="s">
        <v>51</v>
      </c>
      <c r="B20" t="s">
        <v>51</v>
      </c>
    </row>
    <row r="21" spans="1:2" x14ac:dyDescent="0.25">
      <c r="A21" t="s">
        <v>52</v>
      </c>
      <c r="B21" t="s">
        <v>52</v>
      </c>
    </row>
    <row r="22" spans="1:2" x14ac:dyDescent="0.25">
      <c r="A22" t="s">
        <v>53</v>
      </c>
      <c r="B22" t="s">
        <v>53</v>
      </c>
    </row>
    <row r="23" spans="1:2" x14ac:dyDescent="0.25">
      <c r="A23" t="s">
        <v>54</v>
      </c>
      <c r="B23" t="s">
        <v>54</v>
      </c>
    </row>
    <row r="24" spans="1:2" x14ac:dyDescent="0.25">
      <c r="A24" t="s">
        <v>55</v>
      </c>
      <c r="B24" t="s">
        <v>55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workbookViewId="0">
      <selection activeCell="B1" sqref="B1"/>
    </sheetView>
  </sheetViews>
  <sheetFormatPr defaultRowHeight="15" x14ac:dyDescent="0.25"/>
  <sheetData>
    <row r="1" spans="1:2" x14ac:dyDescent="0.25">
      <c r="A1">
        <v>255</v>
      </c>
      <c r="B1" t="str">
        <f>DEC2BIN(A1, 8)</f>
        <v>11111111</v>
      </c>
    </row>
    <row r="2" spans="1:2" x14ac:dyDescent="0.25">
      <c r="A2">
        <v>180</v>
      </c>
      <c r="B2" t="str">
        <f>DEC2BIN(A2, 8)</f>
        <v>10110100</v>
      </c>
    </row>
    <row r="3" spans="1:2" x14ac:dyDescent="0.25">
      <c r="A3">
        <f>A1-A2</f>
        <v>75</v>
      </c>
      <c r="B3" t="str">
        <f>DEC2BIN(A3, 8)</f>
        <v>01001011</v>
      </c>
    </row>
    <row r="4" spans="1:2" x14ac:dyDescent="0.25">
      <c r="A4">
        <f>A3+1</f>
        <v>76</v>
      </c>
      <c r="B4" t="str">
        <f>DEC2BIN(A4, 8)</f>
        <v>01001100</v>
      </c>
    </row>
    <row r="6" spans="1:2" x14ac:dyDescent="0.25">
      <c r="A6">
        <v>255</v>
      </c>
      <c r="B6" t="str">
        <f>DEC2BIN(A6, 8)</f>
        <v>11111111</v>
      </c>
    </row>
    <row r="7" spans="1:2" x14ac:dyDescent="0.25">
      <c r="A7">
        <v>76</v>
      </c>
      <c r="B7" t="str">
        <f>DEC2BIN(A7, 8)</f>
        <v>01001100</v>
      </c>
    </row>
    <row r="8" spans="1:2" x14ac:dyDescent="0.25">
      <c r="A8">
        <f>A6-A7</f>
        <v>179</v>
      </c>
      <c r="B8" t="str">
        <f>DEC2BIN(A8, 8)</f>
        <v>10110011</v>
      </c>
    </row>
    <row r="9" spans="1:2" x14ac:dyDescent="0.25">
      <c r="A9">
        <f>A8+1</f>
        <v>180</v>
      </c>
      <c r="B9" t="str">
        <f>DEC2BIN(A9, 8)</f>
        <v>10110100</v>
      </c>
    </row>
    <row r="25" spans="5:5" x14ac:dyDescent="0.25">
      <c r="E25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"/>
  <sheetViews>
    <sheetView workbookViewId="0">
      <selection activeCell="C7" sqref="C7"/>
    </sheetView>
  </sheetViews>
  <sheetFormatPr defaultRowHeight="15" x14ac:dyDescent="0.25"/>
  <sheetData>
    <row r="1" spans="1:3" x14ac:dyDescent="0.25">
      <c r="A1" s="1" t="s">
        <v>18</v>
      </c>
      <c r="B1" s="1" t="s">
        <v>17</v>
      </c>
      <c r="C1">
        <f>HEX2DEC(B1)+HEX2DEC(A1)*256</f>
        <v>28379</v>
      </c>
    </row>
    <row r="2" spans="1:3" x14ac:dyDescent="0.25">
      <c r="A2" s="1">
        <v>67</v>
      </c>
      <c r="B2" s="1">
        <v>82</v>
      </c>
      <c r="C2">
        <f t="shared" ref="C2:C12" si="0">HEX2DEC(B2)+HEX2DEC(A2)*256</f>
        <v>26498</v>
      </c>
    </row>
    <row r="3" spans="1:3" x14ac:dyDescent="0.25">
      <c r="A3" s="1">
        <v>0</v>
      </c>
      <c r="B3" s="1">
        <v>32</v>
      </c>
      <c r="C3">
        <f t="shared" si="0"/>
        <v>50</v>
      </c>
    </row>
    <row r="4" spans="1:3" x14ac:dyDescent="0.25">
      <c r="A4" s="1">
        <v>94</v>
      </c>
      <c r="B4" s="1" t="s">
        <v>19</v>
      </c>
      <c r="C4">
        <f t="shared" si="0"/>
        <v>38010</v>
      </c>
    </row>
    <row r="5" spans="1:3" x14ac:dyDescent="0.25">
      <c r="A5" s="1" t="s">
        <v>20</v>
      </c>
      <c r="B5" s="1">
        <v>42</v>
      </c>
      <c r="C5">
        <f t="shared" si="0"/>
        <v>54594</v>
      </c>
    </row>
    <row r="6" spans="1:3" x14ac:dyDescent="0.25">
      <c r="A6" s="1" t="s">
        <v>22</v>
      </c>
      <c r="B6" s="1" t="s">
        <v>21</v>
      </c>
      <c r="C6">
        <f t="shared" si="0"/>
        <v>3024</v>
      </c>
    </row>
    <row r="7" spans="1:3" x14ac:dyDescent="0.25">
      <c r="A7" s="1" t="s">
        <v>23</v>
      </c>
      <c r="B7" s="1">
        <v>4</v>
      </c>
      <c r="C7">
        <f t="shared" si="0"/>
        <v>7684</v>
      </c>
    </row>
    <row r="8" spans="1:3" x14ac:dyDescent="0.25">
      <c r="A8" s="1" t="s">
        <v>25</v>
      </c>
      <c r="B8" s="1" t="s">
        <v>24</v>
      </c>
      <c r="C8">
        <f t="shared" si="0"/>
        <v>65532</v>
      </c>
    </row>
    <row r="9" spans="1:3" x14ac:dyDescent="0.25">
      <c r="A9" s="1" t="s">
        <v>25</v>
      </c>
      <c r="B9" s="1" t="s">
        <v>26</v>
      </c>
      <c r="C9">
        <f t="shared" si="0"/>
        <v>65529</v>
      </c>
    </row>
    <row r="10" spans="1:3" x14ac:dyDescent="0.25">
      <c r="A10" s="1" t="s">
        <v>28</v>
      </c>
      <c r="B10" s="1" t="s">
        <v>27</v>
      </c>
      <c r="C10">
        <f t="shared" si="0"/>
        <v>15500</v>
      </c>
    </row>
    <row r="11" spans="1:3" x14ac:dyDescent="0.25">
      <c r="A11" s="1" t="s">
        <v>30</v>
      </c>
      <c r="B11" s="1" t="s">
        <v>29</v>
      </c>
      <c r="C11">
        <f t="shared" si="0"/>
        <v>50936</v>
      </c>
    </row>
    <row r="12" spans="1:3" x14ac:dyDescent="0.25">
      <c r="A12" s="1">
        <v>17</v>
      </c>
      <c r="B12" s="1">
        <v>70</v>
      </c>
      <c r="C12">
        <f t="shared" si="0"/>
        <v>6000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Zeroed Memory Contents</vt:lpstr>
      <vt:lpstr>Calib compare (2)</vt:lpstr>
      <vt:lpstr>Calib compare</vt:lpstr>
      <vt:lpstr>raw calib comp</vt:lpstr>
      <vt:lpstr>Plan2</vt:lpstr>
      <vt:lpstr>Plan3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DRAYCON</dc:creator>
  <cp:lastModifiedBy>Draycon</cp:lastModifiedBy>
  <dcterms:created xsi:type="dcterms:W3CDTF">2016-07-29T00:43:49Z</dcterms:created>
  <dcterms:modified xsi:type="dcterms:W3CDTF">2018-05-06T19:45:31Z</dcterms:modified>
</cp:coreProperties>
</file>