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E:\Dropbox\UP\2016\TCC\Implementacao\Firmware\"/>
    </mc:Choice>
  </mc:AlternateContent>
  <xr:revisionPtr revIDLastSave="0" documentId="10_ncr:8100000_{78F4B1A9-5012-4E3B-9545-37931A6C8A32}" xr6:coauthVersionLast="32" xr6:coauthVersionMax="32" xr10:uidLastSave="{00000000-0000-0000-0000-000000000000}"/>
  <bookViews>
    <workbookView xWindow="0" yWindow="60" windowWidth="15345" windowHeight="4590" xr2:uid="{00000000-000D-0000-FFFF-FFFF00000000}"/>
  </bookViews>
  <sheets>
    <sheet name="Plan1" sheetId="1" r:id="rId1"/>
    <sheet name="Plan3" sheetId="3" r:id="rId2"/>
    <sheet name="Plan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H6" i="1" l="1"/>
  <c r="H5" i="1"/>
  <c r="I17" i="1" l="1"/>
  <c r="I21" i="1"/>
  <c r="G9" i="4" l="1"/>
  <c r="G10" i="4"/>
  <c r="G11" i="4"/>
  <c r="G12" i="4"/>
  <c r="G13" i="4"/>
  <c r="G14" i="4"/>
  <c r="G15" i="4"/>
  <c r="G16" i="4"/>
  <c r="G17" i="4"/>
  <c r="G18" i="4"/>
  <c r="G8" i="4"/>
  <c r="E9" i="4"/>
  <c r="E10" i="4"/>
  <c r="E11" i="4"/>
  <c r="E12" i="4"/>
  <c r="E13" i="4"/>
  <c r="E14" i="4"/>
  <c r="E15" i="4"/>
  <c r="E16" i="4"/>
  <c r="E17" i="4"/>
  <c r="E18" i="4"/>
  <c r="E8" i="4"/>
  <c r="K11" i="1" l="1"/>
  <c r="L11" i="1" s="1"/>
  <c r="M11" i="1" s="1"/>
  <c r="C12" i="1"/>
  <c r="C27" i="1"/>
  <c r="C16" i="1"/>
  <c r="C28" i="1"/>
  <c r="C15" i="1" s="1"/>
  <c r="C14" i="1"/>
  <c r="C10" i="1" l="1"/>
  <c r="F10" i="1" s="1"/>
  <c r="C7" i="1"/>
  <c r="N11" i="1"/>
  <c r="C25" i="1"/>
</calcChain>
</file>

<file path=xl/sharedStrings.xml><?xml version="1.0" encoding="utf-8"?>
<sst xmlns="http://schemas.openxmlformats.org/spreadsheetml/2006/main" count="364" uniqueCount="329">
  <si>
    <t>Equações de altitude por pressão</t>
  </si>
  <si>
    <t>h</t>
  </si>
  <si>
    <t>R</t>
  </si>
  <si>
    <t>T</t>
  </si>
  <si>
    <t>g</t>
  </si>
  <si>
    <t>M</t>
  </si>
  <si>
    <t>P0</t>
  </si>
  <si>
    <t>P</t>
  </si>
  <si>
    <t>Equação até 11000</t>
  </si>
  <si>
    <t>Equação acima de 11000 metros</t>
  </si>
  <si>
    <t>P (input)</t>
  </si>
  <si>
    <t>h (output)</t>
  </si>
  <si>
    <t>h (input)</t>
  </si>
  <si>
    <t>P (output)</t>
  </si>
  <si>
    <t xml:space="preserve"> 0.000,     91449,       0.0,       0.0,       0.00,       0.00,      0.0000,        0.00,         0.00,    0.0000</t>
  </si>
  <si>
    <t xml:space="preserve"> 0.192,     91442,       0.6,       2.1,       6.99,      15.64,      0.0204,       33.15,       108.77,    3.3805</t>
  </si>
  <si>
    <t xml:space="preserve"> 0.384,     91404,       4.1,      13.4,      10.65,      23.82,      0.0310,        8.29,        27.21,    0.8457</t>
  </si>
  <si>
    <t xml:space="preserve"> 0.576,     91351,       8.9,      29.1,      10.25,      22.94,      0.0299,       -3.39,       -11.11,   -0.3453</t>
  </si>
  <si>
    <t xml:space="preserve"> 0.768,     91364,       7.7,      25.2,       4.22,       9.44,      0.0123,      -18.53,       -60.78,   -1.8892</t>
  </si>
  <si>
    <t xml:space="preserve"> 0.960,     91366,       7.5,      24.6,      -2.50,      -5.59,     -0.0073,      -22.09,       -72.47,   -2.2526</t>
  </si>
  <si>
    <t xml:space="preserve"> 1.152,     91390,       5.3,      17.5,      -4.69,     -10.50,     -0.0137,       -7.98,       -26.17,   -0.8134</t>
  </si>
  <si>
    <t xml:space="preserve"> 1.344,     91413,       3.3,      10.7,      -1.07,      -2.39,     -0.0031,       13.06,        42.86,    1.3322</t>
  </si>
  <si>
    <t xml:space="preserve"> 1.536,     91375,       6.7,      22.0,       5.83,      13.03,      0.0170,       26.29,        86.25,    2.6807</t>
  </si>
  <si>
    <t xml:space="preserve"> 1.728,     91360,       8.1,      26.4,      12.14,      27.16,      0.0354,       22.19,        72.80,    2.2628</t>
  </si>
  <si>
    <t xml:space="preserve"> 1.920,     91320,      11.7,      38.3,      13.99,      31.28,      0.0408,       -2.54,        -8.33,   -0.2588</t>
  </si>
  <si>
    <t xml:space="preserve"> 2.112,     91263,      16.8,      55.2,       5.69,      12.73,      0.0166,      -39.03,      -128.05,   -3.9799</t>
  </si>
  <si>
    <t xml:space="preserve"> 2.304,     91265,      16.7,      54.6,     -12.16,     -27.20,     -0.0354,      -59.11,      -193.95,   -6.0280</t>
  </si>
  <si>
    <t xml:space="preserve"> 2.496,     91440,       0.8,       2.7,     -24.58,     -54.97,     -0.0716,      -35.03,      -114.93,   -3.5722</t>
  </si>
  <si>
    <t xml:space="preserve"> 2.688,     91456,      -0.6,      -2.1,     -18.06,     -40.39,     -0.0526,       23.50,        77.11,    2.3967</t>
  </si>
  <si>
    <t xml:space="preserve"> 2.880,     91455,      -0.5,      -1.8,       2.41,       5.40,      0.0070,       70.23,       230.40,    7.1611</t>
  </si>
  <si>
    <t xml:space="preserve"> 3.072,     91409,       3.6,      11.9,      21.10,      47.20,      0.0615,       67.69,       222.08,    6.9024</t>
  </si>
  <si>
    <t xml:space="preserve"> 3.264,     91252,      17.8,      58.5,      25.65,      57.37,      0.0748,       20.70,        67.91,    2.1107</t>
  </si>
  <si>
    <t xml:space="preserve"> 3.456,     91284,      14.9,      49.0,      14.92,      33.37,      0.0435,      -33.20,      -108.92,   -3.3854</t>
  </si>
  <si>
    <t xml:space="preserve"> 3.648,     91246,      18.4,      60.3,      -1.11,      -2.49,     -0.0032,      -57.74,      -189.43,   -5.8877</t>
  </si>
  <si>
    <t xml:space="preserve"> 3.840,     91333,      10.5,      34.4,     -11.51,     -25.74,     -0.0335,      -44.82,      -147.05,   -4.5704</t>
  </si>
  <si>
    <t xml:space="preserve"> 4.032,     91349,       9.0,      29.7,     -12.73,     -28.48,     -0.0371,      -13.98,       -45.86,   -1.4254</t>
  </si>
  <si>
    <t xml:space="preserve"> 4.224,     91367,       7.4,      24.3,      -8.29,     -18.54,     -0.0242,        9.42,        30.89,    0.9601</t>
  </si>
  <si>
    <t xml:space="preserve"> 4.416,     91375,       6.7,      22.0,      -4.05,      -9.06,     -0.0118,       13.84,        45.40,    1.4110</t>
  </si>
  <si>
    <t xml:space="preserve"> 4.608,     91356,       8.4,      27.6,      -3.45,      -7.71,     -0.0101,        5.29,        17.36,    0.5397</t>
  </si>
  <si>
    <t xml:space="preserve"> 4.800,     91391,       5.2,      17.2,      -5.33,     -11.91,     -0.0155,       -2.99,        -9.82,   -0.3051</t>
  </si>
  <si>
    <t xml:space="preserve"> 4.992,     91403,       4.2,      13.7,      -6.57,     -14.69,     -0.0192,       -3.61,       -11.86,   -0.3686</t>
  </si>
  <si>
    <t xml:space="preserve"> 5.184,     91410,       3.5,      11.6,      -6.17,     -13.80,     -0.0180,        1.66,         5.46,    0.1697</t>
  </si>
  <si>
    <t xml:space="preserve"> 5.376,     91430,       1.7,       5.6,      -4.50,     -10.06,     -0.0131,        8.07,        26.48,    0.8232</t>
  </si>
  <si>
    <t xml:space="preserve"> 5.568,     91438,       1.0,       3.3,      -1.61,      -3.61,     -0.0047,       12.12,        39.77,    1.2360</t>
  </si>
  <si>
    <t xml:space="preserve"> 5.760,     91417,       2.9,       9.5,       1.26,       2.82,      0.0037,       11.56,        37.92,    1.1785</t>
  </si>
  <si>
    <t xml:space="preserve"> 5.952,     91422,       2.4,       8.0,       2.61,       5.83,      0.0076,        6.31,        20.71,    0.6437</t>
  </si>
  <si>
    <t xml:space="preserve"> 6.144,     91412,       3.3,      11.0,       2.28,       5.09,      0.0066,       -0.86,        -2.83,   -0.0880</t>
  </si>
  <si>
    <t xml:space="preserve"> 6.336,     91399,       4.5,      14.8,       0.54,       1.20,      0.0016,       -6.08,       -19.94,   -0.6198</t>
  </si>
  <si>
    <t xml:space="preserve"> 6.528,     91420,       2.6,       8.6,      -1.44,      -3.21,     -0.0042,       -6.27,       -20.57,   -0.6394</t>
  </si>
  <si>
    <t xml:space="preserve"> 6.720,     91423,       2.4,       7.7,      -1.81,      -4.05,     -0.0053,       -1.38,        -4.54,   -0.1410</t>
  </si>
  <si>
    <t xml:space="preserve"> 6.912,     91418,       2.8,       9.2,      -0.45,      -1.00,     -0.0013,        5.40,        17.70,    0.5502</t>
  </si>
  <si>
    <t xml:space="preserve"> 7.104,     91428,       1.9,       6.2,       1.74,       3.89,      0.0051,       11.17,        36.64,    1.1389</t>
  </si>
  <si>
    <t xml:space="preserve"> 7.296,     91402,       4.3,      14.0,       4.87,      10.89,      0.0142,       14.28,        46.84,    1.4559</t>
  </si>
  <si>
    <t xml:space="preserve"> 7.488,     91411,       3.4,      11.3,       8.47,      18.94,      0.0247,       11.29,        37.05,    1.1514</t>
  </si>
  <si>
    <t xml:space="preserve"> 7.680,     91347,       9.2,      30.3,       9.04,      20.22,      0.0263,        0.97,         3.18,    0.0988</t>
  </si>
  <si>
    <t xml:space="preserve"> 7.872,     91332,      10.6,      34.7,       5.13,      11.49,      0.0150,       -7.79,       -25.54,   -0.7940</t>
  </si>
  <si>
    <t xml:space="preserve"> 8.064,     91387,       5.6,      18.4,       2.77,       6.20,      0.0081,       -4.58,       -15.04,   -0.4675</t>
  </si>
  <si>
    <t xml:space="preserve"> 8.256,     91346,       9.3,      30.6,       5.85,      13.09,      0.0171,        5.01,        16.45,    0.5112</t>
  </si>
  <si>
    <t xml:space="preserve"> 8.448,     91302,      13.3,      43.7,       8.68,      19.42,      0.0253,        7.33,        24.05,    0.7474</t>
  </si>
  <si>
    <t xml:space="preserve"> 8.640,     91305,      13.0,      42.8,       7.64,      17.10,      0.0223,        2.83,         9.28,    0.2885</t>
  </si>
  <si>
    <t xml:space="preserve"> 8.832,     91302,      13.3,      43.7,       7.37,      16.49,      0.0215,       -0.12,        -0.40,   -0.0124</t>
  </si>
  <si>
    <t xml:space="preserve"> 9.024,     91277,      15.6,      51.1,       8.97,      20.07,      0.0262,       -6.39,       -20.97,   -0.6518</t>
  </si>
  <si>
    <t xml:space="preserve"> 9.216,     91226,      20.2,      66.2,       5.15,      11.51,      0.0150,      -24.03,       -78.83,   -2.4501</t>
  </si>
  <si>
    <t xml:space="preserve"> 9.408,     91227,      20.1,      65.9,      -6.67,     -14.93,     -0.0195,      -39.52,      -129.67,   -4.0304</t>
  </si>
  <si>
    <t xml:space="preserve"> 9.600,     91340,       9.9,      32.4,     -16.39,     -36.65,     -0.0478,      -28.87,       -94.72,   -2.9441</t>
  </si>
  <si>
    <t xml:space="preserve"> 9.792,     91359,       8.1,      26.7,     -14.33,     -32.04,     -0.0418,        8.51,        27.93,    0.8681</t>
  </si>
  <si>
    <t xml:space="preserve"> 9.984,     91353,       8.7,      28.5,      -1.89,      -4.22,     -0.0055,       44.63,       146.43,    4.5512</t>
  </si>
  <si>
    <t>10.176,     91383,       6.0,      19.6,      12.80,      28.63,      0.0373,       49.27,       161.64,    5.0239</t>
  </si>
  <si>
    <t>10.368,     91207,      21.9,      71.9,      18.01,      40.30,      0.0525,       17.76,        58.28,    1.8114</t>
  </si>
  <si>
    <t>10.560,     91225,      20.3,      66.5,       8.59,      19.21,      0.0250,      -19.40,       -63.63,   -1.9778</t>
  </si>
  <si>
    <t>10.752,     91283,      15.0,      49.3,      -1.63,      -3.64,     -0.0048,      -27.03,       -88.68,   -2.7562</t>
  </si>
  <si>
    <t>10.944,     91308,      12.8,      41.9,       0.66,       1.47,      0.0019,      -14.80,       -48.57,   -1.5095</t>
  </si>
  <si>
    <t>11.136,     91229,      19.9,      65.3,       2.29,       5.11,      0.0067,      -22.71,       -74.50,   -2.3154</t>
  </si>
  <si>
    <t>11.328,     91145,      27.5,      90.3,     -13.12,     -29.34,     -0.0382,      -47.88,      -157.09,   -4.8824</t>
  </si>
  <si>
    <t>11.520,     91443,       0.5,       1.8,     -29.95,     -67.00,     -0.0873,      -42.42,      -139.16,   -4.3253</t>
  </si>
  <si>
    <t>11.712,     91444,       0.5,       1.5,     -26.07,     -58.31,     -0.0760,        3.06,        10.03,    0.3117</t>
  </si>
  <si>
    <t>11.904,     91404,       4.1,      13.4,     -10.94,     -24.48,     -0.0319,       41.07,       134.75,    4.1883</t>
  </si>
  <si>
    <t>12.096,     91442,       0.6,       2.1,      -2.67,      -5.98,     -0.0078,       44.37,       145.58,    4.5246</t>
  </si>
  <si>
    <t>12.288,     91446,       0.3,       0.9,       0.97,       2.17,      0.0028,       36.86,       120.92,    3.7582</t>
  </si>
  <si>
    <t>12.480,     91419,       2.7,       8.9,       8.73,      19.53,      0.0255,       41.56,       136.34,    4.2376</t>
  </si>
  <si>
    <t>12.672,     91420,       2.6,       8.6,      20.86,      46.67,      0.0608,       47.13,       154.64,    4.8062</t>
  </si>
  <si>
    <t>12.864,     91276,      15.7,      51.4,      30.62,      68.48,      0.0893,       29.56,        96.98,    3.0143</t>
  </si>
  <si>
    <t>13.056,     91231,      19.7,      64.8,      28.94,      64.75,      0.0844,      -16.47,       -54.02,   -1.6790</t>
  </si>
  <si>
    <t>13.248,     91151,      27.0,      88.5,      11.61,      25.97,      0.0338,      -63.67,      -208.90,   -6.4927</t>
  </si>
  <si>
    <t>13.440,     91174,      24.9,      81.7,     -10.80,     -24.17,     -0.0315,      -68.20,      -223.75,   -6.9543</t>
  </si>
  <si>
    <t>13.632,     91391,       5.2,      17.2,     -15.80,     -35.35,     -0.0461,      -20.45,       -67.09,   -2.0852</t>
  </si>
  <si>
    <t>13.824,     91308,      12.8,      41.9,       0.21,       0.48,      0.0006,       26.83,        88.04,    2.7363</t>
  </si>
  <si>
    <t>14.016,     91170,      25.3,      82.9,      10.30,      23.04,      0.0300,       19.11,        62.71,    1.9491</t>
  </si>
  <si>
    <t>14.208,     91226,      20.2,      66.2,      -1.31,      -2.92,     -0.0038,      -23.09,       -75.77,   -2.3549</t>
  </si>
  <si>
    <t>14.400,     91278,      15.5,      50.8,     -15.74,     -35.21,     -0.0459,      -38.25,      -125.49,   -3.9002</t>
  </si>
  <si>
    <t>14.592,     91409,       3.6,      11.9,     -15.66,     -35.03,     -0.0457,      -15.91,       -52.20,   -1.6223</t>
  </si>
  <si>
    <t>14.784,     91251,      17.9,      58.8,     -10.52,     -23.54,     -0.0307,        4.76,        15.63,    0.4857</t>
  </si>
  <si>
    <t>14.976,     91400,       4.4,      14.5,     -11.09,     -24.82,     -0.0323,        7.84,        25.73,    0.7996</t>
  </si>
  <si>
    <t>15.168,     91403,       4.2,      13.7,     -10.89,     -24.37,     -0.0318,       11.22,        36.82,    1.1443</t>
  </si>
  <si>
    <t>15.360,     91405,       4.0,      13.1,      -4.81,     -10.76,     -0.0140,       20.44,        67.06,    2.0842</t>
  </si>
  <si>
    <t>15.552,     91406,       3.9,      12.8,       1.27,       2.83,      0.0037,       21.88,        71.80,    2.2315</t>
  </si>
  <si>
    <t>15.744,     91371,       7.1,      23.2,       3.01,       6.74,      0.0088,       12.14,        39.82,    1.2377</t>
  </si>
  <si>
    <t>15.936,     91398,       4.6,      15.1,       2.27,       5.07,      0.0066,        2.11,         6.93,    0.2154</t>
  </si>
  <si>
    <t>16.128,     91372,       7.0,      22.9,       1.67,       3.74,      0.0049,       -1.11,        -3.66,   -0.1136</t>
  </si>
  <si>
    <t>16.320,     91384,       5.9,      19.3,       1.95,       4.37,      0.0057,       -0.08,        -0.27,   -0.0083</t>
  </si>
  <si>
    <t>16.512,     91371,       7.1,      23.2,       2.22,       4.96,      0.0065,        2.45,         8.03,    0.2494</t>
  </si>
  <si>
    <t>16.704,     91366,       7.5,      24.6,       2.36,       5.27,      0.0069,       10.34,        33.92,    1.0544</t>
  </si>
  <si>
    <t>16.896,     91349,       9.0,      29.7,       7.20,      16.10,      0.0210,       23.56,        77.30,    2.4027</t>
  </si>
  <si>
    <t>17.088,     91434,       1.4,       4.5,      17.43,      38.98,      0.0508,       25.02,        82.08,    2.5512</t>
  </si>
  <si>
    <t>17.280,     91108,      30.9,     101.3,      19.04,      42.59,      0.0555,        3.92,        12.85,    0.3995</t>
  </si>
  <si>
    <t>17.472,     91293,      14.1,      46.3,       8.57,      19.16,      0.0250,      -13.78,       -45.20,   -1.4050</t>
  </si>
  <si>
    <t>17.664,     91306,      12.9,      42.5,       7.03,      15.74,      0.0205,       -5.51,       -18.08,   -0.5619</t>
  </si>
  <si>
    <t>17.856,     91222,      20.6,      67.4,      16.99,      38.00,      0.0495,       -5.38,       -17.66,   -0.5490</t>
  </si>
  <si>
    <t>18.048,     91066,      34.7,     113.8,       9.74,      21.78,      0.0284,      -48.59,      -159.43,   -4.9551</t>
  </si>
  <si>
    <t>18.240,     91144,      27.6,      90.6,     -20.92,     -46.80,     -0.0610,      -91.45,      -300.04,   -9.3254</t>
  </si>
  <si>
    <t>18.432,     91414,       3.2,      10.4,     -42.33,     -94.69,     -0.1234,      -67.38,      -221.06,   -6.8708</t>
  </si>
  <si>
    <t>18.624,     91421,       2.5,       8.3,     -34.57,     -77.32,     -0.1008,        8.07,        26.47,    0.8227</t>
  </si>
  <si>
    <t>18.816,     91436,       1.2,       3.9,     -14.31,     -32.02,     -0.0417,       62.42,       204.80,    6.3655</t>
  </si>
  <si>
    <t>19.008,     91433,       1.4,       4.7,      -0.94,      -2.11,     -0.0027,       67.73,       222.20,    6.9063</t>
  </si>
  <si>
    <t>19.200,     91416,       3.0,       9.8,       6.18,      13.82,      0.0180,       56.39,       184.99,    5.7497</t>
  </si>
  <si>
    <t>19.392,     91404,       4.1,      13.4,      16.81,      37.61,      0.0490,       52.96,       173.76,    5.4007</t>
  </si>
  <si>
    <t>19.584,     91382,       6.1,      19.9,      31.07,      69.50,      0.0906,       36.52,       119.82,    3.7242</t>
  </si>
  <si>
    <t>19.776,     91143,      27.7,      90.9,      31.11,      69.59,      0.0907,      -14.96,       -49.08,   -1.5253</t>
  </si>
  <si>
    <t>19.968,     91122,      29.6,      97.2,       7.91,      17.70,      0.0231,      -66.69,      -218.81,   -6.8008</t>
  </si>
  <si>
    <t>20.160,     91341,       9.8,      32.1,     -13.23,     -29.59,     -0.0386,      -59.91,      -196.55,   -6.1089</t>
  </si>
  <si>
    <t>20.352,     91321,      11.6,      38.0,      -8.77,     -19.63,     -0.0256,       -0.00,        -0.01,   -0.0002</t>
  </si>
  <si>
    <t>20.544,     91232,      19.6,      64.5,       9.01,      20.15,      0.0263,       44.71,       146.69,    4.5594</t>
  </si>
  <si>
    <t>20.736,     91251,      17.9,      58.8,      18.91,      42.30,      0.0551,       32.08,       105.24,    3.2711</t>
  </si>
  <si>
    <t>20.928,     91142,      27.8,      91.2,      13.30,      29.75,      0.0388,      -10.97,       -36.00,   -1.1189</t>
  </si>
  <si>
    <t>21.120,     91076,      33.8,     110.9,      -0.72,      -1.60,     -0.0021,      -28.51,       -93.52,   -2.9068</t>
  </si>
  <si>
    <t>21.312,     91399,       4.5,      14.8,      -2.11,      -4.72,     -0.0062,       -1.73,        -5.68,   -0.1766</t>
  </si>
  <si>
    <t>21.504,     91097,      31.9,     104.6,      12.54,      28.04,      0.0365,       26.65,        87.44,    2.7179</t>
  </si>
  <si>
    <t>21.696,     91091,      32.4,     106.4,      18.69,      41.80,      0.0545,       12.08,        39.62,    1.2315</t>
  </si>
  <si>
    <t>21.888,     91108,      30.9,     101.3,       7.69,      17.19,      0.0224,      -28.03,       -91.98,   -2.8587</t>
  </si>
  <si>
    <t>22.080,     91097,      31.9,     104.6,      -5.32,     -11.91,     -0.0155,      -48.73,      -159.89,   -4.9694</t>
  </si>
  <si>
    <t>22.272,     91154,      26.7,      87.7,     -12.66,     -28.32,     -0.0369,      -41.70,      -136.80,   -4.2520</t>
  </si>
  <si>
    <t>22.464,     91175,      24.8,      81.4,     -17.10,     -38.25,     -0.0498,      -27.29,       -89.55,   -2.7832</t>
  </si>
  <si>
    <t>22.656,     91218,      20.9,      68.6,     -20.37,     -45.58,     -0.0594,      -16.78,       -55.05,   -1.7110</t>
  </si>
  <si>
    <t>22.848,     91289,      14.5,      47.5,     -22.13,     -49.50,     -0.0645,       -7.96,       -26.11,   -0.8116</t>
  </si>
  <si>
    <t>23.040,     91309,      12.7,      41.6,     -21.91,     -49.02,     -0.0639,        2.53,         8.30,    0.2581</t>
  </si>
  <si>
    <t>23.232,     91380,       6.2,      20.5,     -19.16,     -42.87,     -0.0559,       14.99,        49.18,    1.5287</t>
  </si>
  <si>
    <t>23.424,     91407,       3.8,      12.5,     -13.40,     -29.97,     -0.0391,       27.16,        89.10,    2.7693</t>
  </si>
  <si>
    <t>23.616,     91409,       3.6,      11.9,      -6.02,     -13.48,     -0.0176,       36.07,       118.33,    3.6779</t>
  </si>
  <si>
    <t>23.808,     91404,       4.1,      13.4,       2.10,       4.69,      0.0061,       38.75,       127.14,    3.9517</t>
  </si>
  <si>
    <t>24.000,     91427,       2.0,       6.5,      10.36,      23.18,      0.0302,       29.75,        97.60,    3.0336</t>
  </si>
  <si>
    <t>24.192,     91291,      14.3,      46.9,      12.38,      27.68,      0.0361,        9.31,        30.54,    0.9494</t>
  </si>
  <si>
    <t>24.384,     91314,      12.2,      40.1,       6.27,      14.03,      0.0183,       -3.41,       -11.20,   -0.3481</t>
  </si>
  <si>
    <t>24.576,     91385,       5.8,      19.0,       6.03,      13.48,      0.0176,        6.19,        20.32,    0.6316</t>
  </si>
  <si>
    <t>24.768,     91337,      10.1,      33.3,      16.83,      37.64,      0.0491,       10.77,        35.33,    1.0981</t>
  </si>
  <si>
    <t>24.960,     91156,      26.5,      87.1,      16.54,      36.99,      0.0482,      -23.86,       -78.28,   -2.4331</t>
  </si>
  <si>
    <t>25.152,     91172,      25.1,      82.3,      -6.95,     -15.54,     -0.0202,      -67.98,      -223.03,   -6.9320</t>
  </si>
  <si>
    <t>25.344,     91401,       4.3,      14.2,     -27.54,     -61.61,     -0.0803,      -59.69,      -195.82,   -6.0864</t>
  </si>
  <si>
    <t>25.536,     91435,       1.3,       4.2,     -22.70,     -50.77,     -0.0662,       -3.43,       -11.25,   -0.3497</t>
  </si>
  <si>
    <t>25.728,     91350,       9.0,      29.4,      -7.63,     -17.07,     -0.0222,       36.77,       120.63,    3.7493</t>
  </si>
  <si>
    <t>25.920,     91401,       4.3,      14.2,      -1.69,      -3.77,     -0.0049,       32.68,       107.22,    3.3324</t>
  </si>
  <si>
    <t>26.112,     91421,       2.5,       8.3,      -1.71,      -3.82,     -0.0050,       11.68,        38.32,    1.1911</t>
  </si>
  <si>
    <t>26.304,     91372,       7.0,      22.9,      -1.99,      -4.45,     -0.0058,       -1.34,        -4.40,   -0.1368</t>
  </si>
  <si>
    <t>26.496,     91417,       2.9,       9.5,      -3.69,      -8.25,     -0.0108,       -5.35,       -17.54,   -0.5452</t>
  </si>
  <si>
    <t>26.688,     91425,       2.2,       7.1,      -5.18,     -11.60,     -0.0151,       -3.25,       -10.67,   -0.3315</t>
  </si>
  <si>
    <t>26.880,     91431,       1.6,       5.3,      -4.28,      -9.59,     -0.0125,        4.13,        13.55,    0.4212</t>
  </si>
  <si>
    <t>27.072,     91440,       0.8,       2.7,      -1.82,      -4.07,     -0.0053,       15.47,        50.76,    1.5778</t>
  </si>
  <si>
    <t>27.264,     91439,       0.9,       3.0,       3.29,       7.36,      0.0096,       29.82,        97.83,    3.0407</t>
  </si>
  <si>
    <t>27.456,     91431,       1.6,       5.3,      13.49,      30.17,      0.0393,       38.10,       125.01,    3.8855</t>
  </si>
  <si>
    <t>27.648,     91378,       6.4,      21.1,      22.89,      51.21,      0.0667,       21.43,        70.31,    2.1852</t>
  </si>
  <si>
    <t>27.840,     91210,      21.6,      71.0,      18.25,      40.83,      0.0532,      -20.77,       -68.16,   -2.1184</t>
  </si>
  <si>
    <t>28.032,     91296,      13.8,      45.4,       0.30,       0.68,      0.0009,      -52.38,      -171.85,   -5.3414</t>
  </si>
  <si>
    <t>28.224,     91369,       7.2,      23.7,     -11.72,     -26.21,     -0.0342,      -40.07,      -131.45,   -4.0855</t>
  </si>
  <si>
    <t>28.416,     91368,       7.3,      24.0,      -7.68,     -17.19,     -0.0224,       -0.67,        -2.20,   -0.0685</t>
  </si>
  <si>
    <t>28.608,     91364,       7.7,      25.2,       1.67,       3.74,      0.0049,       21.08,        69.15,    2.1494</t>
  </si>
  <si>
    <t>28.800,     91304,      13.1,      43.1,       4.01,       8.97,      0.0117,        9.92,        32.56,    1.0120</t>
  </si>
  <si>
    <t>28.992,     91344,       9.5,      31.2,      -0.83,      -1.86,     -0.0024,      -11.64,       -38.20,   -1.1873</t>
  </si>
  <si>
    <t>29.184,     91348,       9.1,      30.0,      -6.45,     -14.44,     -0.0188,      -20.49,       -67.23,   -2.0896</t>
  </si>
  <si>
    <t>29.376,     91373,       6.9,      22.6,      -9.39,     -21.01,     -0.0274,      -14.62,       -47.97,   -1.4909</t>
  </si>
  <si>
    <t>29.568,     91401,       4.3,      14.2,      -9.83,     -21.99,     -0.0287,       -2.82,        -9.26,   -0.2878</t>
  </si>
  <si>
    <t>29.760,     91418,       2.8,       9.2,      -8.03,     -17.97,     -0.0234,        9.24,        30.32,    0.9422</t>
  </si>
  <si>
    <t>29.952,     91431,       1.6,       5.3,      -3.89,      -8.70,     -0.0113,       19.74,        64.75,    2.0126</t>
  </si>
  <si>
    <t>30.144,     91434,       1.4,       4.5,       1.82,       4.07,      0.0053,       27.45,        90.07,    2.7995</t>
  </si>
  <si>
    <t>30.336,     91398,       4.6,      15.1,       8.00,      17.89,      0.0233,       31.73,       104.11,    3.2360</t>
  </si>
  <si>
    <t>30.528,     91389,       5.4,      17.8,      15.01,      33.58,      0.0438,       29.82,        97.83,    3.0406</t>
  </si>
  <si>
    <t>30.720,     91351,       8.9,      29.1,      20.42,      45.67,      0.0595,       16.32,        53.54,    1.6642</t>
  </si>
  <si>
    <t>30.912,     91208,      21.8,      71.6,      17.90,      40.05,      0.0522,       -3.56,       -11.68,   -0.3631</t>
  </si>
  <si>
    <t>31.104,     91287,      14.7,      48.1,      11.41,      25.53,      0.0333,      -10.71,       -35.14,   -1.0920</t>
  </si>
  <si>
    <t>31.296,     91295,      13.9,      45.7,      12.86,      28.77,      0.0375,       -1.94,        -6.38,   -0.1982</t>
  </si>
  <si>
    <t>31.488,     91153,      26.8,      88.0,      17.76,      39.73,      0.0518,       -2.20,        -7.22,   -0.2245</t>
  </si>
  <si>
    <t>31.680,     91139,      28.1,      92.1,      11.98,      26.80,      0.0349,      -21.93,       -71.93,   -2.2357</t>
  </si>
  <si>
    <t>31.872,     91160,      26.2,      85.9,      -0.38,      -0.86,     -0.0011,      -34.47,      -113.07,   -3.5145</t>
  </si>
  <si>
    <t>32.064,     91225,      20.3,      66.5,      -4.66,     -10.43,     -0.0136,      -22.06,       -72.38,   -2.2496</t>
  </si>
  <si>
    <t>32.256,     91179,      24.5,      80.2,      -1.00,      -2.24,     -0.0029,       -8.27,       -27.13,   -0.8432</t>
  </si>
  <si>
    <t>32.448,     91166,      25.6,      84.1,      -2.49,      -5.56,     -0.0072,      -18.76,       -61.56,   -1.9134</t>
  </si>
  <si>
    <t>32.640,     91177,      24.6,      80.8,     -14.43,     -32.28,     -0.0421,      -38.06,      -124.87,   -3.8810</t>
  </si>
  <si>
    <t>32.832,     91275,      15.8,      51.7,     -25.75,     -57.60,     -0.0751,      -30.89,      -101.36,   -3.1504</t>
  </si>
  <si>
    <t>33.024,     91398,       4.6,      15.1,     -23.44,     -52.43,     -0.0683,        6.22,        20.41,    0.6344</t>
  </si>
  <si>
    <t>33.216,     91332,      10.6,      34.7,     -10.43,     -23.34,     -0.0304,       38.93,       127.74,    3.9702</t>
  </si>
  <si>
    <t>33.408,     91374,       6.8,      22.3,      -0.03,      -0.07,     -0.0001,       40.00,       131.24,    4.0790</t>
  </si>
  <si>
    <t>33.600,     91309,      12.7,      41.6,       2.00,       4.48,      0.0058,       18.84,        61.82,    1.9216</t>
  </si>
  <si>
    <t>33.792,     91361,       8.0,      26.1,       0.02,       0.05,      0.0001,        0.91,         3.00,    0.0932</t>
  </si>
  <si>
    <t>33.984,     91342,       9.7,      31.8,      -0.97,      -2.18,     -0.0028,       -4.04,       -13.24,   -0.4116</t>
  </si>
  <si>
    <t>34.176,     91347,       9.2,      30.3,      -0.83,      -1.86,     -0.0024,       -3.88,       -12.73,   -0.3957</t>
  </si>
  <si>
    <t>34.368,     91348,       9.1,      30.0,      -1.93,      -4.32,     -0.0056,       -5.79,       -18.99,   -0.5903</t>
  </si>
  <si>
    <t>34.560,     91347,       9.2,      30.3,      -4.34,      -9.71,     -0.0127,       -7.32,       -24.02,   -0.7465</t>
  </si>
  <si>
    <t>34.752,     91389,       5.4,      17.8,      -5.47,     -12.23,     -0.0159,       -4.93,       -16.18,   -0.5028</t>
  </si>
  <si>
    <t>34.944,     91381,       6.2,      20.2,      -4.74,     -10.61,     -0.0138,       -2.40,        -7.86,   -0.2443</t>
  </si>
  <si>
    <t>35.136,     91382,       6.1,      19.9,      -5.29,     -11.83,     -0.0154,       -3.72,       -12.19,   -0.3789</t>
  </si>
  <si>
    <t>35.328,     91402,       4.3,      14.0,      -7.89,     -17.64,     -0.0230,       -2.27,        -7.44,   -0.2314</t>
  </si>
  <si>
    <t>35.520,     91446,       0.3,       0.9,      -7.40,     -16.55,     -0.0216,       11.65,        38.21,    1.1877</t>
  </si>
  <si>
    <t>35.712,     91449,       0.0,       0.0,       0.73,       1.63,      0.0021,       31.51,       103.38,    3.2132</t>
  </si>
  <si>
    <t>35.904,     91433,       1.4,       4.7,      12.01,      26.86,      0.0350,       34.91,       114.54,    3.5600</t>
  </si>
  <si>
    <t>36.096,     91311,      12.5,      41.0,      15.58,      34.85,      0.0454,       10.67,        35.01,    1.0880</t>
  </si>
  <si>
    <t>36.288,     91343,       9.6,      31.5,       7.88,      17.62,      0.0230,      -23.22,       -76.17,   -2.3675</t>
  </si>
  <si>
    <t>36.480,     91341,       9.8,      32.1,      -3.21,      -7.19,     -0.0094,      -38.54,      -126.44,   -3.9298</t>
  </si>
  <si>
    <t>36.672,     91376,       6.6,      21.7,      -9.53,     -21.32,     -0.0278,      -26.71,       -87.63,   -2.7235</t>
  </si>
  <si>
    <t>36.864,     91410,       3.5,      11.6,      -8.87,     -19.84,     -0.0259,       -2.08,        -6.81,   -0.2118</t>
  </si>
  <si>
    <t>37.056,     91425,       2.2,       7.1,      -3.60,      -8.06,     -0.0105,       16.68,        54.74,    1.7013</t>
  </si>
  <si>
    <t>37.248,     91379,       6.3,      20.8,       1.33,       2.97,      0.0039,       23.28,        76.38,    2.3739</t>
  </si>
  <si>
    <t>37.440,     91409,       3.6,      11.9,       4.93,      11.04,      0.0144,       24.68,        80.98,    2.5170</t>
  </si>
  <si>
    <t>37.632,     91390,       5.3,      17.5,      10.73,      24.01,      0.0313,       25.02,        82.09,    2.5516</t>
  </si>
  <si>
    <t>37.824,     91330,      10.8,      35.3,      16.75,      37.48,      0.0488,       15.28,        50.12,    1.5578</t>
  </si>
  <si>
    <t>38.016,     91271,      16.1,      52.9,      15.40,      34.44,      0.0449,      -10.78,       -35.35,   -1.0988</t>
  </si>
  <si>
    <t>38.208,     91259,      17.2,      56.4,       4.82,      10.78,      0.0141,      -38.82,      -127.38,   -3.9590</t>
  </si>
  <si>
    <t>38.400,     91293,      14.1,      46.3,      -7.74,     -17.31,     -0.0226,      -46.01,      -150.94,   -4.6913</t>
  </si>
  <si>
    <t>38.592,     91344,       9.5,      31.2,     -13.91,     -31.11,     -0.0405,      -26.52,       -87.01,   -2.7043</t>
  </si>
  <si>
    <t>38.784,     91378,       6.4,      21.1,     -11.54,     -25.81,     -0.0336,        3.54,        11.60,    0.3605</t>
  </si>
  <si>
    <t>38.976,     91373,       6.9,      22.6,      -4.67,     -10.45,     -0.0136,       24.38,        80.00,    2.4863</t>
  </si>
  <si>
    <t>39.168,     91381,       6.2,      20.2,       1.72,       3.86,      0.0050,       30.28,        99.34,    3.0875</t>
  </si>
  <si>
    <t>39.360,     91337,      10.1,      33.3,       6.54,      14.63,      0.0191,       28.95,        94.97,    2.9517</t>
  </si>
  <si>
    <t>39.552,     91365,       7.6,      24.9,      12.09,      27.05,      0.0353,       26.27,        86.17,    2.6783</t>
  </si>
  <si>
    <t>39.744,     91283,      15.0,      49.3,      17.47,      39.09,      0.0509,       17.74,        58.20,    1.8088</t>
  </si>
  <si>
    <t>39.936,     91223,      20.5,      67.1,      17.67,      39.53,      0.0515,       -0.47,        -1.53,   -0.0476</t>
  </si>
  <si>
    <t>40.128,     91229,      19.9,      65.3,      12.05,      26.96,      0.0351,      -20.21,       -66.31,   -2.0610</t>
  </si>
  <si>
    <t>40.320,     91198,      22.7,      74.6,       4.82,      10.77,      0.0140,      -29.14,       -95.59,   -2.9711</t>
  </si>
  <si>
    <t>40.512,     91203,      22.3,      73.1,      -0.79,      -1.77,     -0.0023,      -23.38,       -76.72,   -2.3845</t>
  </si>
  <si>
    <t>40.704,     91248,      18.2,      59.7,      -2.18,      -4.87,     -0.0063,      -10.37,       -34.03,   -1.0577</t>
  </si>
  <si>
    <t>40.896,     91222,      20.6,      67.4,      -0.27,      -0.59,     -0.0008,       -4.34,       -14.25,   -0.4429</t>
  </si>
  <si>
    <t>41.088,     91199,      22.6,      74.3,      -1.79,      -4.01,     -0.0052,      -12.96,       -42.52,   -1.3214</t>
  </si>
  <si>
    <t>41.280,     91227,      20.1,      65.9,      -9.34,     -20.89,     -0.0272,      -24.76,       -81.23,   -2.5246</t>
  </si>
  <si>
    <t>41.472,     91286,      14.8,      48.4,     -16.06,     -35.92,     -0.0468,      -21.34,       -70.02,   -2.1761</t>
  </si>
  <si>
    <t>41.664,     91330,      10.8,      35.3,     -15.76,     -35.25,     -0.0459,       -2.21,        -7.26,   -0.2256</t>
  </si>
  <si>
    <t>41.856,     91343,       9.6,      31.5,     -10.49,     -23.46,     -0.0306,       15.33,        50.31,    1.5637</t>
  </si>
  <si>
    <t>42.048,     91347,       9.2,      30.3,      -5.75,     -12.87,     -0.0168,       19.14,        62.79,    1.9516</t>
  </si>
  <si>
    <t>42.240,     91356,       8.4,      27.6,      -3.69,      -8.26,     -0.0108,       13.04,        42.78,    1.3295</t>
  </si>
  <si>
    <t>42.432,     91363,       7.8,      25.5,      -2.92,      -6.54,     -0.0085,        5.90,        19.36,    0.6017</t>
  </si>
  <si>
    <t>42.624,     91369,       7.2,      23.7,      -2.51,      -5.62,     -0.0073,        0.06,         0.21,    0.0065</t>
  </si>
  <si>
    <t>42.816,     91367,       7.4,      24.3,      -3.62,      -8.09,     -0.0105,       -5.87,       -19.27,   -0.5989</t>
  </si>
  <si>
    <t>43.008,     91374,       6.8,      22.3,      -6.61,     -14.78,     -0.0193,       -8.83,       -28.96,   -0.9002</t>
  </si>
  <si>
    <t>43.200,     91420,       2.6,       8.6,      -8.48,     -18.96,     -0.0247,       -2.98,        -9.78,   -0.3040</t>
  </si>
  <si>
    <t>43.392,     91429,       1.8,       5.9,      -6.17,     -13.80,     -0.0180,       10.87,        35.68,    1.1088</t>
  </si>
  <si>
    <t>43.584,     91429,       1.8,       5.9,      -0.27,      -0.61,     -0.0008,       23.35,        76.62,    2.3814</t>
  </si>
  <si>
    <t>43.776,     91426,       2.1,       6.8,       6.17,      13.80,      0.0180,       24.63,        80.79,    2.5112</t>
  </si>
  <si>
    <t>43.968,     91372,       7.0,      22.9,       9.40,      21.04,      0.0274,       12.83,        42.09,    1.3081</t>
  </si>
  <si>
    <t>44.160,     91360,       8.1,      26.4,       7.57,      16.94,      0.0221,       -4.04,       -13.24,   -0.4115</t>
  </si>
  <si>
    <t>44.352,     91364,       7.7,      25.2,       3.23,       7.23,      0.0094,      -14.94,       -49.03,   -1.5239</t>
  </si>
  <si>
    <t>44.544,     91359,       8.1,      26.7,      -0.20,      -0.44,     -0.0006,      -15.83,       -51.94,   -1.6144</t>
  </si>
  <si>
    <t>44.736,     91369,       7.2,      23.7,      -2.25,      -5.04,     -0.0066,      -10.12,       -33.21,   -1.0323</t>
  </si>
  <si>
    <t>44.928,     91372,       7.0,      22.9,      -2.89,      -6.46,     -0.0084,       -1.61,        -5.27,   -0.1638</t>
  </si>
  <si>
    <t>45.120,     91397,       4.7,      15.4,      -1.05,      -2.36,     -0.0031,        6.68,        21.92,    0.6812</t>
  </si>
  <si>
    <t>45.312,     91371,       7.1,      23.2,       2.13,       4.76,      0.0062,        9.83,        32.24,    1.0020</t>
  </si>
  <si>
    <t>45.504,     91360,       8.1,      26.4,       3.51,       7.84,      0.0102,        5.51,        18.06,    0.5614</t>
  </si>
  <si>
    <t>45.696,     91359,       8.1,      26.7,       2.39,       5.34,      0.0070,       -1.37,        -4.48,   -0.1393</t>
  </si>
  <si>
    <t>45.888,     91358,       8.2,      27.0,       0.95,       2.13,      0.0028,       -4.40,       -14.45,   -0.4492</t>
  </si>
  <si>
    <t>46.080,     91360,       8.1,      26.4,       0.52,       1.17,      0.0015,       -3.41,       -11.17,   -0.3472</t>
  </si>
  <si>
    <t>46.272,     91355,       8.5,      27.9,       0.42,       0.94,      0.0012,       -2.28,        -7.48,   -0.2325</t>
  </si>
  <si>
    <t>46.464,     91353,       8.7,      28.5,      -0.20,      -0.44,     -0.0006,       -2.53,        -8.31,   -0.2582</t>
  </si>
  <si>
    <t>46.656,     91361,       8.0,      26.1,      -0.97,      -2.16,     -0.0028,       -2.45,        -8.02,   -0.2494</t>
  </si>
  <si>
    <t>46.848,     91363,       7.8,      25.5,      -1.13,      -2.52,     -0.0033,       -1.04,        -3.41,   -0.1061</t>
  </si>
  <si>
    <t>47.040,     91362,       7.9,      25.8,      -0.82,      -1.83,     -0.0024,        0.48,         1.57,    0.0487</t>
  </si>
  <si>
    <t>47.232,     91367,       7.4,      24.3,      -0.60,      -1.33,     -0.0017,        1.13,         3.72,    0.1157</t>
  </si>
  <si>
    <t>47.424,     91362,       7.9,      25.8,      -0.46,      -1.02,     -0.0013,        1.59,         5.22,    0.1624</t>
  </si>
  <si>
    <t>47.616,     91372,       7.0,      22.9,       0.07,       0.15,      0.0002,        2.30,         7.54,    0.2342</t>
  </si>
  <si>
    <t>47.808,     91363,       7.8,      25.5,       0.84,       1.88,      0.0025,        2.19,         7.19,    0.2236</t>
  </si>
  <si>
    <t>48.000,     91358,       8.2,      27.0,       1.06,       2.37,      0.0031,        0.80,         2.61,    0.0811</t>
  </si>
  <si>
    <t>48.192,     91360,       8.1,      26.4,       0.65,       1.46,      0.0019,       -0.65,        -2.15,   -0.0668</t>
  </si>
  <si>
    <t>Lido</t>
  </si>
  <si>
    <t>Truncado</t>
  </si>
  <si>
    <t>Adaptado</t>
  </si>
  <si>
    <t>Recuperado</t>
  </si>
  <si>
    <t>Esta lógica funciona com pressões entre 102000 e 36465 Pa</t>
  </si>
  <si>
    <t>P (delta)</t>
  </si>
  <si>
    <t>temp_xlsb</t>
  </si>
  <si>
    <t>0xFC</t>
  </si>
  <si>
    <t>0x00</t>
  </si>
  <si>
    <t>temp_lsb</t>
  </si>
  <si>
    <t>0xFB</t>
  </si>
  <si>
    <t>temp_msb</t>
  </si>
  <si>
    <t>0xFA</t>
  </si>
  <si>
    <t>0x80</t>
  </si>
  <si>
    <t>press_xlsb</t>
  </si>
  <si>
    <t>0xF9</t>
  </si>
  <si>
    <t>press_lsb</t>
  </si>
  <si>
    <t>0xF8</t>
  </si>
  <si>
    <t>press_msb</t>
  </si>
  <si>
    <t>0xF7</t>
  </si>
  <si>
    <t>config</t>
  </si>
  <si>
    <t>0xF5</t>
  </si>
  <si>
    <t>spi3w_en[0]</t>
  </si>
  <si>
    <t>ctrl_meas</t>
  </si>
  <si>
    <t>0xF4</t>
  </si>
  <si>
    <t>status</t>
  </si>
  <si>
    <t>0xF3</t>
  </si>
  <si>
    <t>measuring[0]</t>
  </si>
  <si>
    <t>im_update[0]</t>
  </si>
  <si>
    <t>reset</t>
  </si>
  <si>
    <t>0xE0</t>
  </si>
  <si>
    <t>id</t>
  </si>
  <si>
    <t>0xD0</t>
  </si>
  <si>
    <t>#define</t>
  </si>
  <si>
    <t>TEMP_XLSB</t>
  </si>
  <si>
    <t>TEMP_LSB</t>
  </si>
  <si>
    <t>TEMP_MSB</t>
  </si>
  <si>
    <t>PRESS_XLSB</t>
  </si>
  <si>
    <t>PRESS_LSB</t>
  </si>
  <si>
    <t>PRESS_MSB</t>
  </si>
  <si>
    <t>CONFIG</t>
  </si>
  <si>
    <t>CTRL_MEAS</t>
  </si>
  <si>
    <t>STATUS</t>
  </si>
  <si>
    <t>RESET</t>
  </si>
  <si>
    <t>ID</t>
  </si>
  <si>
    <t>0xfc</t>
  </si>
  <si>
    <t>0xfb</t>
  </si>
  <si>
    <t>0xfa</t>
  </si>
  <si>
    <t>0xf9</t>
  </si>
  <si>
    <t>0xf8</t>
  </si>
  <si>
    <t>0xf7</t>
  </si>
  <si>
    <t>0xf5</t>
  </si>
  <si>
    <t>0xf4</t>
  </si>
  <si>
    <t>0xf3</t>
  </si>
  <si>
    <t>0xe0</t>
  </si>
  <si>
    <t>0xd0</t>
  </si>
  <si>
    <t>EQ1_Tb</t>
  </si>
  <si>
    <t>EQ1_Lb</t>
  </si>
  <si>
    <t>EQ1_R</t>
  </si>
  <si>
    <t>EQ1_g</t>
  </si>
  <si>
    <t>EQ1_M</t>
  </si>
  <si>
    <t>EQ1_Pb</t>
  </si>
  <si>
    <t>Equação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</si>
</sst>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6F6F6F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1"/>
  <sheetViews>
    <sheetView tabSelected="1" topLeftCell="A4" workbookViewId="0">
      <selection activeCell="C7" sqref="C7"/>
    </sheetView>
  </sheetViews>
  <sheetFormatPr defaultRowHeight="15" x14ac:dyDescent="0.25"/>
  <cols>
    <col min="2" max="2" width="17.5703125" customWidth="1"/>
  </cols>
  <sheetData>
    <row r="2" spans="1:14" x14ac:dyDescent="0.25">
      <c r="B2" t="s">
        <v>0</v>
      </c>
    </row>
    <row r="4" spans="1:14" x14ac:dyDescent="0.25">
      <c r="B4" t="s">
        <v>8</v>
      </c>
    </row>
    <row r="5" spans="1:14" ht="15.75" thickBot="1" x14ac:dyDescent="0.3">
      <c r="G5">
        <v>819</v>
      </c>
      <c r="H5" t="str">
        <f>DEC2HEX(G5)</f>
        <v>333</v>
      </c>
    </row>
    <row r="6" spans="1:14" ht="15.75" thickBot="1" x14ac:dyDescent="0.3">
      <c r="B6" t="s">
        <v>10</v>
      </c>
      <c r="C6" s="1">
        <v>101325</v>
      </c>
      <c r="G6">
        <v>920</v>
      </c>
      <c r="H6" t="str">
        <f>DEC2HEX(G6)</f>
        <v>398</v>
      </c>
    </row>
    <row r="7" spans="1:14" x14ac:dyDescent="0.25">
      <c r="B7" t="s">
        <v>11</v>
      </c>
      <c r="C7">
        <f>(C12/C13)*((POWER(C6/C17,(-C14*C13)/(C15*C16)))-1)</f>
        <v>0</v>
      </c>
    </row>
    <row r="8" spans="1:14" ht="15.75" thickBot="1" x14ac:dyDescent="0.3"/>
    <row r="9" spans="1:14" ht="15.75" thickBot="1" x14ac:dyDescent="0.3">
      <c r="B9" t="s">
        <v>12</v>
      </c>
      <c r="C9" s="1">
        <v>0.11</v>
      </c>
    </row>
    <row r="10" spans="1:14" x14ac:dyDescent="0.25">
      <c r="B10" t="s">
        <v>13</v>
      </c>
      <c r="C10">
        <f>C17*EXP(-C15*C16*C9/(C14*C12))</f>
        <v>101323.67856343994</v>
      </c>
      <c r="E10" t="s">
        <v>271</v>
      </c>
      <c r="F10">
        <f>C10-C17</f>
        <v>-1.3214365600579185</v>
      </c>
      <c r="K10" t="s">
        <v>266</v>
      </c>
      <c r="L10" t="s">
        <v>267</v>
      </c>
      <c r="M10" t="s">
        <v>268</v>
      </c>
      <c r="N10" t="s">
        <v>269</v>
      </c>
    </row>
    <row r="11" spans="1:14" x14ac:dyDescent="0.25">
      <c r="K11">
        <f>C6</f>
        <v>101325</v>
      </c>
      <c r="L11">
        <f>IF(K11&gt;99999,K11-100000,K11)</f>
        <v>1325</v>
      </c>
      <c r="M11">
        <f>IF(AND(34464&lt;=L11,L11&lt;=99999),L11-34464,L11)</f>
        <v>1325</v>
      </c>
      <c r="N11">
        <f>IF(M11&lt;=2000,M11+100000,M11+34464)</f>
        <v>101325</v>
      </c>
    </row>
    <row r="12" spans="1:14" x14ac:dyDescent="0.25">
      <c r="A12" t="s">
        <v>299</v>
      </c>
      <c r="B12" t="s">
        <v>322</v>
      </c>
      <c r="C12">
        <f>273.15+D12</f>
        <v>288.14999999999998</v>
      </c>
      <c r="D12">
        <v>15</v>
      </c>
    </row>
    <row r="13" spans="1:14" x14ac:dyDescent="0.25">
      <c r="A13" t="s">
        <v>299</v>
      </c>
      <c r="B13" t="s">
        <v>323</v>
      </c>
      <c r="C13">
        <v>-6.4999999999999997E-3</v>
      </c>
      <c r="K13" t="s">
        <v>270</v>
      </c>
    </row>
    <row r="14" spans="1:14" x14ac:dyDescent="0.25">
      <c r="A14" t="s">
        <v>299</v>
      </c>
      <c r="B14" t="s">
        <v>324</v>
      </c>
      <c r="C14">
        <f>C26</f>
        <v>8.3143200000000004</v>
      </c>
    </row>
    <row r="15" spans="1:14" x14ac:dyDescent="0.25">
      <c r="A15" t="s">
        <v>299</v>
      </c>
      <c r="B15" t="s">
        <v>325</v>
      </c>
      <c r="C15">
        <f>C28</f>
        <v>9.8066499999999994</v>
      </c>
      <c r="I15">
        <v>91247</v>
      </c>
    </row>
    <row r="16" spans="1:14" x14ac:dyDescent="0.25">
      <c r="A16" t="s">
        <v>299</v>
      </c>
      <c r="B16" t="s">
        <v>326</v>
      </c>
      <c r="C16">
        <f>C29</f>
        <v>2.8964400000000001E-2</v>
      </c>
      <c r="I16">
        <v>92254</v>
      </c>
    </row>
    <row r="17" spans="1:9" x14ac:dyDescent="0.25">
      <c r="A17" t="s">
        <v>299</v>
      </c>
      <c r="B17" t="s">
        <v>327</v>
      </c>
      <c r="C17">
        <v>101325</v>
      </c>
      <c r="I17">
        <f>I16-I15</f>
        <v>1007</v>
      </c>
    </row>
    <row r="19" spans="1:9" x14ac:dyDescent="0.25">
      <c r="I19">
        <v>874.87739999999997</v>
      </c>
    </row>
    <row r="20" spans="1:9" x14ac:dyDescent="0.25">
      <c r="B20" t="s">
        <v>328</v>
      </c>
      <c r="C20">
        <f>44307*(1-POWER(C6/C17, 0.2119))</f>
        <v>0</v>
      </c>
      <c r="I20">
        <v>784.03629999999998</v>
      </c>
    </row>
    <row r="21" spans="1:9" x14ac:dyDescent="0.25">
      <c r="I21">
        <f>I19-I20</f>
        <v>90.841099999999983</v>
      </c>
    </row>
    <row r="24" spans="1:9" x14ac:dyDescent="0.25">
      <c r="B24" t="s">
        <v>9</v>
      </c>
    </row>
    <row r="25" spans="1:9" x14ac:dyDescent="0.25">
      <c r="B25" t="s">
        <v>1</v>
      </c>
      <c r="C25">
        <f>((C26*C27)/(C28*C29))*LN(C30/C31)</f>
        <v>7839.4919159135552</v>
      </c>
    </row>
    <row r="26" spans="1:9" x14ac:dyDescent="0.25">
      <c r="B26" t="s">
        <v>2</v>
      </c>
      <c r="C26">
        <v>8.3143200000000004</v>
      </c>
    </row>
    <row r="27" spans="1:9" x14ac:dyDescent="0.25">
      <c r="B27" t="s">
        <v>3</v>
      </c>
      <c r="C27">
        <f>D27+273.15</f>
        <v>288.14999999999998</v>
      </c>
      <c r="D27">
        <v>15</v>
      </c>
    </row>
    <row r="28" spans="1:9" x14ac:dyDescent="0.25">
      <c r="B28" t="s">
        <v>4</v>
      </c>
      <c r="C28">
        <f>9.80665</f>
        <v>9.8066499999999994</v>
      </c>
    </row>
    <row r="29" spans="1:9" x14ac:dyDescent="0.25">
      <c r="B29" t="s">
        <v>5</v>
      </c>
      <c r="C29">
        <v>2.8964400000000001E-2</v>
      </c>
    </row>
    <row r="30" spans="1:9" x14ac:dyDescent="0.25">
      <c r="B30" t="s">
        <v>6</v>
      </c>
      <c r="C30">
        <v>101325</v>
      </c>
    </row>
    <row r="31" spans="1:9" x14ac:dyDescent="0.25">
      <c r="B31" t="s">
        <v>7</v>
      </c>
      <c r="C31">
        <v>40000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2"/>
  <sheetViews>
    <sheetView workbookViewId="0">
      <selection sqref="A1:A252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0" spans="1:1" x14ac:dyDescent="0.25">
      <c r="A10" t="s">
        <v>23</v>
      </c>
    </row>
    <row r="11" spans="1:1" x14ac:dyDescent="0.25">
      <c r="A11" t="s">
        <v>24</v>
      </c>
    </row>
    <row r="12" spans="1:1" x14ac:dyDescent="0.25">
      <c r="A12" t="s">
        <v>25</v>
      </c>
    </row>
    <row r="13" spans="1:1" x14ac:dyDescent="0.25">
      <c r="A13" t="s">
        <v>26</v>
      </c>
    </row>
    <row r="14" spans="1:1" x14ac:dyDescent="0.25">
      <c r="A14" t="s">
        <v>27</v>
      </c>
    </row>
    <row r="15" spans="1:1" x14ac:dyDescent="0.25">
      <c r="A15" t="s">
        <v>28</v>
      </c>
    </row>
    <row r="16" spans="1:1" x14ac:dyDescent="0.25">
      <c r="A16" t="s">
        <v>29</v>
      </c>
    </row>
    <row r="17" spans="1:1" x14ac:dyDescent="0.25">
      <c r="A17" t="s">
        <v>30</v>
      </c>
    </row>
    <row r="18" spans="1:1" x14ac:dyDescent="0.25">
      <c r="A18" t="s">
        <v>31</v>
      </c>
    </row>
    <row r="19" spans="1:1" x14ac:dyDescent="0.25">
      <c r="A19" t="s">
        <v>32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  <row r="26" spans="1:1" x14ac:dyDescent="0.25">
      <c r="A26" t="s">
        <v>39</v>
      </c>
    </row>
    <row r="27" spans="1:1" x14ac:dyDescent="0.25">
      <c r="A27" t="s">
        <v>40</v>
      </c>
    </row>
    <row r="28" spans="1:1" x14ac:dyDescent="0.25">
      <c r="A28" t="s">
        <v>41</v>
      </c>
    </row>
    <row r="29" spans="1:1" x14ac:dyDescent="0.25">
      <c r="A29" t="s">
        <v>42</v>
      </c>
    </row>
    <row r="30" spans="1:1" x14ac:dyDescent="0.25">
      <c r="A30" t="s">
        <v>43</v>
      </c>
    </row>
    <row r="31" spans="1:1" x14ac:dyDescent="0.25">
      <c r="A31" t="s">
        <v>44</v>
      </c>
    </row>
    <row r="32" spans="1:1" x14ac:dyDescent="0.25">
      <c r="A32" t="s">
        <v>45</v>
      </c>
    </row>
    <row r="33" spans="1:1" x14ac:dyDescent="0.25">
      <c r="A33" t="s">
        <v>46</v>
      </c>
    </row>
    <row r="34" spans="1:1" x14ac:dyDescent="0.25">
      <c r="A34" t="s">
        <v>47</v>
      </c>
    </row>
    <row r="35" spans="1:1" x14ac:dyDescent="0.25">
      <c r="A35" t="s">
        <v>48</v>
      </c>
    </row>
    <row r="36" spans="1:1" x14ac:dyDescent="0.25">
      <c r="A36" t="s">
        <v>49</v>
      </c>
    </row>
    <row r="37" spans="1:1" x14ac:dyDescent="0.25">
      <c r="A37" t="s">
        <v>50</v>
      </c>
    </row>
    <row r="38" spans="1:1" x14ac:dyDescent="0.25">
      <c r="A38" t="s">
        <v>51</v>
      </c>
    </row>
    <row r="39" spans="1:1" x14ac:dyDescent="0.25">
      <c r="A39" t="s">
        <v>52</v>
      </c>
    </row>
    <row r="40" spans="1:1" x14ac:dyDescent="0.25">
      <c r="A40" t="s">
        <v>53</v>
      </c>
    </row>
    <row r="41" spans="1:1" x14ac:dyDescent="0.25">
      <c r="A41" t="s">
        <v>54</v>
      </c>
    </row>
    <row r="42" spans="1:1" x14ac:dyDescent="0.25">
      <c r="A42" t="s">
        <v>55</v>
      </c>
    </row>
    <row r="43" spans="1:1" x14ac:dyDescent="0.25">
      <c r="A43" t="s">
        <v>56</v>
      </c>
    </row>
    <row r="44" spans="1:1" x14ac:dyDescent="0.25">
      <c r="A44" t="s">
        <v>57</v>
      </c>
    </row>
    <row r="45" spans="1:1" x14ac:dyDescent="0.25">
      <c r="A45" t="s">
        <v>58</v>
      </c>
    </row>
    <row r="46" spans="1:1" x14ac:dyDescent="0.25">
      <c r="A46" t="s">
        <v>59</v>
      </c>
    </row>
    <row r="47" spans="1:1" x14ac:dyDescent="0.25">
      <c r="A47" t="s">
        <v>60</v>
      </c>
    </row>
    <row r="48" spans="1:1" x14ac:dyDescent="0.25">
      <c r="A48" t="s">
        <v>61</v>
      </c>
    </row>
    <row r="49" spans="1:1" x14ac:dyDescent="0.25">
      <c r="A49" t="s">
        <v>62</v>
      </c>
    </row>
    <row r="50" spans="1:1" x14ac:dyDescent="0.25">
      <c r="A50" t="s">
        <v>63</v>
      </c>
    </row>
    <row r="51" spans="1:1" x14ac:dyDescent="0.25">
      <c r="A51" t="s">
        <v>64</v>
      </c>
    </row>
    <row r="52" spans="1:1" x14ac:dyDescent="0.25">
      <c r="A52" t="s">
        <v>65</v>
      </c>
    </row>
    <row r="53" spans="1:1" x14ac:dyDescent="0.25">
      <c r="A53" t="s">
        <v>66</v>
      </c>
    </row>
    <row r="54" spans="1:1" x14ac:dyDescent="0.25">
      <c r="A54" t="s">
        <v>67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59" spans="1:1" x14ac:dyDescent="0.25">
      <c r="A59" t="s">
        <v>72</v>
      </c>
    </row>
    <row r="60" spans="1:1" x14ac:dyDescent="0.25">
      <c r="A60" t="s">
        <v>73</v>
      </c>
    </row>
    <row r="61" spans="1:1" x14ac:dyDescent="0.25">
      <c r="A61" t="s">
        <v>74</v>
      </c>
    </row>
    <row r="62" spans="1:1" x14ac:dyDescent="0.25">
      <c r="A62" t="s">
        <v>75</v>
      </c>
    </row>
    <row r="63" spans="1:1" x14ac:dyDescent="0.25">
      <c r="A63" t="s">
        <v>76</v>
      </c>
    </row>
    <row r="64" spans="1:1" x14ac:dyDescent="0.25">
      <c r="A64" t="s">
        <v>77</v>
      </c>
    </row>
    <row r="65" spans="1:1" x14ac:dyDescent="0.25">
      <c r="A65" t="s">
        <v>78</v>
      </c>
    </row>
    <row r="66" spans="1:1" x14ac:dyDescent="0.25">
      <c r="A66" t="s">
        <v>79</v>
      </c>
    </row>
    <row r="67" spans="1:1" x14ac:dyDescent="0.25">
      <c r="A67" t="s">
        <v>80</v>
      </c>
    </row>
    <row r="68" spans="1:1" x14ac:dyDescent="0.25">
      <c r="A68" t="s">
        <v>81</v>
      </c>
    </row>
    <row r="69" spans="1:1" x14ac:dyDescent="0.25">
      <c r="A69" t="s">
        <v>82</v>
      </c>
    </row>
    <row r="70" spans="1:1" x14ac:dyDescent="0.25">
      <c r="A70" t="s">
        <v>83</v>
      </c>
    </row>
    <row r="71" spans="1:1" x14ac:dyDescent="0.25">
      <c r="A71" t="s">
        <v>84</v>
      </c>
    </row>
    <row r="72" spans="1:1" x14ac:dyDescent="0.25">
      <c r="A72" t="s">
        <v>85</v>
      </c>
    </row>
    <row r="73" spans="1:1" x14ac:dyDescent="0.25">
      <c r="A73" t="s">
        <v>86</v>
      </c>
    </row>
    <row r="74" spans="1:1" x14ac:dyDescent="0.25">
      <c r="A74" t="s">
        <v>87</v>
      </c>
    </row>
    <row r="75" spans="1:1" x14ac:dyDescent="0.25">
      <c r="A75" t="s">
        <v>88</v>
      </c>
    </row>
    <row r="76" spans="1:1" x14ac:dyDescent="0.25">
      <c r="A76" t="s">
        <v>89</v>
      </c>
    </row>
    <row r="77" spans="1:1" x14ac:dyDescent="0.25">
      <c r="A77" t="s">
        <v>90</v>
      </c>
    </row>
    <row r="78" spans="1:1" x14ac:dyDescent="0.25">
      <c r="A78" t="s">
        <v>91</v>
      </c>
    </row>
    <row r="79" spans="1:1" x14ac:dyDescent="0.25">
      <c r="A79" t="s">
        <v>92</v>
      </c>
    </row>
    <row r="80" spans="1:1" x14ac:dyDescent="0.25">
      <c r="A80" t="s">
        <v>93</v>
      </c>
    </row>
    <row r="81" spans="1:1" x14ac:dyDescent="0.25">
      <c r="A81" t="s">
        <v>94</v>
      </c>
    </row>
    <row r="82" spans="1:1" x14ac:dyDescent="0.25">
      <c r="A82" t="s">
        <v>95</v>
      </c>
    </row>
    <row r="83" spans="1:1" x14ac:dyDescent="0.25">
      <c r="A83" t="s">
        <v>96</v>
      </c>
    </row>
    <row r="84" spans="1:1" x14ac:dyDescent="0.25">
      <c r="A84" t="s">
        <v>97</v>
      </c>
    </row>
    <row r="85" spans="1:1" x14ac:dyDescent="0.25">
      <c r="A85" t="s">
        <v>98</v>
      </c>
    </row>
    <row r="86" spans="1:1" x14ac:dyDescent="0.25">
      <c r="A86" t="s">
        <v>99</v>
      </c>
    </row>
    <row r="87" spans="1:1" x14ac:dyDescent="0.25">
      <c r="A87" t="s">
        <v>100</v>
      </c>
    </row>
    <row r="88" spans="1:1" x14ac:dyDescent="0.25">
      <c r="A88" t="s">
        <v>101</v>
      </c>
    </row>
    <row r="89" spans="1:1" x14ac:dyDescent="0.25">
      <c r="A89" t="s">
        <v>102</v>
      </c>
    </row>
    <row r="90" spans="1:1" x14ac:dyDescent="0.25">
      <c r="A90" t="s">
        <v>103</v>
      </c>
    </row>
    <row r="91" spans="1:1" x14ac:dyDescent="0.25">
      <c r="A91" t="s">
        <v>104</v>
      </c>
    </row>
    <row r="92" spans="1:1" x14ac:dyDescent="0.25">
      <c r="A92" t="s">
        <v>105</v>
      </c>
    </row>
    <row r="93" spans="1:1" x14ac:dyDescent="0.25">
      <c r="A93" t="s">
        <v>106</v>
      </c>
    </row>
    <row r="94" spans="1:1" x14ac:dyDescent="0.25">
      <c r="A94" t="s">
        <v>107</v>
      </c>
    </row>
    <row r="95" spans="1:1" x14ac:dyDescent="0.25">
      <c r="A95" t="s">
        <v>108</v>
      </c>
    </row>
    <row r="96" spans="1:1" x14ac:dyDescent="0.25">
      <c r="A96" t="s">
        <v>109</v>
      </c>
    </row>
    <row r="97" spans="1:1" x14ac:dyDescent="0.25">
      <c r="A97" t="s">
        <v>110</v>
      </c>
    </row>
    <row r="98" spans="1:1" x14ac:dyDescent="0.25">
      <c r="A98" t="s">
        <v>111</v>
      </c>
    </row>
    <row r="99" spans="1:1" x14ac:dyDescent="0.25">
      <c r="A99" t="s">
        <v>112</v>
      </c>
    </row>
    <row r="100" spans="1:1" x14ac:dyDescent="0.25">
      <c r="A100" t="s">
        <v>113</v>
      </c>
    </row>
    <row r="101" spans="1:1" x14ac:dyDescent="0.25">
      <c r="A101" t="s">
        <v>114</v>
      </c>
    </row>
    <row r="102" spans="1:1" x14ac:dyDescent="0.25">
      <c r="A102" t="s">
        <v>115</v>
      </c>
    </row>
    <row r="103" spans="1:1" x14ac:dyDescent="0.25">
      <c r="A103" t="s">
        <v>116</v>
      </c>
    </row>
    <row r="104" spans="1:1" x14ac:dyDescent="0.25">
      <c r="A104" t="s">
        <v>117</v>
      </c>
    </row>
    <row r="105" spans="1:1" x14ac:dyDescent="0.25">
      <c r="A105" t="s">
        <v>118</v>
      </c>
    </row>
    <row r="106" spans="1:1" x14ac:dyDescent="0.25">
      <c r="A106" t="s">
        <v>119</v>
      </c>
    </row>
    <row r="107" spans="1:1" x14ac:dyDescent="0.25">
      <c r="A107" t="s">
        <v>120</v>
      </c>
    </row>
    <row r="108" spans="1:1" x14ac:dyDescent="0.25">
      <c r="A108" t="s">
        <v>121</v>
      </c>
    </row>
    <row r="109" spans="1:1" x14ac:dyDescent="0.25">
      <c r="A109" t="s">
        <v>122</v>
      </c>
    </row>
    <row r="110" spans="1:1" x14ac:dyDescent="0.25">
      <c r="A110" t="s">
        <v>123</v>
      </c>
    </row>
    <row r="111" spans="1:1" x14ac:dyDescent="0.25">
      <c r="A111" t="s">
        <v>124</v>
      </c>
    </row>
    <row r="112" spans="1:1" x14ac:dyDescent="0.25">
      <c r="A112" t="s">
        <v>125</v>
      </c>
    </row>
    <row r="113" spans="1:1" x14ac:dyDescent="0.25">
      <c r="A113" t="s">
        <v>126</v>
      </c>
    </row>
    <row r="114" spans="1:1" x14ac:dyDescent="0.25">
      <c r="A114" t="s">
        <v>127</v>
      </c>
    </row>
    <row r="115" spans="1:1" x14ac:dyDescent="0.25">
      <c r="A115" t="s">
        <v>128</v>
      </c>
    </row>
    <row r="116" spans="1:1" x14ac:dyDescent="0.25">
      <c r="A116" t="s">
        <v>129</v>
      </c>
    </row>
    <row r="117" spans="1:1" x14ac:dyDescent="0.25">
      <c r="A117" t="s">
        <v>130</v>
      </c>
    </row>
    <row r="118" spans="1:1" x14ac:dyDescent="0.25">
      <c r="A118" t="s">
        <v>131</v>
      </c>
    </row>
    <row r="119" spans="1:1" x14ac:dyDescent="0.25">
      <c r="A119" t="s">
        <v>132</v>
      </c>
    </row>
    <row r="120" spans="1:1" x14ac:dyDescent="0.25">
      <c r="A120" t="s">
        <v>133</v>
      </c>
    </row>
    <row r="121" spans="1:1" x14ac:dyDescent="0.25">
      <c r="A121" t="s">
        <v>134</v>
      </c>
    </row>
    <row r="122" spans="1:1" x14ac:dyDescent="0.25">
      <c r="A122" t="s">
        <v>135</v>
      </c>
    </row>
    <row r="123" spans="1:1" x14ac:dyDescent="0.25">
      <c r="A123" t="s">
        <v>136</v>
      </c>
    </row>
    <row r="124" spans="1:1" x14ac:dyDescent="0.25">
      <c r="A124" t="s">
        <v>137</v>
      </c>
    </row>
    <row r="125" spans="1:1" x14ac:dyDescent="0.25">
      <c r="A125" t="s">
        <v>138</v>
      </c>
    </row>
    <row r="126" spans="1:1" x14ac:dyDescent="0.25">
      <c r="A126" t="s">
        <v>139</v>
      </c>
    </row>
    <row r="127" spans="1:1" x14ac:dyDescent="0.25">
      <c r="A127" t="s">
        <v>140</v>
      </c>
    </row>
    <row r="128" spans="1:1" x14ac:dyDescent="0.25">
      <c r="A128" t="s">
        <v>141</v>
      </c>
    </row>
    <row r="129" spans="1:1" x14ac:dyDescent="0.25">
      <c r="A129" t="s">
        <v>142</v>
      </c>
    </row>
    <row r="130" spans="1:1" x14ac:dyDescent="0.25">
      <c r="A130" t="s">
        <v>143</v>
      </c>
    </row>
    <row r="131" spans="1:1" x14ac:dyDescent="0.25">
      <c r="A131" t="s">
        <v>144</v>
      </c>
    </row>
    <row r="132" spans="1:1" x14ac:dyDescent="0.25">
      <c r="A132" t="s">
        <v>145</v>
      </c>
    </row>
    <row r="133" spans="1:1" x14ac:dyDescent="0.25">
      <c r="A133" t="s">
        <v>146</v>
      </c>
    </row>
    <row r="134" spans="1:1" x14ac:dyDescent="0.25">
      <c r="A134" t="s">
        <v>147</v>
      </c>
    </row>
    <row r="135" spans="1:1" x14ac:dyDescent="0.25">
      <c r="A135" t="s">
        <v>148</v>
      </c>
    </row>
    <row r="136" spans="1:1" x14ac:dyDescent="0.25">
      <c r="A136" t="s">
        <v>149</v>
      </c>
    </row>
    <row r="137" spans="1:1" x14ac:dyDescent="0.25">
      <c r="A137" t="s">
        <v>150</v>
      </c>
    </row>
    <row r="138" spans="1:1" x14ac:dyDescent="0.25">
      <c r="A138" t="s">
        <v>151</v>
      </c>
    </row>
    <row r="139" spans="1:1" x14ac:dyDescent="0.25">
      <c r="A139" t="s">
        <v>152</v>
      </c>
    </row>
    <row r="140" spans="1:1" x14ac:dyDescent="0.25">
      <c r="A140" t="s">
        <v>153</v>
      </c>
    </row>
    <row r="141" spans="1:1" x14ac:dyDescent="0.25">
      <c r="A141" t="s">
        <v>154</v>
      </c>
    </row>
    <row r="142" spans="1:1" x14ac:dyDescent="0.25">
      <c r="A142" t="s">
        <v>155</v>
      </c>
    </row>
    <row r="143" spans="1:1" x14ac:dyDescent="0.25">
      <c r="A143" t="s">
        <v>156</v>
      </c>
    </row>
    <row r="144" spans="1:1" x14ac:dyDescent="0.25">
      <c r="A144" t="s">
        <v>157</v>
      </c>
    </row>
    <row r="145" spans="1:1" x14ac:dyDescent="0.25">
      <c r="A145" t="s">
        <v>158</v>
      </c>
    </row>
    <row r="146" spans="1:1" x14ac:dyDescent="0.25">
      <c r="A146" t="s">
        <v>159</v>
      </c>
    </row>
    <row r="147" spans="1:1" x14ac:dyDescent="0.25">
      <c r="A147" t="s">
        <v>160</v>
      </c>
    </row>
    <row r="148" spans="1:1" x14ac:dyDescent="0.25">
      <c r="A148" t="s">
        <v>161</v>
      </c>
    </row>
    <row r="149" spans="1:1" x14ac:dyDescent="0.25">
      <c r="A149" t="s">
        <v>162</v>
      </c>
    </row>
    <row r="150" spans="1:1" x14ac:dyDescent="0.25">
      <c r="A150" t="s">
        <v>163</v>
      </c>
    </row>
    <row r="151" spans="1:1" x14ac:dyDescent="0.25">
      <c r="A151" t="s">
        <v>164</v>
      </c>
    </row>
    <row r="152" spans="1:1" x14ac:dyDescent="0.25">
      <c r="A152" t="s">
        <v>165</v>
      </c>
    </row>
    <row r="153" spans="1:1" x14ac:dyDescent="0.25">
      <c r="A153" t="s">
        <v>166</v>
      </c>
    </row>
    <row r="154" spans="1:1" x14ac:dyDescent="0.25">
      <c r="A154" t="s">
        <v>167</v>
      </c>
    </row>
    <row r="155" spans="1:1" x14ac:dyDescent="0.25">
      <c r="A155" t="s">
        <v>168</v>
      </c>
    </row>
    <row r="156" spans="1:1" x14ac:dyDescent="0.25">
      <c r="A156" t="s">
        <v>169</v>
      </c>
    </row>
    <row r="157" spans="1:1" x14ac:dyDescent="0.25">
      <c r="A157" t="s">
        <v>170</v>
      </c>
    </row>
    <row r="158" spans="1:1" x14ac:dyDescent="0.25">
      <c r="A158" t="s">
        <v>171</v>
      </c>
    </row>
    <row r="159" spans="1:1" x14ac:dyDescent="0.25">
      <c r="A159" t="s">
        <v>172</v>
      </c>
    </row>
    <row r="160" spans="1:1" x14ac:dyDescent="0.25">
      <c r="A160" t="s">
        <v>173</v>
      </c>
    </row>
    <row r="161" spans="1:1" x14ac:dyDescent="0.25">
      <c r="A161" t="s">
        <v>174</v>
      </c>
    </row>
    <row r="162" spans="1:1" x14ac:dyDescent="0.25">
      <c r="A162" t="s">
        <v>175</v>
      </c>
    </row>
    <row r="163" spans="1:1" x14ac:dyDescent="0.25">
      <c r="A163" t="s">
        <v>176</v>
      </c>
    </row>
    <row r="164" spans="1:1" x14ac:dyDescent="0.25">
      <c r="A164" t="s">
        <v>177</v>
      </c>
    </row>
    <row r="165" spans="1:1" x14ac:dyDescent="0.25">
      <c r="A165" t="s">
        <v>178</v>
      </c>
    </row>
    <row r="166" spans="1:1" x14ac:dyDescent="0.25">
      <c r="A166" t="s">
        <v>179</v>
      </c>
    </row>
    <row r="167" spans="1:1" x14ac:dyDescent="0.25">
      <c r="A167" t="s">
        <v>180</v>
      </c>
    </row>
    <row r="168" spans="1:1" x14ac:dyDescent="0.25">
      <c r="A168" t="s">
        <v>181</v>
      </c>
    </row>
    <row r="169" spans="1:1" x14ac:dyDescent="0.25">
      <c r="A169" t="s">
        <v>182</v>
      </c>
    </row>
    <row r="170" spans="1:1" x14ac:dyDescent="0.25">
      <c r="A170" t="s">
        <v>183</v>
      </c>
    </row>
    <row r="171" spans="1:1" x14ac:dyDescent="0.25">
      <c r="A171" t="s">
        <v>184</v>
      </c>
    </row>
    <row r="172" spans="1:1" x14ac:dyDescent="0.25">
      <c r="A172" t="s">
        <v>185</v>
      </c>
    </row>
    <row r="173" spans="1:1" x14ac:dyDescent="0.25">
      <c r="A173" t="s">
        <v>186</v>
      </c>
    </row>
    <row r="174" spans="1:1" x14ac:dyDescent="0.25">
      <c r="A174" t="s">
        <v>187</v>
      </c>
    </row>
    <row r="175" spans="1:1" x14ac:dyDescent="0.25">
      <c r="A175" t="s">
        <v>188</v>
      </c>
    </row>
    <row r="176" spans="1:1" x14ac:dyDescent="0.25">
      <c r="A176" t="s">
        <v>189</v>
      </c>
    </row>
    <row r="177" spans="1:1" x14ac:dyDescent="0.25">
      <c r="A177" t="s">
        <v>190</v>
      </c>
    </row>
    <row r="178" spans="1:1" x14ac:dyDescent="0.25">
      <c r="A178" t="s">
        <v>191</v>
      </c>
    </row>
    <row r="179" spans="1:1" x14ac:dyDescent="0.25">
      <c r="A179" t="s">
        <v>192</v>
      </c>
    </row>
    <row r="180" spans="1:1" x14ac:dyDescent="0.25">
      <c r="A180" t="s">
        <v>193</v>
      </c>
    </row>
    <row r="181" spans="1:1" x14ac:dyDescent="0.25">
      <c r="A181" t="s">
        <v>194</v>
      </c>
    </row>
    <row r="182" spans="1:1" x14ac:dyDescent="0.25">
      <c r="A182" t="s">
        <v>195</v>
      </c>
    </row>
    <row r="183" spans="1:1" x14ac:dyDescent="0.25">
      <c r="A183" t="s">
        <v>196</v>
      </c>
    </row>
    <row r="184" spans="1:1" x14ac:dyDescent="0.25">
      <c r="A184" t="s">
        <v>197</v>
      </c>
    </row>
    <row r="185" spans="1:1" x14ac:dyDescent="0.25">
      <c r="A185" t="s">
        <v>198</v>
      </c>
    </row>
    <row r="186" spans="1:1" x14ac:dyDescent="0.25">
      <c r="A186" t="s">
        <v>199</v>
      </c>
    </row>
    <row r="187" spans="1:1" x14ac:dyDescent="0.25">
      <c r="A187" t="s">
        <v>200</v>
      </c>
    </row>
    <row r="188" spans="1:1" x14ac:dyDescent="0.25">
      <c r="A188" t="s">
        <v>201</v>
      </c>
    </row>
    <row r="189" spans="1:1" x14ac:dyDescent="0.25">
      <c r="A189" t="s">
        <v>202</v>
      </c>
    </row>
    <row r="190" spans="1:1" x14ac:dyDescent="0.25">
      <c r="A190" t="s">
        <v>203</v>
      </c>
    </row>
    <row r="191" spans="1:1" x14ac:dyDescent="0.25">
      <c r="A191" t="s">
        <v>204</v>
      </c>
    </row>
    <row r="192" spans="1:1" x14ac:dyDescent="0.25">
      <c r="A192" t="s">
        <v>205</v>
      </c>
    </row>
    <row r="193" spans="1:1" x14ac:dyDescent="0.25">
      <c r="A193" t="s">
        <v>206</v>
      </c>
    </row>
    <row r="194" spans="1:1" x14ac:dyDescent="0.25">
      <c r="A194" t="s">
        <v>207</v>
      </c>
    </row>
    <row r="195" spans="1:1" x14ac:dyDescent="0.25">
      <c r="A195" t="s">
        <v>208</v>
      </c>
    </row>
    <row r="196" spans="1:1" x14ac:dyDescent="0.25">
      <c r="A196" t="s">
        <v>209</v>
      </c>
    </row>
    <row r="197" spans="1:1" x14ac:dyDescent="0.25">
      <c r="A197" t="s">
        <v>210</v>
      </c>
    </row>
    <row r="198" spans="1:1" x14ac:dyDescent="0.25">
      <c r="A198" t="s">
        <v>211</v>
      </c>
    </row>
    <row r="199" spans="1:1" x14ac:dyDescent="0.25">
      <c r="A199" t="s">
        <v>212</v>
      </c>
    </row>
    <row r="200" spans="1:1" x14ac:dyDescent="0.25">
      <c r="A200" t="s">
        <v>213</v>
      </c>
    </row>
    <row r="201" spans="1:1" x14ac:dyDescent="0.25">
      <c r="A201" t="s">
        <v>214</v>
      </c>
    </row>
    <row r="202" spans="1:1" x14ac:dyDescent="0.25">
      <c r="A202" t="s">
        <v>215</v>
      </c>
    </row>
    <row r="203" spans="1:1" x14ac:dyDescent="0.25">
      <c r="A203" t="s">
        <v>216</v>
      </c>
    </row>
    <row r="204" spans="1:1" x14ac:dyDescent="0.25">
      <c r="A204" t="s">
        <v>217</v>
      </c>
    </row>
    <row r="205" spans="1:1" x14ac:dyDescent="0.25">
      <c r="A205" t="s">
        <v>218</v>
      </c>
    </row>
    <row r="206" spans="1:1" x14ac:dyDescent="0.25">
      <c r="A206" t="s">
        <v>219</v>
      </c>
    </row>
    <row r="207" spans="1:1" x14ac:dyDescent="0.25">
      <c r="A207" t="s">
        <v>220</v>
      </c>
    </row>
    <row r="208" spans="1:1" x14ac:dyDescent="0.25">
      <c r="A208" t="s">
        <v>221</v>
      </c>
    </row>
    <row r="209" spans="1:1" x14ac:dyDescent="0.25">
      <c r="A209" t="s">
        <v>222</v>
      </c>
    </row>
    <row r="210" spans="1:1" x14ac:dyDescent="0.25">
      <c r="A210" t="s">
        <v>223</v>
      </c>
    </row>
    <row r="211" spans="1:1" x14ac:dyDescent="0.25">
      <c r="A211" t="s">
        <v>224</v>
      </c>
    </row>
    <row r="212" spans="1:1" x14ac:dyDescent="0.25">
      <c r="A212" t="s">
        <v>225</v>
      </c>
    </row>
    <row r="213" spans="1:1" x14ac:dyDescent="0.25">
      <c r="A213" t="s">
        <v>226</v>
      </c>
    </row>
    <row r="214" spans="1:1" x14ac:dyDescent="0.25">
      <c r="A214" t="s">
        <v>227</v>
      </c>
    </row>
    <row r="215" spans="1:1" x14ac:dyDescent="0.25">
      <c r="A215" t="s">
        <v>228</v>
      </c>
    </row>
    <row r="216" spans="1:1" x14ac:dyDescent="0.25">
      <c r="A216" t="s">
        <v>229</v>
      </c>
    </row>
    <row r="217" spans="1:1" x14ac:dyDescent="0.25">
      <c r="A217" t="s">
        <v>230</v>
      </c>
    </row>
    <row r="218" spans="1:1" x14ac:dyDescent="0.25">
      <c r="A218" t="s">
        <v>231</v>
      </c>
    </row>
    <row r="219" spans="1:1" x14ac:dyDescent="0.25">
      <c r="A219" t="s">
        <v>232</v>
      </c>
    </row>
    <row r="220" spans="1:1" x14ac:dyDescent="0.25">
      <c r="A220" t="s">
        <v>233</v>
      </c>
    </row>
    <row r="221" spans="1:1" x14ac:dyDescent="0.25">
      <c r="A221" t="s">
        <v>234</v>
      </c>
    </row>
    <row r="222" spans="1:1" x14ac:dyDescent="0.25">
      <c r="A222" t="s">
        <v>235</v>
      </c>
    </row>
    <row r="223" spans="1:1" x14ac:dyDescent="0.25">
      <c r="A223" t="s">
        <v>236</v>
      </c>
    </row>
    <row r="224" spans="1:1" x14ac:dyDescent="0.25">
      <c r="A224" t="s">
        <v>237</v>
      </c>
    </row>
    <row r="225" spans="1:1" x14ac:dyDescent="0.25">
      <c r="A225" t="s">
        <v>238</v>
      </c>
    </row>
    <row r="226" spans="1:1" x14ac:dyDescent="0.25">
      <c r="A226" t="s">
        <v>239</v>
      </c>
    </row>
    <row r="227" spans="1:1" x14ac:dyDescent="0.25">
      <c r="A227" t="s">
        <v>240</v>
      </c>
    </row>
    <row r="228" spans="1:1" x14ac:dyDescent="0.25">
      <c r="A228" t="s">
        <v>241</v>
      </c>
    </row>
    <row r="229" spans="1:1" x14ac:dyDescent="0.25">
      <c r="A229" t="s">
        <v>242</v>
      </c>
    </row>
    <row r="230" spans="1:1" x14ac:dyDescent="0.25">
      <c r="A230" t="s">
        <v>243</v>
      </c>
    </row>
    <row r="231" spans="1:1" x14ac:dyDescent="0.25">
      <c r="A231" t="s">
        <v>244</v>
      </c>
    </row>
    <row r="232" spans="1:1" x14ac:dyDescent="0.25">
      <c r="A232" t="s">
        <v>245</v>
      </c>
    </row>
    <row r="233" spans="1:1" x14ac:dyDescent="0.25">
      <c r="A233" t="s">
        <v>246</v>
      </c>
    </row>
    <row r="234" spans="1:1" x14ac:dyDescent="0.25">
      <c r="A234" t="s">
        <v>247</v>
      </c>
    </row>
    <row r="235" spans="1:1" x14ac:dyDescent="0.25">
      <c r="A235" t="s">
        <v>248</v>
      </c>
    </row>
    <row r="236" spans="1:1" x14ac:dyDescent="0.25">
      <c r="A236" t="s">
        <v>249</v>
      </c>
    </row>
    <row r="237" spans="1:1" x14ac:dyDescent="0.25">
      <c r="A237" t="s">
        <v>250</v>
      </c>
    </row>
    <row r="238" spans="1:1" x14ac:dyDescent="0.25">
      <c r="A238" t="s">
        <v>251</v>
      </c>
    </row>
    <row r="239" spans="1:1" x14ac:dyDescent="0.25">
      <c r="A239" t="s">
        <v>252</v>
      </c>
    </row>
    <row r="240" spans="1:1" x14ac:dyDescent="0.25">
      <c r="A240" t="s">
        <v>253</v>
      </c>
    </row>
    <row r="241" spans="1:1" x14ac:dyDescent="0.25">
      <c r="A241" t="s">
        <v>254</v>
      </c>
    </row>
    <row r="242" spans="1:1" x14ac:dyDescent="0.25">
      <c r="A242" t="s">
        <v>255</v>
      </c>
    </row>
    <row r="243" spans="1:1" x14ac:dyDescent="0.25">
      <c r="A243" t="s">
        <v>256</v>
      </c>
    </row>
    <row r="244" spans="1:1" x14ac:dyDescent="0.25">
      <c r="A244" t="s">
        <v>257</v>
      </c>
    </row>
    <row r="245" spans="1:1" x14ac:dyDescent="0.25">
      <c r="A245" t="s">
        <v>258</v>
      </c>
    </row>
    <row r="246" spans="1:1" x14ac:dyDescent="0.25">
      <c r="A246" t="s">
        <v>259</v>
      </c>
    </row>
    <row r="247" spans="1:1" x14ac:dyDescent="0.25">
      <c r="A247" t="s">
        <v>260</v>
      </c>
    </row>
    <row r="248" spans="1:1" x14ac:dyDescent="0.25">
      <c r="A248" t="s">
        <v>261</v>
      </c>
    </row>
    <row r="249" spans="1:1" x14ac:dyDescent="0.25">
      <c r="A249" t="s">
        <v>262</v>
      </c>
    </row>
    <row r="250" spans="1:1" x14ac:dyDescent="0.25">
      <c r="A250" t="s">
        <v>263</v>
      </c>
    </row>
    <row r="251" spans="1:1" x14ac:dyDescent="0.25">
      <c r="A251" t="s">
        <v>264</v>
      </c>
    </row>
    <row r="252" spans="1:1" x14ac:dyDescent="0.25">
      <c r="A252" t="s">
        <v>265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L31"/>
  <sheetViews>
    <sheetView workbookViewId="0">
      <selection activeCell="I25" sqref="I25"/>
    </sheetView>
  </sheetViews>
  <sheetFormatPr defaultRowHeight="15" x14ac:dyDescent="0.25"/>
  <cols>
    <col min="4" max="5" width="11.5703125" customWidth="1"/>
  </cols>
  <sheetData>
    <row r="8" spans="3:12" x14ac:dyDescent="0.25">
      <c r="C8" t="s">
        <v>299</v>
      </c>
      <c r="D8" t="s">
        <v>272</v>
      </c>
      <c r="E8" t="str">
        <f>UPPER(D8)</f>
        <v>TEMP_XLSB</v>
      </c>
      <c r="F8" t="s">
        <v>273</v>
      </c>
      <c r="G8" t="str">
        <f>LOWER(F8)</f>
        <v>0xfc</v>
      </c>
      <c r="H8">
        <v>0</v>
      </c>
      <c r="I8">
        <v>0</v>
      </c>
      <c r="J8">
        <v>0</v>
      </c>
      <c r="K8">
        <v>0</v>
      </c>
      <c r="L8" t="s">
        <v>274</v>
      </c>
    </row>
    <row r="9" spans="3:12" x14ac:dyDescent="0.25">
      <c r="C9" t="s">
        <v>299</v>
      </c>
      <c r="D9" t="s">
        <v>275</v>
      </c>
      <c r="E9" t="str">
        <f t="shared" ref="E9:E18" si="0">UPPER(D9)</f>
        <v>TEMP_LSB</v>
      </c>
      <c r="F9" t="s">
        <v>276</v>
      </c>
      <c r="G9" t="str">
        <f t="shared" ref="G9:G18" si="1">LOWER(F9)</f>
        <v>0xfb</v>
      </c>
      <c r="H9" t="s">
        <v>274</v>
      </c>
    </row>
    <row r="10" spans="3:12" x14ac:dyDescent="0.25">
      <c r="C10" t="s">
        <v>299</v>
      </c>
      <c r="D10" t="s">
        <v>277</v>
      </c>
      <c r="E10" t="str">
        <f t="shared" si="0"/>
        <v>TEMP_MSB</v>
      </c>
      <c r="F10" t="s">
        <v>278</v>
      </c>
      <c r="G10" t="str">
        <f t="shared" si="1"/>
        <v>0xfa</v>
      </c>
      <c r="H10" t="s">
        <v>279</v>
      </c>
    </row>
    <row r="11" spans="3:12" x14ac:dyDescent="0.25">
      <c r="C11" t="s">
        <v>299</v>
      </c>
      <c r="D11" t="s">
        <v>280</v>
      </c>
      <c r="E11" t="str">
        <f t="shared" si="0"/>
        <v>PRESS_XLSB</v>
      </c>
      <c r="F11" t="s">
        <v>281</v>
      </c>
      <c r="G11" t="str">
        <f t="shared" si="1"/>
        <v>0xf9</v>
      </c>
      <c r="H11">
        <v>0</v>
      </c>
      <c r="I11">
        <v>0</v>
      </c>
      <c r="J11">
        <v>0</v>
      </c>
      <c r="K11">
        <v>0</v>
      </c>
      <c r="L11" t="s">
        <v>274</v>
      </c>
    </row>
    <row r="12" spans="3:12" x14ac:dyDescent="0.25">
      <c r="C12" t="s">
        <v>299</v>
      </c>
      <c r="D12" t="s">
        <v>282</v>
      </c>
      <c r="E12" t="str">
        <f t="shared" si="0"/>
        <v>PRESS_LSB</v>
      </c>
      <c r="F12" t="s">
        <v>283</v>
      </c>
      <c r="G12" t="str">
        <f t="shared" si="1"/>
        <v>0xf8</v>
      </c>
      <c r="H12" t="s">
        <v>274</v>
      </c>
    </row>
    <row r="13" spans="3:12" x14ac:dyDescent="0.25">
      <c r="C13" t="s">
        <v>299</v>
      </c>
      <c r="D13" t="s">
        <v>284</v>
      </c>
      <c r="E13" t="str">
        <f t="shared" si="0"/>
        <v>PRESS_MSB</v>
      </c>
      <c r="F13" t="s">
        <v>285</v>
      </c>
      <c r="G13" t="str">
        <f t="shared" si="1"/>
        <v>0xf7</v>
      </c>
      <c r="H13" t="s">
        <v>279</v>
      </c>
    </row>
    <row r="14" spans="3:12" x14ac:dyDescent="0.25">
      <c r="C14" t="s">
        <v>299</v>
      </c>
      <c r="D14" t="s">
        <v>286</v>
      </c>
      <c r="E14" t="str">
        <f t="shared" si="0"/>
        <v>CONFIG</v>
      </c>
      <c r="F14" t="s">
        <v>287</v>
      </c>
      <c r="G14" t="str">
        <f t="shared" si="1"/>
        <v>0xf5</v>
      </c>
      <c r="H14" t="s">
        <v>288</v>
      </c>
      <c r="I14" t="s">
        <v>274</v>
      </c>
    </row>
    <row r="15" spans="3:12" x14ac:dyDescent="0.25">
      <c r="C15" t="s">
        <v>299</v>
      </c>
      <c r="D15" t="s">
        <v>289</v>
      </c>
      <c r="E15" t="str">
        <f t="shared" si="0"/>
        <v>CTRL_MEAS</v>
      </c>
      <c r="F15" t="s">
        <v>290</v>
      </c>
      <c r="G15" t="str">
        <f t="shared" si="1"/>
        <v>0xf4</v>
      </c>
      <c r="H15" t="s">
        <v>274</v>
      </c>
    </row>
    <row r="16" spans="3:12" x14ac:dyDescent="0.25">
      <c r="C16" t="s">
        <v>299</v>
      </c>
      <c r="D16" t="s">
        <v>291</v>
      </c>
      <c r="E16" t="str">
        <f t="shared" si="0"/>
        <v>STATUS</v>
      </c>
      <c r="F16" t="s">
        <v>292</v>
      </c>
      <c r="G16" t="str">
        <f t="shared" si="1"/>
        <v>0xf3</v>
      </c>
      <c r="H16" t="s">
        <v>293</v>
      </c>
      <c r="I16" t="s">
        <v>294</v>
      </c>
      <c r="J16" t="s">
        <v>274</v>
      </c>
    </row>
    <row r="17" spans="3:8" x14ac:dyDescent="0.25">
      <c r="C17" t="s">
        <v>299</v>
      </c>
      <c r="D17" t="s">
        <v>295</v>
      </c>
      <c r="E17" t="str">
        <f t="shared" si="0"/>
        <v>RESET</v>
      </c>
      <c r="F17" t="s">
        <v>296</v>
      </c>
      <c r="G17" t="str">
        <f t="shared" si="1"/>
        <v>0xe0</v>
      </c>
      <c r="H17" t="s">
        <v>274</v>
      </c>
    </row>
    <row r="18" spans="3:8" x14ac:dyDescent="0.25">
      <c r="C18" t="s">
        <v>299</v>
      </c>
      <c r="D18" t="s">
        <v>297</v>
      </c>
      <c r="E18" t="str">
        <f t="shared" si="0"/>
        <v>ID</v>
      </c>
      <c r="F18" t="s">
        <v>298</v>
      </c>
      <c r="G18" t="str">
        <f t="shared" si="1"/>
        <v>0xd0</v>
      </c>
    </row>
    <row r="21" spans="3:8" x14ac:dyDescent="0.25">
      <c r="C21" t="s">
        <v>299</v>
      </c>
      <c r="D21" t="s">
        <v>300</v>
      </c>
      <c r="E21" t="s">
        <v>311</v>
      </c>
    </row>
    <row r="22" spans="3:8" x14ac:dyDescent="0.25">
      <c r="C22" t="s">
        <v>299</v>
      </c>
      <c r="D22" t="s">
        <v>301</v>
      </c>
      <c r="E22" t="s">
        <v>312</v>
      </c>
    </row>
    <row r="23" spans="3:8" x14ac:dyDescent="0.25">
      <c r="C23" t="s">
        <v>299</v>
      </c>
      <c r="D23" t="s">
        <v>302</v>
      </c>
      <c r="E23" t="s">
        <v>313</v>
      </c>
    </row>
    <row r="24" spans="3:8" x14ac:dyDescent="0.25">
      <c r="C24" t="s">
        <v>299</v>
      </c>
      <c r="D24" t="s">
        <v>303</v>
      </c>
      <c r="E24" t="s">
        <v>314</v>
      </c>
    </row>
    <row r="25" spans="3:8" x14ac:dyDescent="0.25">
      <c r="C25" t="s">
        <v>299</v>
      </c>
      <c r="D25" t="s">
        <v>304</v>
      </c>
      <c r="E25" t="s">
        <v>315</v>
      </c>
    </row>
    <row r="26" spans="3:8" x14ac:dyDescent="0.25">
      <c r="C26" t="s">
        <v>299</v>
      </c>
      <c r="D26" t="s">
        <v>305</v>
      </c>
      <c r="E26" t="s">
        <v>316</v>
      </c>
    </row>
    <row r="27" spans="3:8" x14ac:dyDescent="0.25">
      <c r="C27" t="s">
        <v>299</v>
      </c>
      <c r="D27" t="s">
        <v>306</v>
      </c>
      <c r="E27" t="s">
        <v>317</v>
      </c>
    </row>
    <row r="28" spans="3:8" x14ac:dyDescent="0.25">
      <c r="C28" t="s">
        <v>299</v>
      </c>
      <c r="D28" t="s">
        <v>307</v>
      </c>
      <c r="E28" t="s">
        <v>318</v>
      </c>
    </row>
    <row r="29" spans="3:8" x14ac:dyDescent="0.25">
      <c r="C29" t="s">
        <v>299</v>
      </c>
      <c r="D29" t="s">
        <v>308</v>
      </c>
      <c r="E29" t="s">
        <v>319</v>
      </c>
    </row>
    <row r="30" spans="3:8" x14ac:dyDescent="0.25">
      <c r="C30" t="s">
        <v>299</v>
      </c>
      <c r="D30" t="s">
        <v>309</v>
      </c>
      <c r="E30" t="s">
        <v>320</v>
      </c>
    </row>
    <row r="31" spans="3:8" x14ac:dyDescent="0.25">
      <c r="C31" t="s">
        <v>299</v>
      </c>
      <c r="D31" t="s">
        <v>310</v>
      </c>
      <c r="E31" t="s">
        <v>321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Plan3</vt:lpstr>
      <vt:lpstr>Plan2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DRAYCON</dc:creator>
  <cp:lastModifiedBy>Draycon</cp:lastModifiedBy>
  <dcterms:created xsi:type="dcterms:W3CDTF">2016-05-15T20:14:42Z</dcterms:created>
  <dcterms:modified xsi:type="dcterms:W3CDTF">2018-05-06T18:20:20Z</dcterms:modified>
</cp:coreProperties>
</file>