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0luca\Desktop\Luca\"/>
    </mc:Choice>
  </mc:AlternateContent>
  <xr:revisionPtr revIDLastSave="0" documentId="8_{02C7CAED-FDA9-462A-9301-04E0CBCBC7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Assoluti_Iva!$F$2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I12" i="3"/>
  <c r="I13" i="3"/>
  <c r="I14" i="3"/>
  <c r="I11" i="3"/>
  <c r="I3" i="3"/>
  <c r="I4" i="3"/>
  <c r="I5" i="3"/>
  <c r="I2" i="3"/>
  <c r="H12" i="3"/>
  <c r="H13" i="3"/>
  <c r="H14" i="3"/>
  <c r="H11" i="3"/>
  <c r="H3" i="3"/>
  <c r="H4" i="3"/>
  <c r="H5" i="3"/>
  <c r="H2" i="3"/>
  <c r="C3" i="2"/>
  <c r="C4" i="2"/>
  <c r="C5" i="2"/>
  <c r="C6" i="2"/>
  <c r="C7" i="2"/>
  <c r="C8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<sst xmlns="http://schemas.openxmlformats.org/spreadsheetml/2006/main" count="822" uniqueCount="583">
  <si>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</si>
  <si>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</si>
  <si>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</si>
  <si>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</si>
  <si>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</si>
  <si>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</si>
  <si>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</si>
  <si>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</si>
  <si>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</si>
  <si>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</si>
  <si>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</si>
  <si>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</si>
  <si>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</si>
  <si>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</si>
  <si>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</si>
  <si>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</si>
  <si>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</si>
  <si>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</si>
  <si>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</si>
  <si>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</si>
  <si>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</si>
  <si>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</si>
  <si>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</si>
  <si>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</si>
  <si>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</si>
  <si>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</si>
  <si>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</si>
  <si>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</si>
  <si>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</si>
  <si>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</si>
  <si>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</si>
  <si>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</si>
  <si>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</si>
  <si>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</si>
  <si>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</si>
  <si>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</si>
  <si>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</si>
  <si>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</si>
  <si>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</si>
  <si>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</si>
  <si>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</si>
  <si>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</si>
  <si>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</si>
  <si>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</si>
  <si>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</si>
  <si>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</si>
  <si>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</si>
  <si>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</si>
  <si>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</si>
  <si>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</si>
  <si>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</si>
  <si>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</si>
  <si>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</si>
  <si>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</si>
  <si>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</si>
  <si>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</si>
  <si>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</si>
  <si>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</si>
  <si>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</si>
  <si>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</si>
  <si>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</si>
  <si>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</si>
  <si>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</si>
  <si>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</si>
  <si>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</si>
  <si>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</si>
  <si>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</si>
  <si>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</si>
  <si>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</si>
  <si>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</si>
  <si>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</si>
  <si>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</si>
  <si>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</si>
  <si>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</si>
  <si>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</si>
  <si>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</si>
  <si>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</si>
  <si>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</si>
  <si>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</si>
  <si>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</si>
  <si>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</si>
  <si>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</si>
  <si>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</si>
  <si>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</si>
  <si>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</si>
  <si>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</si>
  <si>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</si>
  <si>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</si>
  <si>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</si>
  <si>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</si>
  <si>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</si>
  <si>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</si>
  <si>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</si>
  <si>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</si>
  <si>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</si>
  <si>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</si>
  <si>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</si>
  <si>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</si>
  <si>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</si>
  <si>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</si>
  <si>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</si>
  <si>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</si>
  <si>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</si>
  <si>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</si>
  <si>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</si>
  <si>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</si>
  <si>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</si>
  <si>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</si>
  <si>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</si>
  <si>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</si>
  <si>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</si>
  <si>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</si>
  <si>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</si>
  <si>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</si>
  <si>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</si>
  <si>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</si>
  <si>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</si>
  <si>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</si>
  <si>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</si>
  <si>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</si>
  <si>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</si>
  <si>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</si>
  <si>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</si>
  <si>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</si>
  <si>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</si>
  <si>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</si>
  <si>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</si>
  <si>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</si>
  <si>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</si>
  <si>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</si>
  <si>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</si>
  <si>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</si>
  <si>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</si>
  <si>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</si>
  <si>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</si>
  <si>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</si>
  <si>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</si>
  <si>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</si>
  <si>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</si>
  <si>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</si>
  <si>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</si>
  <si>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</si>
  <si>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</si>
  <si>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</si>
  <si>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</si>
  <si>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</si>
  <si>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</si>
  <si>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</si>
  <si>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</si>
  <si>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</si>
  <si>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</si>
  <si>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</si>
  <si>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</si>
  <si>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</si>
  <si>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</si>
  <si>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</si>
  <si>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</si>
  <si>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</si>
  <si>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</si>
  <si>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</si>
  <si>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</si>
  <si>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</si>
  <si>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</si>
  <si>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</si>
  <si>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</si>
  <si>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</si>
  <si>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</si>
  <si>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</si>
  <si>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</si>
  <si>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</si>
  <si>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</si>
  <si>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</si>
  <si>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</si>
  <si>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</si>
  <si>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</si>
  <si>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</si>
  <si>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</si>
  <si>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</si>
  <si>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</si>
  <si>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</si>
  <si>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</si>
  <si>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</si>
  <si>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</si>
  <si>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</si>
  <si>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</si>
  <si>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</si>
  <si>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</si>
  <si>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</si>
  <si>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</si>
  <si>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</si>
  <si>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</si>
  <si>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</si>
  <si>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</si>
  <si>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</si>
  <si>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</si>
  <si>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</si>
  <si>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</si>
  <si>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</si>
  <si>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</si>
  <si>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</si>
  <si>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</si>
  <si>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</si>
  <si>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</si>
  <si>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</si>
  <si>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</si>
  <si>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</si>
  <si>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</si>
  <si>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</si>
  <si>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</si>
  <si>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</si>
  <si>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</si>
  <si>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</si>
  <si>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</si>
  <si>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</si>
  <si>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</si>
  <si>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</si>
  <si>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</si>
  <si>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</si>
  <si>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</si>
  <si>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</si>
  <si>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</si>
  <si>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</si>
  <si>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</si>
  <si>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</si>
  <si>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</si>
  <si>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</si>
  <si>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</si>
  <si>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</si>
  <si>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</si>
  <si>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</si>
  <si>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</si>
  <si>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</si>
  <si>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</si>
  <si>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</si>
  <si>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</si>
  <si>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</si>
  <si>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</si>
  <si>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</si>
  <si>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</si>
  <si>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</si>
  <si>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</si>
  <si>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</si>
  <si>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</si>
  <si>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</si>
  <si>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</si>
  <si>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</si>
  <si>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</si>
  <si>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</si>
  <si>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</si>
  <si>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</si>
  <si>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</si>
  <si>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</si>
  <si>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</si>
  <si>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</si>
  <si>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</si>
  <si>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</si>
  <si>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</si>
  <si>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</si>
  <si>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</si>
  <si>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</si>
  <si>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</si>
  <si>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</si>
  <si>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</si>
  <si>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</si>
  <si>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</si>
  <si>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</si>
  <si>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</si>
  <si>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</si>
  <si>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</si>
  <si>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</si>
  <si>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</si>
  <si>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</si>
  <si>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</si>
  <si>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</si>
  <si>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</si>
  <si>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</si>
  <si>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</si>
  <si>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</si>
  <si>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</si>
  <si>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</si>
  <si>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</si>
  <si>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</si>
  <si>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</si>
  <si>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</si>
  <si>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</si>
  <si>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</si>
  <si>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</si>
  <si>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</si>
  <si>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</si>
  <si>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</si>
  <si>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</si>
  <si>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</si>
  <si>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</si>
  <si>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</si>
  <si>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</si>
  <si>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</si>
  <si>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</si>
  <si>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</si>
  <si>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</si>
  <si>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</si>
  <si>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</si>
  <si>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</si>
  <si>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</si>
  <si>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</si>
  <si>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</si>
  <si>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</si>
  <si>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</si>
  <si>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</si>
  <si>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</si>
  <si>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</si>
  <si>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</si>
  <si>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</si>
  <si>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</si>
  <si>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</si>
  <si>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</si>
  <si>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</si>
  <si>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</si>
  <si>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</si>
  <si>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</si>
  <si>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</si>
  <si>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</si>
  <si>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</si>
  <si>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</si>
  <si>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</si>
  <si>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</si>
  <si>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</si>
  <si>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</si>
  <si>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</si>
  <si>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</si>
  <si>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</si>
  <si>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</si>
  <si>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</si>
  <si>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</si>
  <si>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</si>
  <si>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</si>
  <si>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</si>
  <si>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</si>
  <si>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</si>
  <si>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</si>
  <si>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</si>
  <si>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</si>
  <si>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</si>
  <si>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</si>
  <si>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</si>
  <si>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</si>
  <si>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</si>
  <si>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</si>
  <si>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</si>
  <si>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</si>
  <si>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</si>
  <si>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</si>
  <si>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</si>
  <si>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</si>
  <si>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</si>
  <si>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</si>
  <si>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</si>
  <si>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</si>
  <si>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</si>
  <si>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</si>
  <si>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</si>
  <si>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</si>
  <si>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</si>
  <si>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</si>
  <si>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</si>
  <si>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</si>
  <si>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</si>
  <si>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</si>
  <si>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</si>
  <si>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</si>
  <si>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</si>
  <si>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</si>
  <si>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</si>
  <si>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</si>
  <si>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</si>
  <si>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</si>
  <si>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</si>
  <si>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</si>
  <si>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</si>
  <si>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</si>
  <si>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</si>
  <si>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</si>
  <si>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</si>
  <si>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</si>
  <si>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</si>
  <si>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</si>
  <si>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</si>
  <si>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</si>
  <si>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</si>
  <si>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</si>
  <si>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</si>
  <si>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</si>
  <si>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</si>
  <si>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</si>
  <si>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</si>
  <si>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</si>
  <si>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</si>
  <si>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</si>
  <si>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</si>
  <si>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</si>
  <si>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</si>
  <si>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</si>
  <si>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</si>
  <si>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</si>
  <si>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</si>
  <si>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</si>
  <si>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</si>
  <si>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</si>
  <si>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</si>
  <si>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</si>
  <si>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</si>
  <si>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</si>
  <si>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</si>
  <si>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</si>
  <si>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</si>
  <si>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</si>
  <si>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</si>
  <si>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</si>
  <si>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</si>
  <si>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</si>
  <si>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</si>
  <si>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</si>
  <si>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</si>
  <si>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</si>
  <si>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</si>
  <si>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</si>
  <si>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</si>
  <si>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</si>
  <si>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</si>
  <si>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</si>
  <si>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</si>
  <si>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</si>
  <si>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</si>
  <si>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</si>
  <si>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</si>
  <si>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</si>
  <si>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</si>
  <si>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</si>
  <si>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</si>
  <si>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</si>
  <si>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</si>
  <si>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</si>
  <si>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</si>
  <si>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</si>
  <si>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</si>
  <si>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</si>
  <si>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</si>
  <si>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</si>
  <si>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</si>
  <si>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</si>
  <si>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</si>
  <si>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</si>
  <si>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</si>
  <si>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</si>
  <si>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</si>
  <si>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</si>
  <si>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</si>
  <si>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</si>
  <si>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</si>
  <si>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</si>
  <si>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</si>
  <si>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</si>
  <si>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</si>
  <si>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</si>
  <si>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</si>
  <si>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</si>
  <si>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</si>
  <si>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</si>
  <si>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</si>
  <si>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</si>
  <si>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</si>
  <si>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</si>
  <si>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</si>
  <si>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</si>
  <si>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</si>
  <si>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</si>
  <si>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</si>
  <si>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</si>
  <si>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</si>
  <si>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</si>
  <si>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</si>
  <si>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</si>
  <si>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</si>
  <si>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</si>
  <si>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</si>
  <si>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</si>
  <si>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</si>
  <si>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</si>
  <si>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</si>
  <si>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</si>
  <si>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</si>
  <si>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</si>
  <si>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</si>
  <si>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</si>
  <si>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</si>
  <si>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</si>
  <si>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</si>
  <si>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</si>
  <si>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</si>
  <si>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</si>
  <si>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</si>
  <si>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</si>
  <si>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</si>
  <si>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</si>
  <si>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</si>
  <si>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</si>
  <si>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</si>
  <si>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</si>
  <si>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</si>
  <si>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</si>
  <si>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</si>
  <si>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</si>
  <si>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</si>
  <si>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</si>
  <si>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</si>
  <si>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</si>
  <si>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</si>
  <si>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</si>
  <si>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</si>
  <si>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</si>
  <si>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</si>
  <si>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</si>
  <si>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</si>
  <si>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</si>
  <si>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</si>
  <si>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</si>
  <si>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</si>
  <si>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</si>
  <si>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</si>
  <si>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</si>
  <si>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</si>
  <si>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</si>
  <si>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</si>
  <si>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</si>
  <si>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</si>
  <si>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</si>
  <si>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</si>
  <si>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</si>
  <si>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</si>
  <si>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</si>
  <si>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</si>
  <si>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</si>
  <si>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</si>
  <si>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</si>
  <si>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</si>
  <si>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</si>
  <si>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</si>
  <si>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</si>
  <si>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</si>
  <si>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</si>
  <si>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</si>
  <si>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</si>
  <si>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</si>
  <si>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</si>
  <si>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</si>
  <si>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</si>
  <si>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</si>
  <si>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</si>
  <si>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</si>
  <si>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</si>
  <si>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</si>
  <si>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</si>
  <si>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</si>
  <si>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</si>
  <si>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</si>
  <si>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</si>
  <si>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</si>
  <si>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</si>
  <si>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</si>
  <si>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</si>
  <si>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</si>
  <si>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IMPONIBILE IVA ESCLUSA</t>
  </si>
  <si>
    <t>ESITO</t>
  </si>
  <si>
    <t>Esito</t>
  </si>
  <si>
    <t>respinto</t>
  </si>
  <si>
    <t>sufficiente</t>
  </si>
  <si>
    <t>discreto</t>
  </si>
  <si>
    <t>buono</t>
  </si>
  <si>
    <t>CATEGORIA</t>
  </si>
  <si>
    <t>N.FATTURE</t>
  </si>
  <si>
    <t>CLIENTI</t>
  </si>
  <si>
    <t>TOT. FATTURE</t>
  </si>
  <si>
    <t>TOT.FATTURE</t>
  </si>
  <si>
    <t>MONITOR+DESC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</si>
</sst>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/>
    <xf numFmtId="0" fontId="4" fillId="4" borderId="2" xfId="0" applyFont="1" applyFill="1" applyBorder="1"/>
    <xf numFmtId="0" fontId="6" fillId="5" borderId="2" xfId="0" applyFont="1" applyFill="1" applyBorder="1"/>
    <xf numFmtId="0" fontId="0" fillId="5" borderId="2" xfId="0" applyFill="1" applyBorder="1"/>
    <xf numFmtId="0" fontId="6" fillId="6" borderId="2" xfId="0" applyFont="1" applyFill="1" applyBorder="1"/>
    <xf numFmtId="0" fontId="0" fillId="6" borderId="2" xfId="0" applyFill="1" applyBorder="1"/>
    <xf numFmtId="44" fontId="0" fillId="5" borderId="2" xfId="1" applyFont="1" applyFill="1" applyBorder="1"/>
    <xf numFmtId="44" fontId="0" fillId="6" borderId="2" xfId="1" applyFont="1" applyFill="1" applyBorder="1"/>
    <xf numFmtId="0" fontId="9" fillId="4" borderId="2" xfId="0" applyFont="1" applyFill="1" applyBorder="1"/>
    <xf numFmtId="9" fontId="2" fillId="7" borderId="0" xfId="0" applyNumberFormat="1" applyFont="1" applyFill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C1" workbookViewId="0">
      <pane ySplit="1" topLeftCell="A2" activePane="bottomLeft" state="frozen"/>
      <selection pane="bottomLeft" activeCell="G1" sqref="G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5.109375" bestFit="1" customWidth="1"/>
    <col min="5" max="5" width="47.6640625" customWidth="1"/>
    <col min="6" max="6" width="5.5546875" customWidth="1"/>
    <col min="7" max="7" width="89.6640625" bestFit="1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570</v>
      </c>
      <c r="E1" s="24" t="s">
        <v>569</v>
      </c>
      <c r="F1" s="25" t="s">
        <v>569</v>
      </c>
      <c r="G1" s="26" t="s">
        <v>582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3" t="s">
        <v>3</v>
      </c>
      <c r="B2" s="3" t="s">
        <v>4</v>
      </c>
      <c r="C2" s="4">
        <v>281000</v>
      </c>
      <c r="D2" s="14">
        <f>C2/(1+iva)</f>
        <v>234166.66666666669</v>
      </c>
      <c r="E2" s="14">
        <f>SUM(C2-D2)</f>
        <v>46833.333333333314</v>
      </c>
      <c r="F2" s="23">
        <v>0.2</v>
      </c>
      <c r="G2" s="3" t="str">
        <f>_xlfn.CONCAT(A2," ",B2)</f>
        <v>MON.SVGA 0,28 14" AOC 4VLR 1024 x 768, MPR II, N.I.,  Energy Star Digital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3" t="s">
        <v>5</v>
      </c>
      <c r="B3" s="3" t="s">
        <v>6</v>
      </c>
      <c r="C3" s="4">
        <v>323000</v>
      </c>
      <c r="D3" s="14">
        <f>C3/(1+iva)</f>
        <v>269166.66666666669</v>
      </c>
      <c r="E3" s="14">
        <f t="shared" ref="E3:E66" si="0">SUM(C3-D3)</f>
        <v>53833.333333333314</v>
      </c>
      <c r="F3" s="3"/>
      <c r="G3" s="3" t="str">
        <f t="shared" ref="G3:G66" si="1">_xlfn.CONCAT(A3," ",B3)</f>
        <v>MON.SVGA 0,28 15" AOC 5VLR 1280 x 1024, MPR II, N.I., Energy Star Digital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3" t="s">
        <v>7</v>
      </c>
      <c r="B4" s="3" t="s">
        <v>8</v>
      </c>
      <c r="C4" s="4">
        <v>344000</v>
      </c>
      <c r="D4" s="14">
        <f>C4/(1+iva)</f>
        <v>286666.66666666669</v>
      </c>
      <c r="E4" s="14">
        <f t="shared" si="0"/>
        <v>57333.333333333314</v>
      </c>
      <c r="F4" s="3"/>
      <c r="G4" s="3" t="str">
        <f t="shared" si="1"/>
        <v>MON.SVGA 0,28 15" AOC 5NLR OSD 1280 x 1024, MPR II, N.I., Energy Star Digital, 69KHz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3" t="s">
        <v>9</v>
      </c>
      <c r="B5" s="3" t="s">
        <v>10</v>
      </c>
      <c r="C5" s="4">
        <v>361000</v>
      </c>
      <c r="D5" s="14">
        <f>C5/(1+iva)</f>
        <v>300833.33333333337</v>
      </c>
      <c r="E5" s="14">
        <f t="shared" si="0"/>
        <v>60166.666666666628</v>
      </c>
      <c r="F5" s="3"/>
      <c r="G5" s="3" t="str">
        <f t="shared" si="1"/>
        <v>MON.SVGA 0,28 15" AOC 5GLR+ OSD 1280 x 1024, MPR II,TCO'92 N.I., Energy Star Digit 69KHz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3" t="s">
        <v>11</v>
      </c>
      <c r="B6" s="3" t="s">
        <v>12</v>
      </c>
      <c r="C6" s="4">
        <v>521000</v>
      </c>
      <c r="D6" s="14">
        <f>C6/(1+iva)</f>
        <v>434166.66666666669</v>
      </c>
      <c r="E6" s="14">
        <f t="shared" si="0"/>
        <v>86833.333333333314</v>
      </c>
      <c r="F6" s="3"/>
      <c r="G6" s="3" t="str">
        <f t="shared" si="1"/>
        <v>MON. 15" 0.23 CM500ET HITACHI 1152x870, 75 Hz, MPR II,TCO'92, N.I.,Energy Star, P&amp;P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3" t="s">
        <v>13</v>
      </c>
      <c r="B7" s="3" t="s">
        <v>14</v>
      </c>
      <c r="C7" s="4">
        <v>527000</v>
      </c>
      <c r="D7" s="14">
        <f>C7/(1+iva)</f>
        <v>439166.66666666669</v>
      </c>
      <c r="E7" s="14">
        <f t="shared" si="0"/>
        <v>87833.333333333314</v>
      </c>
      <c r="F7" s="3"/>
      <c r="G7" s="3" t="str">
        <f t="shared" si="1"/>
        <v>MON. 15" 0.28 A500 NEC 1280x1024, 60Hz, MPR II, Energy Star, P&amp;P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3" t="s">
        <v>15</v>
      </c>
      <c r="B8" s="3" t="s">
        <v>16</v>
      </c>
      <c r="C8" s="4">
        <v>626000</v>
      </c>
      <c r="D8" s="14">
        <f>C8/(1+iva)</f>
        <v>521666.66666666669</v>
      </c>
      <c r="E8" s="14">
        <f t="shared" si="0"/>
        <v>104333.33333333331</v>
      </c>
      <c r="F8" s="3"/>
      <c r="G8" s="3" t="str">
        <f t="shared" si="1"/>
        <v>MON.SVGA 0,28 17" AOC 7VLR 1280 x 1024, MPR II, N.I., Energy Star Digital  70KHz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 t="s">
        <v>17</v>
      </c>
      <c r="B9" s="3" t="s">
        <v>18</v>
      </c>
      <c r="C9" s="4">
        <v>656000</v>
      </c>
      <c r="D9" s="14">
        <f>C9/(1+iva)</f>
        <v>546666.66666666674</v>
      </c>
      <c r="E9" s="14">
        <f t="shared" si="0"/>
        <v>109333.33333333326</v>
      </c>
      <c r="F9" s="3"/>
      <c r="G9" s="3" t="str">
        <f t="shared" si="1"/>
        <v>MON. 15" 0.25 E500 NEC, Croma Clear 1280x1024, 65Hz,TCO'95, MPR II, Energy Star, P&amp;P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 t="s">
        <v>19</v>
      </c>
      <c r="B10" s="3" t="s">
        <v>20</v>
      </c>
      <c r="C10" s="4">
        <v>666000</v>
      </c>
      <c r="D10" s="14">
        <f>C10/(1+iva)</f>
        <v>555000</v>
      </c>
      <c r="E10" s="14">
        <f t="shared" si="0"/>
        <v>111000</v>
      </c>
      <c r="F10" s="3"/>
      <c r="G10" s="3" t="str">
        <f t="shared" si="1"/>
        <v>MON.SVGA 0,26 17" AOC 7GLR OSD 1280 x 1024,TCO '92, Energy Star Digital, 85KHz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 t="s">
        <v>21</v>
      </c>
      <c r="B11" s="3" t="s">
        <v>22</v>
      </c>
      <c r="C11" s="4">
        <v>882000</v>
      </c>
      <c r="D11" s="14">
        <f>C11/(1+iva)</f>
        <v>735000</v>
      </c>
      <c r="E11" s="14">
        <f t="shared" si="0"/>
        <v>147000</v>
      </c>
      <c r="F11" s="3"/>
      <c r="G11" s="3" t="str">
        <f t="shared" si="1"/>
        <v>MON. 17" 0.28 A700 NEC 1280x1024, 65Hz, MPR II, Energy Star, P&amp;P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 t="s">
        <v>23</v>
      </c>
      <c r="B12" s="3" t="s">
        <v>24</v>
      </c>
      <c r="C12" s="4">
        <v>1108000</v>
      </c>
      <c r="D12" s="14">
        <f>C12/(1+iva)</f>
        <v>923333.33333333337</v>
      </c>
      <c r="E12" s="14">
        <f t="shared" si="0"/>
        <v>184666.66666666663</v>
      </c>
      <c r="F12" s="3"/>
      <c r="G12" s="3" t="str">
        <f t="shared" si="1"/>
        <v xml:space="preserve">MON. 17" 0.21 CM630ET HITACHI 1280x1024,80 Hz,TCO '95 N.I.,Energy Star, P&amp;P 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 t="s">
        <v>25</v>
      </c>
      <c r="B13" s="3" t="s">
        <v>26</v>
      </c>
      <c r="C13" s="4">
        <v>1316000</v>
      </c>
      <c r="D13" s="14">
        <f>C13/(1+iva)</f>
        <v>1096666.6666666667</v>
      </c>
      <c r="E13" s="14">
        <f t="shared" si="0"/>
        <v>219333.33333333326</v>
      </c>
      <c r="F13" s="3"/>
      <c r="G13" s="3" t="str">
        <f t="shared" si="1"/>
        <v>MON. 17" 0.25 P750 NEC, Croma Clear 1600x1280, 75Hz, TCO'92, MPR II, Energy Star, P&amp;P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 t="s">
        <v>27</v>
      </c>
      <c r="B14" s="3" t="s">
        <v>28</v>
      </c>
      <c r="C14" s="4">
        <v>1594000</v>
      </c>
      <c r="D14" s="14">
        <f>C14/(1+iva)</f>
        <v>1328333.3333333335</v>
      </c>
      <c r="E14" s="14">
        <f t="shared" si="0"/>
        <v>265666.66666666651</v>
      </c>
      <c r="F14" s="3"/>
      <c r="G14" s="3" t="str">
        <f t="shared" si="1"/>
        <v xml:space="preserve">MON. 19" 0.22 CM751ET HITACHI 1600x1200,75 Hz,TCO '95 N.I.,Energy Star, P&amp;P 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" t="s">
        <v>29</v>
      </c>
      <c r="B15" s="3" t="s">
        <v>30</v>
      </c>
      <c r="C15" s="4">
        <v>2719000</v>
      </c>
      <c r="D15" s="14">
        <f>C15/(1+iva)</f>
        <v>2265833.3333333335</v>
      </c>
      <c r="E15" s="14">
        <f t="shared" si="0"/>
        <v>453166.66666666651</v>
      </c>
      <c r="F15" s="3"/>
      <c r="G15" s="3" t="str">
        <f t="shared" si="1"/>
        <v xml:space="preserve">MON. 21" 0.21 CM802ETM HITACHI 1600x1280,75 Hz,TCO '95 N.I.,Energy Star, P&amp;P 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" t="s">
        <v>31</v>
      </c>
      <c r="B16" s="3"/>
      <c r="C16" s="4"/>
      <c r="D16" s="14">
        <f>C16/(1+iva)</f>
        <v>0</v>
      </c>
      <c r="E16" s="14">
        <f t="shared" si="0"/>
        <v>0</v>
      </c>
      <c r="F16" s="3"/>
      <c r="G16" s="3" t="str">
        <f t="shared" si="1"/>
        <v xml:space="preserve">MONITOR  LCD 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 t="s">
        <v>32</v>
      </c>
      <c r="B17" s="3" t="s">
        <v>33</v>
      </c>
      <c r="C17" s="4">
        <v>4092000</v>
      </c>
      <c r="D17" s="14">
        <f>C17/(1+iva)</f>
        <v>3410000</v>
      </c>
      <c r="E17" s="14">
        <f t="shared" si="0"/>
        <v>682000</v>
      </c>
      <c r="F17" s="3"/>
      <c r="G17" s="3" t="str">
        <f t="shared" si="1"/>
        <v>MON. 14" LCD 0.28 LCD400V NEC 1024x768 75Hz, TFT, Energy Star, P&amp;P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 t="s">
        <v>34</v>
      </c>
      <c r="B18" s="3" t="s">
        <v>35</v>
      </c>
      <c r="C18" s="4">
        <v>13859000</v>
      </c>
      <c r="D18" s="14">
        <f>C18/(1+iva)</f>
        <v>11549166.666666668</v>
      </c>
      <c r="E18" s="14">
        <f t="shared" si="0"/>
        <v>2309833.3333333321</v>
      </c>
      <c r="F18" s="3"/>
      <c r="G18" s="3" t="str">
        <f t="shared" si="1"/>
        <v>MON. 20" LCD 0.31 LCD2000sf NEC 1280X1024 75Hz, TFT, Energy Star, P&amp;P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 t="s">
        <v>36</v>
      </c>
      <c r="B19" s="3"/>
      <c r="C19" s="4"/>
      <c r="D19" s="14">
        <f>C19/(1+iva)</f>
        <v>0</v>
      </c>
      <c r="E19" s="14">
        <f t="shared" si="0"/>
        <v>0</v>
      </c>
      <c r="F19" s="3"/>
      <c r="G19" s="3" t="str">
        <f t="shared" si="1"/>
        <v xml:space="preserve">SCHEDE MADRI 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 t="s">
        <v>37</v>
      </c>
      <c r="B20" s="3" t="s">
        <v>38</v>
      </c>
      <c r="C20" s="4">
        <v>167000</v>
      </c>
      <c r="D20" s="14">
        <f>C20/(1+iva)</f>
        <v>139166.66666666669</v>
      </c>
      <c r="E20" s="14">
        <f t="shared" si="0"/>
        <v>27833.333333333314</v>
      </c>
      <c r="F20" s="3"/>
      <c r="G20" s="3" t="str">
        <f t="shared" si="1"/>
        <v>M/B ASUS SP97-V SVGA SHARE MEMORY PCI/ISA/Media Bus. SIS 5598 Share Memory, 4XPCI, 3XISA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" t="s">
        <v>39</v>
      </c>
      <c r="B21" s="3" t="s">
        <v>40</v>
      </c>
      <c r="C21" s="4">
        <v>202000</v>
      </c>
      <c r="D21" s="14">
        <f>C21/(1+iva)</f>
        <v>168333.33333333334</v>
      </c>
      <c r="E21" s="14">
        <f t="shared" si="0"/>
        <v>33666.666666666657</v>
      </c>
      <c r="F21" s="3"/>
      <c r="G21" s="3" t="str">
        <f t="shared" si="1"/>
        <v>M/B ASUS TXP4 PCI/ISA/Media Bus.TX/ 2 x 168 Pin DIMM, 4 x 72 Pin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 t="s">
        <v>41</v>
      </c>
      <c r="B22" s="3" t="s">
        <v>42</v>
      </c>
      <c r="C22" s="4">
        <v>203000</v>
      </c>
      <c r="D22" s="14">
        <f>C22/(1+iva)</f>
        <v>169166.66666666669</v>
      </c>
      <c r="E22" s="14">
        <f t="shared" si="0"/>
        <v>33833.333333333314</v>
      </c>
      <c r="F22" s="3"/>
      <c r="G22" s="3" t="str">
        <f t="shared" si="1"/>
        <v>M/B ASUS SP98AGP-X ATX PCI/ISA/Media Bus. SIS 5591 Share Memory, 3XPCI, 3XISA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 t="s">
        <v>43</v>
      </c>
      <c r="B23" s="3" t="s">
        <v>40</v>
      </c>
      <c r="C23" s="4">
        <v>234000</v>
      </c>
      <c r="D23" s="14">
        <f>C23/(1+iva)</f>
        <v>195000</v>
      </c>
      <c r="E23" s="14">
        <f t="shared" si="0"/>
        <v>39000</v>
      </c>
      <c r="F23" s="3"/>
      <c r="G23" s="3" t="str">
        <f t="shared" si="1"/>
        <v>M/B ASUS TX-97 - E  PCI/ISA/Media Bus.TX/ 2 x 168 Pin DIMM, 4 x 72 Pin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 t="s">
        <v>44</v>
      </c>
      <c r="B24" s="3" t="s">
        <v>45</v>
      </c>
      <c r="C24" s="4">
        <v>252000</v>
      </c>
      <c r="D24" s="14">
        <f>C24/(1+iva)</f>
        <v>210000</v>
      </c>
      <c r="E24" s="14">
        <f t="shared" si="0"/>
        <v>42000</v>
      </c>
      <c r="F24" s="3"/>
      <c r="G24" s="3" t="str">
        <f t="shared" si="1"/>
        <v>M/B ASUS TX-97  PCI/ISA/Media Bus.TX/ 3 x 168 Pin DIMM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 t="s">
        <v>46</v>
      </c>
      <c r="B25" s="3" t="s">
        <v>40</v>
      </c>
      <c r="C25" s="4">
        <v>259000</v>
      </c>
      <c r="D25" s="14">
        <f>C25/(1+iva)</f>
        <v>215833.33333333334</v>
      </c>
      <c r="E25" s="14">
        <f t="shared" si="0"/>
        <v>43166.666666666657</v>
      </c>
      <c r="F25" s="3"/>
      <c r="G25" s="3" t="str">
        <f t="shared" si="1"/>
        <v>M/B ASUS TX-97 - XE ATX NO AUDIO PCI/ISA/Media Bus.TX/ 2 x 168 Pin DIMM, 4 x 72 Pin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 t="s">
        <v>47</v>
      </c>
      <c r="B26" s="3" t="s">
        <v>48</v>
      </c>
      <c r="C26" s="4">
        <v>269000</v>
      </c>
      <c r="D26" s="14">
        <f>C26/(1+iva)</f>
        <v>224166.66666666669</v>
      </c>
      <c r="E26" s="14">
        <f t="shared" si="0"/>
        <v>44833.333333333314</v>
      </c>
      <c r="F26" s="3"/>
      <c r="G26" s="3" t="str">
        <f t="shared" si="1"/>
        <v>M/B ASUS P2L97-B PCI/ISA/Intel 440LX/233-333 Mhz AT BABY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 t="s">
        <v>49</v>
      </c>
      <c r="B27" s="3" t="s">
        <v>50</v>
      </c>
      <c r="C27" s="4">
        <v>271000</v>
      </c>
      <c r="D27" s="14">
        <f>C27/(1+iva)</f>
        <v>225833.33333333334</v>
      </c>
      <c r="E27" s="14">
        <f t="shared" si="0"/>
        <v>45166.666666666657</v>
      </c>
      <c r="F27" s="3"/>
      <c r="G27" s="3" t="str">
        <f t="shared" si="1"/>
        <v>M/B ASUS  P55T2P4 430HX 512K P5 PCI/ISA/Media Bus.Triton II/ZIF7/75-200 MHz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51</v>
      </c>
      <c r="B28" s="3" t="s">
        <v>52</v>
      </c>
      <c r="C28" s="4">
        <v>292000</v>
      </c>
      <c r="D28" s="14">
        <f>C28/(1+iva)</f>
        <v>243333.33333333334</v>
      </c>
      <c r="E28" s="14">
        <f t="shared" si="0"/>
        <v>48666.666666666657</v>
      </c>
      <c r="F28" s="3"/>
      <c r="G28" s="3" t="str">
        <f t="shared" si="1"/>
        <v>M/B ASUS P2L97 ATX PCI/ISA/Intel 440LX/233-333 Mhz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 t="s">
        <v>53</v>
      </c>
      <c r="B29" s="3" t="s">
        <v>54</v>
      </c>
      <c r="C29" s="4">
        <v>293000</v>
      </c>
      <c r="D29" s="14">
        <f>C29/(1+iva)</f>
        <v>244166.66666666669</v>
      </c>
      <c r="E29" s="14">
        <f t="shared" si="0"/>
        <v>48833.333333333314</v>
      </c>
      <c r="F29" s="3"/>
      <c r="G29" s="3" t="str">
        <f t="shared" si="1"/>
        <v>M/B ASUS XP55T2P4 512K ATX P5 PCI/ISA/Media Bus.Triton II/ZIF7/ 75-200 MHz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 t="s">
        <v>55</v>
      </c>
      <c r="B30" s="3" t="s">
        <v>40</v>
      </c>
      <c r="C30" s="4">
        <v>307000</v>
      </c>
      <c r="D30" s="14">
        <f>C30/(1+iva)</f>
        <v>255833.33333333334</v>
      </c>
      <c r="E30" s="14">
        <f t="shared" si="0"/>
        <v>51166.666666666657</v>
      </c>
      <c r="F30" s="3"/>
      <c r="G30" s="3" t="str">
        <f t="shared" si="1"/>
        <v>M/B ASUS TX-97 -XE ATX -CREATIVE VIBRA16 PCI/ISA/Media Bus.TX/ 2 x 168 Pin DIMM, 4 x 72 Pin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 t="s">
        <v>56</v>
      </c>
      <c r="B31" s="3" t="s">
        <v>57</v>
      </c>
      <c r="C31" s="4">
        <v>440000</v>
      </c>
      <c r="D31" s="14">
        <f>C31/(1+iva)</f>
        <v>366666.66666666669</v>
      </c>
      <c r="E31" s="14">
        <f t="shared" si="0"/>
        <v>73333.333333333314</v>
      </c>
      <c r="F31" s="3"/>
      <c r="G31" s="3" t="str">
        <f t="shared" si="1"/>
        <v>M/B ASUS P2L97-A ATX+VGA AGP 4MB PCI/ISA/Intel 440LX/233-333 Mhz ATI 3D Rage Pro AGP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 t="s">
        <v>58</v>
      </c>
      <c r="B32" s="3" t="s">
        <v>59</v>
      </c>
      <c r="C32" s="4">
        <v>487000</v>
      </c>
      <c r="D32" s="14">
        <f>C32/(1+iva)</f>
        <v>405833.33333333337</v>
      </c>
      <c r="E32" s="14">
        <f t="shared" si="0"/>
        <v>81166.666666666628</v>
      </c>
      <c r="F32" s="3"/>
      <c r="G32" s="3" t="str">
        <f t="shared" si="1"/>
        <v>M/B ASUS P2L97-S ADAPTEC ATX PCI/ISA/Intel 440LX/233-333 Mhz/Adaptec 7880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 t="s">
        <v>60</v>
      </c>
      <c r="B33" s="3" t="s">
        <v>61</v>
      </c>
      <c r="C33" s="4">
        <v>566000</v>
      </c>
      <c r="D33" s="14">
        <f>C33/(1+iva)</f>
        <v>471666.66666666669</v>
      </c>
      <c r="E33" s="14">
        <f t="shared" si="0"/>
        <v>94333.333333333314</v>
      </c>
      <c r="F33" s="3"/>
      <c r="G33" s="3" t="str">
        <f t="shared" si="1"/>
        <v>M/B ASUS P65UP5+P55T2D 512K DUAL P5 PCI/ISA/Media Bus/Intel 430HX/75-200 Mhz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62</v>
      </c>
      <c r="B34" s="3" t="s">
        <v>59</v>
      </c>
      <c r="C34" s="4">
        <v>802000</v>
      </c>
      <c r="D34" s="14">
        <f>C34/(1+iva)</f>
        <v>668333.33333333337</v>
      </c>
      <c r="E34" s="14">
        <f t="shared" si="0"/>
        <v>133666.66666666663</v>
      </c>
      <c r="F34" s="3"/>
      <c r="G34" s="3" t="str">
        <f t="shared" si="1"/>
        <v>M/B ASUS P2L97-DS DUAL P II PCI/ISA/Intel 440LX/233-333 Mhz/Adaptec 7880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 t="s">
        <v>63</v>
      </c>
      <c r="B35" s="3" t="s">
        <v>64</v>
      </c>
      <c r="C35" s="4">
        <v>1579000</v>
      </c>
      <c r="D35" s="14">
        <f>C35/(1+iva)</f>
        <v>1315833.3333333335</v>
      </c>
      <c r="E35" s="14">
        <f t="shared" si="0"/>
        <v>263166.66666666651</v>
      </c>
      <c r="F35" s="3"/>
      <c r="G35" s="3" t="str">
        <f t="shared" si="1"/>
        <v>M/B ASUS P65UP8+PKND DUAL PII Intel 440FX CPU INTEL RISC i960, SCSI I20 RAID, EXP 1GB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 t="s">
        <v>65</v>
      </c>
      <c r="B36" s="3"/>
      <c r="C36" s="4"/>
      <c r="D36" s="14">
        <f>C36/(1+iva)</f>
        <v>0</v>
      </c>
      <c r="E36" s="14">
        <f t="shared" si="0"/>
        <v>0</v>
      </c>
      <c r="F36" s="3"/>
      <c r="G36" s="3" t="str">
        <f t="shared" si="1"/>
        <v xml:space="preserve">SCHEDE VIDEO 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 t="s">
        <v>66</v>
      </c>
      <c r="B37" s="3" t="s">
        <v>67</v>
      </c>
      <c r="C37" s="4">
        <v>70000</v>
      </c>
      <c r="D37" s="14">
        <f>C37/(1+iva)</f>
        <v>58333.333333333336</v>
      </c>
      <c r="E37" s="14">
        <f t="shared" si="0"/>
        <v>11666.666666666664</v>
      </c>
      <c r="F37" s="3"/>
      <c r="G37" s="3" t="str">
        <f t="shared" si="1"/>
        <v>SVGA S3 3D PRO VIRGE 2MB S3 PRO VIRGE DX 2MB Edo exp. 4MB 3D Acc.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 t="s">
        <v>68</v>
      </c>
      <c r="B38" s="3" t="s">
        <v>69</v>
      </c>
      <c r="C38" s="4">
        <v>104000</v>
      </c>
      <c r="D38" s="14">
        <f>C38/(1+iva)</f>
        <v>86666.666666666672</v>
      </c>
      <c r="E38" s="14">
        <f t="shared" si="0"/>
        <v>17333.333333333328</v>
      </c>
      <c r="F38" s="3"/>
      <c r="G38" s="3" t="str">
        <f t="shared" si="1"/>
        <v>CREATIVE ECLIPSE 4MB ACC. 2D/3D 4MB LAGUNA 3D max 1600x1200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 t="s">
        <v>70</v>
      </c>
      <c r="B39" s="3" t="s">
        <v>71</v>
      </c>
      <c r="C39" s="4">
        <v>127000</v>
      </c>
      <c r="D39" s="14">
        <f>C39/(1+iva)</f>
        <v>105833.33333333334</v>
      </c>
      <c r="E39" s="14">
        <f t="shared" si="0"/>
        <v>21166.666666666657</v>
      </c>
      <c r="F39" s="3"/>
      <c r="G39" s="3" t="str">
        <f t="shared" si="1"/>
        <v>ADD-ON MATROX m3D 4MB MATROX - NEC Power VR PCX2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 t="s">
        <v>72</v>
      </c>
      <c r="B40" s="3" t="s">
        <v>73</v>
      </c>
      <c r="C40" s="4">
        <v>162000</v>
      </c>
      <c r="D40" s="14">
        <f>C40/(1+iva)</f>
        <v>135000</v>
      </c>
      <c r="E40" s="14">
        <f t="shared" si="0"/>
        <v>27000</v>
      </c>
      <c r="F40" s="3"/>
      <c r="G40" s="3" t="str">
        <f t="shared" si="1"/>
        <v>ASUS 3DP-V264GT2 4MB TV-OUT ATI Rage II+ , 2D/3D, DVD Acc.,TV OUT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 t="s">
        <v>74</v>
      </c>
      <c r="B41" s="3" t="s">
        <v>75</v>
      </c>
      <c r="C41" s="4">
        <v>179000</v>
      </c>
      <c r="D41" s="14">
        <f>C41/(1+iva)</f>
        <v>149166.66666666669</v>
      </c>
      <c r="E41" s="14">
        <f t="shared" si="0"/>
        <v>29833.333333333314</v>
      </c>
      <c r="F41" s="3"/>
      <c r="G41" s="3" t="str">
        <f t="shared" si="1"/>
        <v>SVGA MYSTIQUE 220 "BULK" 4MB MATROX,MGA 1064SG SGRAM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 t="s">
        <v>76</v>
      </c>
      <c r="B42" s="3" t="s">
        <v>77</v>
      </c>
      <c r="C42" s="4">
        <v>186000</v>
      </c>
      <c r="D42" s="14">
        <f>C42/(1+iva)</f>
        <v>155000</v>
      </c>
      <c r="E42" s="14">
        <f t="shared" si="0"/>
        <v>31000</v>
      </c>
      <c r="F42" s="3"/>
      <c r="G42" s="3" t="str">
        <f t="shared" si="1"/>
        <v>ASUS 3DP-V385GX2 4MB TV-OUT  S3 VIRGE/GX2,2D/3D DVD Acc. VIDEO-IN&amp;TV OUT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78</v>
      </c>
      <c r="B43" s="3" t="s">
        <v>77</v>
      </c>
      <c r="C43" s="4">
        <v>186000</v>
      </c>
      <c r="D43" s="14">
        <f>C43/(1+iva)</f>
        <v>155000</v>
      </c>
      <c r="E43" s="14">
        <f t="shared" si="0"/>
        <v>31000</v>
      </c>
      <c r="F43" s="3"/>
      <c r="G43" s="3" t="str">
        <f t="shared" si="1"/>
        <v>ASUS V385GX2 AGP 4MB TV-OUT S3 VIRGE/GX2,2D/3D DVD Acc. VIDEO-IN&amp;TV OUT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 t="s">
        <v>79</v>
      </c>
      <c r="B44" s="3" t="s">
        <v>80</v>
      </c>
      <c r="C44" s="4">
        <v>203000</v>
      </c>
      <c r="D44" s="14">
        <f>C44/(1+iva)</f>
        <v>169166.66666666669</v>
      </c>
      <c r="E44" s="14">
        <f t="shared" si="0"/>
        <v>33833.333333333314</v>
      </c>
      <c r="F44" s="3"/>
      <c r="G44" s="3" t="str">
        <f t="shared" si="1"/>
        <v>CREATIVE GRAPHIC EXXTREME 4MB ACC. 2D/3D 4MB SGRAM T.I.9735AC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 t="s">
        <v>81</v>
      </c>
      <c r="B45" s="3" t="s">
        <v>75</v>
      </c>
      <c r="C45" s="4">
        <v>212000</v>
      </c>
      <c r="D45" s="14">
        <f>C45/(1+iva)</f>
        <v>176666.66666666669</v>
      </c>
      <c r="E45" s="14">
        <f t="shared" si="0"/>
        <v>35333.333333333314</v>
      </c>
      <c r="F45" s="3"/>
      <c r="G45" s="3" t="str">
        <f t="shared" si="1"/>
        <v>SVGA MYSTIQUE 220  4MB MATROX,MGA 1064SG SGRAM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 t="s">
        <v>82</v>
      </c>
      <c r="B46" s="3" t="s">
        <v>83</v>
      </c>
      <c r="C46" s="4">
        <v>222000</v>
      </c>
      <c r="D46" s="14">
        <f>C46/(1+iva)</f>
        <v>185000</v>
      </c>
      <c r="E46" s="14">
        <f t="shared" si="0"/>
        <v>37000</v>
      </c>
      <c r="F46" s="3"/>
      <c r="G46" s="3" t="str">
        <f t="shared" si="1"/>
        <v>SVGA ACC. 3D/FX VOODO RUSH 4MB ACC.2D/3D 3D/FX Voodo Rush+AT25 Game+Giochi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 t="s">
        <v>84</v>
      </c>
      <c r="B47" s="3" t="s">
        <v>85</v>
      </c>
      <c r="C47" s="4">
        <v>245000</v>
      </c>
      <c r="D47" s="14">
        <f>C47/(1+iva)</f>
        <v>204166.66666666669</v>
      </c>
      <c r="E47" s="14">
        <f t="shared" si="0"/>
        <v>40833.333333333314</v>
      </c>
      <c r="F47" s="3"/>
      <c r="G47" s="3" t="str">
        <f t="shared" si="1"/>
        <v>SVGA ACC. 3D/FX VOODO RUSH 6MB ACC.2D/3D 3D/FX Voodoo Rush+AT25 Game+Giochi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 t="s">
        <v>86</v>
      </c>
      <c r="B48" s="3" t="s">
        <v>87</v>
      </c>
      <c r="C48" s="4">
        <v>251000</v>
      </c>
      <c r="D48" s="14">
        <f>C48/(1+iva)</f>
        <v>209166.66666666669</v>
      </c>
      <c r="E48" s="14">
        <f t="shared" si="0"/>
        <v>41833.333333333314</v>
      </c>
      <c r="F48" s="3"/>
      <c r="G48" s="3" t="str">
        <f t="shared" si="1"/>
        <v>RAINBOW R. TV MATROX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 t="s">
        <v>88</v>
      </c>
      <c r="B49" s="3" t="s">
        <v>89</v>
      </c>
      <c r="C49" s="4">
        <v>257000</v>
      </c>
      <c r="D49" s="14">
        <f>C49/(1+iva)</f>
        <v>214166.66666666669</v>
      </c>
      <c r="E49" s="14">
        <f t="shared" si="0"/>
        <v>42833.333333333314</v>
      </c>
      <c r="F49" s="3"/>
      <c r="G49" s="3" t="str">
        <f t="shared" si="1"/>
        <v>ASUS 3D EXPLORER AGP 4MB TV-OUT ASUS, 2D/3D, 4MB SGRAM SGS T. RIVA128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90</v>
      </c>
      <c r="B50" s="3" t="s">
        <v>89</v>
      </c>
      <c r="C50" s="4">
        <v>269000</v>
      </c>
      <c r="D50" s="14">
        <f>C50/(1+iva)</f>
        <v>224166.66666666669</v>
      </c>
      <c r="E50" s="14">
        <f t="shared" si="0"/>
        <v>44833.333333333314</v>
      </c>
      <c r="F50" s="3"/>
      <c r="G50" s="3" t="str">
        <f t="shared" si="1"/>
        <v>ASUS 3D EXPLORER PCI 4MB TV-OUT ASUS, 2D/3D, 4MB SGRAM SGS T. RIVA128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 t="s">
        <v>91</v>
      </c>
      <c r="B51" s="3" t="s">
        <v>92</v>
      </c>
      <c r="C51" s="4">
        <v>314000</v>
      </c>
      <c r="D51" s="14">
        <f>C51/(1+iva)</f>
        <v>261666.66666666669</v>
      </c>
      <c r="E51" s="14">
        <f t="shared" si="0"/>
        <v>52333.333333333314</v>
      </c>
      <c r="F51" s="3"/>
      <c r="G51" s="3" t="str">
        <f t="shared" si="1"/>
        <v xml:space="preserve">SVGA MILLENNIUM II 4MB "BULK" MATROX,MGA MILLENNIUM II WRAM 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 t="s">
        <v>93</v>
      </c>
      <c r="B52" s="3" t="s">
        <v>94</v>
      </c>
      <c r="C52" s="4">
        <v>325000</v>
      </c>
      <c r="D52" s="14">
        <f>C52/(1+iva)</f>
        <v>270833.33333333337</v>
      </c>
      <c r="E52" s="14">
        <f t="shared" si="0"/>
        <v>54166.666666666628</v>
      </c>
      <c r="F52" s="3"/>
      <c r="G52" s="3" t="str">
        <f t="shared" si="1"/>
        <v>SVGA MILLENNIUM II 4MB AGP MATROX,MGA MILLENNIUM II WRAM  AGP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 t="s">
        <v>95</v>
      </c>
      <c r="B53" s="3" t="s">
        <v>96</v>
      </c>
      <c r="C53" s="4">
        <v>347000</v>
      </c>
      <c r="D53" s="14">
        <f>C53/(1+iva)</f>
        <v>289166.66666666669</v>
      </c>
      <c r="E53" s="14">
        <f t="shared" si="0"/>
        <v>57833.333333333314</v>
      </c>
      <c r="F53" s="3"/>
      <c r="G53" s="3" t="str">
        <f t="shared" si="1"/>
        <v>RAINBOW R. STUDIO per MATROX MYSTIQUE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 t="s">
        <v>97</v>
      </c>
      <c r="B54" s="3" t="s">
        <v>92</v>
      </c>
      <c r="C54" s="4">
        <v>369000</v>
      </c>
      <c r="D54" s="14">
        <f>C54/(1+iva)</f>
        <v>307500</v>
      </c>
      <c r="E54" s="14">
        <f t="shared" si="0"/>
        <v>61500</v>
      </c>
      <c r="F54" s="3"/>
      <c r="G54" s="3" t="str">
        <f t="shared" si="1"/>
        <v xml:space="preserve">SVGA MILLENNIUM II 4MB MATROX,MGA MILLENNIUM II WRAM 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 t="s">
        <v>98</v>
      </c>
      <c r="B55" s="3" t="s">
        <v>99</v>
      </c>
      <c r="C55" s="4">
        <v>402000</v>
      </c>
      <c r="D55" s="14">
        <f>C55/(1+iva)</f>
        <v>335000</v>
      </c>
      <c r="E55" s="14">
        <f t="shared" si="0"/>
        <v>67000</v>
      </c>
      <c r="F55" s="3"/>
      <c r="G55" s="3" t="str">
        <f t="shared" si="1"/>
        <v>CREATIVE VOODO-2 8MB Add-on ACC.3D Voodo 3Dfx + Pixelfx PQFP 256pin+Texelfx PQFP208pin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100</v>
      </c>
      <c r="B56" s="3" t="s">
        <v>92</v>
      </c>
      <c r="C56" s="4">
        <v>471000</v>
      </c>
      <c r="D56" s="14">
        <f>C56/(1+iva)</f>
        <v>392500</v>
      </c>
      <c r="E56" s="14">
        <f t="shared" si="0"/>
        <v>78500</v>
      </c>
      <c r="F56" s="3"/>
      <c r="G56" s="3" t="str">
        <f t="shared" si="1"/>
        <v xml:space="preserve">SVGA MILLENNIUM II 8MB "BULK" MATROX,MGA MILLENNIUM II WRAM 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101</v>
      </c>
      <c r="B57" s="3" t="s">
        <v>94</v>
      </c>
      <c r="C57" s="4">
        <v>476000</v>
      </c>
      <c r="D57" s="14">
        <f>C57/(1+iva)</f>
        <v>396666.66666666669</v>
      </c>
      <c r="E57" s="14">
        <f t="shared" si="0"/>
        <v>79333.333333333314</v>
      </c>
      <c r="F57" s="3"/>
      <c r="G57" s="3" t="str">
        <f t="shared" si="1"/>
        <v>SVGA MILLENNIUM II 8MB AGP MATROX,MGA MILLENNIUM II WRAM  AGP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 t="s">
        <v>102</v>
      </c>
      <c r="B58" s="3" t="s">
        <v>99</v>
      </c>
      <c r="C58" s="4">
        <v>492000</v>
      </c>
      <c r="D58" s="14">
        <f>C58/(1+iva)</f>
        <v>410000</v>
      </c>
      <c r="E58" s="14">
        <f t="shared" si="0"/>
        <v>82000</v>
      </c>
      <c r="F58" s="3"/>
      <c r="G58" s="3" t="str">
        <f t="shared" si="1"/>
        <v>CREATIVE VOODO-2 12MB Add-on ACC.3D Voodo 3Dfx + Pixelfx PQFP 256pin+Texelfx PQFP208pin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 t="s">
        <v>103</v>
      </c>
      <c r="B59" s="3" t="s">
        <v>104</v>
      </c>
      <c r="C59" s="4">
        <v>531000</v>
      </c>
      <c r="D59" s="14">
        <f>C59/(1+iva)</f>
        <v>442500</v>
      </c>
      <c r="E59" s="14">
        <f t="shared" si="0"/>
        <v>88500</v>
      </c>
      <c r="F59" s="3"/>
      <c r="G59" s="3" t="str">
        <f t="shared" si="1"/>
        <v>VIDEO &amp; GRAPHIC KIT MATROX MISTIQUE 4MB+ RAINBOW RUNNER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105</v>
      </c>
      <c r="B60" s="3" t="s">
        <v>92</v>
      </c>
      <c r="C60" s="4">
        <v>552000</v>
      </c>
      <c r="D60" s="14">
        <f>C60/(1+iva)</f>
        <v>460000</v>
      </c>
      <c r="E60" s="14">
        <f t="shared" si="0"/>
        <v>92000</v>
      </c>
      <c r="F60" s="3"/>
      <c r="G60" s="3" t="str">
        <f t="shared" si="1"/>
        <v xml:space="preserve">SVGA MILLENNIUM II 8MB MATROX,MGA MILLENNIUM II WRAM 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 t="s">
        <v>106</v>
      </c>
      <c r="B61" s="3" t="s">
        <v>107</v>
      </c>
      <c r="C61" s="4">
        <v>1487000</v>
      </c>
      <c r="D61" s="14">
        <f>C61/(1+iva)</f>
        <v>1239166.6666666667</v>
      </c>
      <c r="E61" s="14">
        <f t="shared" si="0"/>
        <v>247833.33333333326</v>
      </c>
      <c r="F61" s="3"/>
      <c r="G61" s="3" t="str">
        <f t="shared" si="1"/>
        <v>ASUS 3DP- V500TX 16MB Work.Prof.3d 3D LABS GLINT500TX,8MB VRAM Frame Buffer,8MB DRAM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108</v>
      </c>
      <c r="B62" s="3"/>
      <c r="C62" s="4"/>
      <c r="D62" s="14">
        <f>C62/(1+iva)</f>
        <v>0</v>
      </c>
      <c r="E62" s="14">
        <f t="shared" si="0"/>
        <v>0</v>
      </c>
      <c r="F62" s="3"/>
      <c r="G62" s="3" t="str">
        <f t="shared" si="1"/>
        <v xml:space="preserve">SCHEDE I/O 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 t="s">
        <v>109</v>
      </c>
      <c r="B63" s="3" t="s">
        <v>110</v>
      </c>
      <c r="C63" s="4">
        <v>101000</v>
      </c>
      <c r="D63" s="14">
        <f>C63/(1+iva)</f>
        <v>84166.666666666672</v>
      </c>
      <c r="E63" s="14">
        <f t="shared" si="0"/>
        <v>16833.333333333328</v>
      </c>
      <c r="F63" s="3"/>
      <c r="G63" s="3" t="str">
        <f t="shared" si="1"/>
        <v>Contr. PCI SCSI Fast SCSI-2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 t="s">
        <v>111</v>
      </c>
      <c r="B64" s="3" t="s">
        <v>112</v>
      </c>
      <c r="C64" s="4">
        <v>38000</v>
      </c>
      <c r="D64" s="14">
        <f>C64/(1+iva)</f>
        <v>31666.666666666668</v>
      </c>
      <c r="E64" s="14">
        <f t="shared" si="0"/>
        <v>6333.3333333333321</v>
      </c>
      <c r="F64" s="3"/>
      <c r="G64" s="3" t="str">
        <f t="shared" si="1"/>
        <v>Contr. PCI EIDE Tekram 690B, 4 canali EIDE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113</v>
      </c>
      <c r="B65" s="3" t="s">
        <v>114</v>
      </c>
      <c r="C65" s="4">
        <v>137000</v>
      </c>
      <c r="D65" s="14">
        <f>C65/(1+iva)</f>
        <v>114166.66666666667</v>
      </c>
      <c r="E65" s="14">
        <f t="shared" si="0"/>
        <v>22833.333333333328</v>
      </c>
      <c r="F65" s="3"/>
      <c r="G65" s="3" t="str">
        <f t="shared" si="1"/>
        <v>Contr. PCI SC200 SCSI-2 ASUS NCR-53C810 Ultra Fast, SCSI-2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 t="s">
        <v>115</v>
      </c>
      <c r="B66" s="3" t="s">
        <v>116</v>
      </c>
      <c r="C66" s="4">
        <v>222000</v>
      </c>
      <c r="D66" s="14">
        <f>C66/(1+iva)</f>
        <v>185000</v>
      </c>
      <c r="E66" s="14">
        <f t="shared" si="0"/>
        <v>37000</v>
      </c>
      <c r="F66" s="3"/>
      <c r="G66" s="3" t="str">
        <f t="shared" si="1"/>
        <v>Contr. PCI SC875 Wide SCSI, SCSI-2 ASUS NCR-53C875 Ultra Fast, Wide SCSI e SCSI-2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 t="s">
        <v>117</v>
      </c>
      <c r="B67" s="3" t="s">
        <v>118</v>
      </c>
      <c r="C67" s="4">
        <v>501000</v>
      </c>
      <c r="D67" s="14">
        <f>C67/(1+iva)</f>
        <v>417500</v>
      </c>
      <c r="E67" s="14">
        <f t="shared" ref="E67:E130" si="2">SUM(C67-D67)</f>
        <v>83500</v>
      </c>
      <c r="F67" s="3"/>
      <c r="G67" s="3" t="str">
        <f t="shared" ref="G67:G130" si="3">_xlfn.CONCAT(A67," ",B67)</f>
        <v>Contr. PCI AHA 2940AU SCSI-2 Adaptec 2940 Ultra Fast, SCSI-2, sw EZ SCSI 4.0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119</v>
      </c>
      <c r="B68" s="3" t="s">
        <v>120</v>
      </c>
      <c r="C68" s="4">
        <v>428000</v>
      </c>
      <c r="D68" s="14">
        <f>C68/(1+iva)</f>
        <v>356666.66666666669</v>
      </c>
      <c r="E68" s="14">
        <f t="shared" si="2"/>
        <v>71333.333333333314</v>
      </c>
      <c r="F68" s="3"/>
      <c r="G68" s="3" t="str">
        <f t="shared" si="3"/>
        <v>Contr. PCI AHA 2940UW Wide SCSI OEM Adaptec 2940 Ultra Fast, Wide SCSI e SCSI-2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 t="s">
        <v>121</v>
      </c>
      <c r="B69" s="3" t="s">
        <v>122</v>
      </c>
      <c r="C69" s="4">
        <v>561000</v>
      </c>
      <c r="D69" s="14">
        <f>C69/(1+iva)</f>
        <v>467500</v>
      </c>
      <c r="E69" s="14">
        <f t="shared" si="2"/>
        <v>93500</v>
      </c>
      <c r="F69" s="3"/>
      <c r="G69" s="3" t="str">
        <f t="shared" si="3"/>
        <v>Contr. PCI AHA 2940UW Wide SCSI Adaptec 2940 Ultra Fast, Wide SCSI e SCSI-2, sw EZ SCSI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123</v>
      </c>
      <c r="B70" s="3" t="s">
        <v>124</v>
      </c>
      <c r="C70" s="4">
        <v>1578000</v>
      </c>
      <c r="D70" s="14">
        <f>C70/(1+iva)</f>
        <v>1315000</v>
      </c>
      <c r="E70" s="14">
        <f t="shared" si="2"/>
        <v>263000</v>
      </c>
      <c r="F70" s="3"/>
      <c r="G70" s="3" t="str">
        <f t="shared" si="3"/>
        <v>Contr.PCI DA2100 Dual Wide SCSI ASUS Infotrend-500127 dual Ultra Fast, Wide SCSI, RAID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 t="s">
        <v>125</v>
      </c>
      <c r="B71" s="3" t="s">
        <v>126</v>
      </c>
      <c r="C71" s="4">
        <v>34000</v>
      </c>
      <c r="D71" s="14">
        <f>C71/(1+iva)</f>
        <v>28333.333333333336</v>
      </c>
      <c r="E71" s="14">
        <f t="shared" si="2"/>
        <v>5666.6666666666642</v>
      </c>
      <c r="F71" s="3"/>
      <c r="G71" s="3" t="str">
        <f t="shared" si="3"/>
        <v>Scheda 2 porte seriali, 1 porta parallela 16550 Fast UART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 t="s">
        <v>127</v>
      </c>
      <c r="B72" s="3" t="s">
        <v>128</v>
      </c>
      <c r="C72" s="4">
        <v>20000</v>
      </c>
      <c r="D72" s="14">
        <f>C72/(1+iva)</f>
        <v>16666.666666666668</v>
      </c>
      <c r="E72" s="14">
        <f t="shared" si="2"/>
        <v>3333.3333333333321</v>
      </c>
      <c r="F72" s="3"/>
      <c r="G72" s="3" t="str">
        <f t="shared" si="3"/>
        <v xml:space="preserve">Scheda singola seriale  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 t="s">
        <v>129</v>
      </c>
      <c r="B73" s="3" t="s">
        <v>128</v>
      </c>
      <c r="C73" s="4">
        <v>23000</v>
      </c>
      <c r="D73" s="14">
        <f>C73/(1+iva)</f>
        <v>19166.666666666668</v>
      </c>
      <c r="E73" s="14">
        <f t="shared" si="2"/>
        <v>3833.3333333333321</v>
      </c>
      <c r="F73" s="3"/>
      <c r="G73" s="3" t="str">
        <f t="shared" si="3"/>
        <v xml:space="preserve">Scheda doppia seriale  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 t="s">
        <v>130</v>
      </c>
      <c r="B74" s="3"/>
      <c r="C74" s="4">
        <v>98000</v>
      </c>
      <c r="D74" s="14">
        <f>C74/(1+iva)</f>
        <v>81666.666666666672</v>
      </c>
      <c r="E74" s="14">
        <f t="shared" si="2"/>
        <v>16333.333333333328</v>
      </c>
      <c r="F74" s="3"/>
      <c r="G74" s="3" t="str">
        <f t="shared" si="3"/>
        <v xml:space="preserve">Scheda 4 porte seriali 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 t="s">
        <v>131</v>
      </c>
      <c r="B75" s="3"/>
      <c r="C75" s="4">
        <v>251000</v>
      </c>
      <c r="D75" s="14">
        <f>C75/(1+iva)</f>
        <v>209166.66666666669</v>
      </c>
      <c r="E75" s="14">
        <f t="shared" si="2"/>
        <v>41833.333333333314</v>
      </c>
      <c r="F75" s="3"/>
      <c r="G75" s="3" t="str">
        <f t="shared" si="3"/>
        <v xml:space="preserve">Scheda 8 porte seriali 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 t="s">
        <v>132</v>
      </c>
      <c r="B76" s="3"/>
      <c r="C76" s="4">
        <v>15000</v>
      </c>
      <c r="D76" s="14">
        <f>C76/(1+iva)</f>
        <v>12500</v>
      </c>
      <c r="E76" s="14">
        <f t="shared" si="2"/>
        <v>2500</v>
      </c>
      <c r="F76" s="3"/>
      <c r="G76" s="3" t="str">
        <f t="shared" si="3"/>
        <v xml:space="preserve">Scheda singola parallela 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 t="s">
        <v>133</v>
      </c>
      <c r="B77" s="3"/>
      <c r="C77" s="4">
        <v>14000</v>
      </c>
      <c r="D77" s="14">
        <f>C77/(1+iva)</f>
        <v>11666.666666666668</v>
      </c>
      <c r="E77" s="14">
        <f t="shared" si="2"/>
        <v>2333.3333333333321</v>
      </c>
      <c r="F77" s="3"/>
      <c r="G77" s="3" t="str">
        <f t="shared" si="3"/>
        <v xml:space="preserve">Scheda 2 porte joystick 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 t="s">
        <v>134</v>
      </c>
      <c r="B78" s="3"/>
      <c r="C78" s="4"/>
      <c r="D78" s="14">
        <f>C78/(1+iva)</f>
        <v>0</v>
      </c>
      <c r="E78" s="14">
        <f t="shared" si="2"/>
        <v>0</v>
      </c>
      <c r="F78" s="3"/>
      <c r="G78" s="3" t="str">
        <f t="shared" si="3"/>
        <v xml:space="preserve">HARD DISK 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 t="s">
        <v>135</v>
      </c>
      <c r="B79" s="3" t="s">
        <v>136</v>
      </c>
      <c r="C79" s="4">
        <v>399000</v>
      </c>
      <c r="D79" s="14">
        <f>C79/(1+iva)</f>
        <v>332500</v>
      </c>
      <c r="E79" s="14">
        <f t="shared" si="2"/>
        <v>66500</v>
      </c>
      <c r="F79" s="3"/>
      <c r="G79" s="3" t="str">
        <f t="shared" si="3"/>
        <v>HARD DISK 2.5"  2,1GB U.Dma 2,5" 12mm HITACHI - DK226A-21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 t="s">
        <v>137</v>
      </c>
      <c r="B80" s="3" t="s">
        <v>138</v>
      </c>
      <c r="C80" s="4">
        <v>259000</v>
      </c>
      <c r="D80" s="14">
        <f>C80/(1+iva)</f>
        <v>215833.33333333334</v>
      </c>
      <c r="E80" s="14">
        <f t="shared" si="2"/>
        <v>43166.666666666657</v>
      </c>
      <c r="F80" s="3"/>
      <c r="G80" s="3" t="str">
        <f t="shared" si="3"/>
        <v xml:space="preserve">HD 2,1 GB Ultra DMA 5400rpm 3,5" ULTRA DMA FUJITSU 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 t="s">
        <v>139</v>
      </c>
      <c r="B81" s="3" t="s">
        <v>138</v>
      </c>
      <c r="C81" s="4">
        <v>324000</v>
      </c>
      <c r="D81" s="14">
        <f>C81/(1+iva)</f>
        <v>270000</v>
      </c>
      <c r="E81" s="14">
        <f t="shared" si="2"/>
        <v>54000</v>
      </c>
      <c r="F81" s="3"/>
      <c r="G81" s="3" t="str">
        <f t="shared" si="3"/>
        <v xml:space="preserve">HD 3,2 GB Ultra DMA 5400rpm 3,5" ULTRA DMA FUJITSU 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 t="s">
        <v>140</v>
      </c>
      <c r="B82" s="3" t="s">
        <v>138</v>
      </c>
      <c r="C82" s="4">
        <v>378000</v>
      </c>
      <c r="D82" s="14">
        <f>C82/(1+iva)</f>
        <v>315000</v>
      </c>
      <c r="E82" s="14">
        <f t="shared" si="2"/>
        <v>63000</v>
      </c>
      <c r="F82" s="3"/>
      <c r="G82" s="3" t="str">
        <f t="shared" si="3"/>
        <v xml:space="preserve">HD 4,3 GB Ultra DMA 5400rpm 3,5" ULTRA DMA FUJITSU 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 t="s">
        <v>141</v>
      </c>
      <c r="B83" s="3" t="s">
        <v>138</v>
      </c>
      <c r="C83" s="4">
        <v>469000</v>
      </c>
      <c r="D83" s="14">
        <f>C83/(1+iva)</f>
        <v>390833.33333333337</v>
      </c>
      <c r="E83" s="14">
        <f t="shared" si="2"/>
        <v>78166.666666666628</v>
      </c>
      <c r="F83" s="3"/>
      <c r="G83" s="3" t="str">
        <f t="shared" si="3"/>
        <v xml:space="preserve">HD 5,2 GB Ultra DMA 5400rpm 3,5" ULTRA DMA FUJITSU 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142</v>
      </c>
      <c r="B84" s="3" t="s">
        <v>138</v>
      </c>
      <c r="C84" s="4">
        <v>556000</v>
      </c>
      <c r="D84" s="14">
        <f>C84/(1+iva)</f>
        <v>463333.33333333337</v>
      </c>
      <c r="E84" s="14">
        <f t="shared" si="2"/>
        <v>92666.666666666628</v>
      </c>
      <c r="F84" s="3"/>
      <c r="G84" s="3" t="str">
        <f t="shared" si="3"/>
        <v xml:space="preserve">HD 6,4 GB Ultra DMA 5400rpm 3,5" ULTRA DMA FUJITSU 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 t="s">
        <v>143</v>
      </c>
      <c r="B85" s="3" t="s">
        <v>144</v>
      </c>
      <c r="C85" s="4">
        <v>476000</v>
      </c>
      <c r="D85" s="14">
        <f>C85/(1+iva)</f>
        <v>396666.66666666669</v>
      </c>
      <c r="E85" s="14">
        <f t="shared" si="2"/>
        <v>79333.333333333314</v>
      </c>
      <c r="F85" s="3"/>
      <c r="G85" s="3" t="str">
        <f t="shared" si="3"/>
        <v>HD 2 GB SCSI III 5400 rpm 3,5" SCSI QUANTUM FIREBALL ST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 t="s">
        <v>145</v>
      </c>
      <c r="B86" s="3" t="s">
        <v>144</v>
      </c>
      <c r="C86" s="4">
        <v>477000</v>
      </c>
      <c r="D86" s="14">
        <f>C86/(1+iva)</f>
        <v>397500</v>
      </c>
      <c r="E86" s="14">
        <f t="shared" si="2"/>
        <v>79500</v>
      </c>
      <c r="F86" s="3"/>
      <c r="G86" s="3" t="str">
        <f t="shared" si="3"/>
        <v>HD 3,2 GB SCSI III 5400rpm 3,5" SCSI QUANTUM FIREBALL ST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 t="s">
        <v>146</v>
      </c>
      <c r="B87" s="3" t="s">
        <v>144</v>
      </c>
      <c r="C87" s="4">
        <v>556000</v>
      </c>
      <c r="D87" s="14">
        <f>C87/(1+iva)</f>
        <v>463333.33333333337</v>
      </c>
      <c r="E87" s="14">
        <f t="shared" si="2"/>
        <v>92666.666666666628</v>
      </c>
      <c r="F87" s="3"/>
      <c r="G87" s="3" t="str">
        <f t="shared" si="3"/>
        <v>HD 4,3 GB SCSI 5400 rpm 3,5" SCSI QUANTUM FIREBALL ST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 t="s">
        <v>147</v>
      </c>
      <c r="B88" s="3" t="s">
        <v>148</v>
      </c>
      <c r="C88" s="4">
        <v>695000</v>
      </c>
      <c r="D88" s="14">
        <f>C88/(1+iva)</f>
        <v>579166.66666666674</v>
      </c>
      <c r="E88" s="14">
        <f t="shared" si="2"/>
        <v>115833.33333333326</v>
      </c>
      <c r="F88" s="3"/>
      <c r="G88" s="3" t="str">
        <f t="shared" si="3"/>
        <v>HD 4,5 GB SCSI ULTRA WIDE 7200rpm 3,5" SCSI III, QUANTUM VIKING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 t="s">
        <v>149</v>
      </c>
      <c r="B89" s="3" t="s">
        <v>150</v>
      </c>
      <c r="C89" s="4">
        <v>1279000</v>
      </c>
      <c r="D89" s="14">
        <f>C89/(1+iva)</f>
        <v>1065833.3333333335</v>
      </c>
      <c r="E89" s="14">
        <f t="shared" si="2"/>
        <v>213166.66666666651</v>
      </c>
      <c r="F89" s="3"/>
      <c r="G89" s="3" t="str">
        <f t="shared" si="3"/>
        <v>HD 4,5 GB SCSI ULTRA WIDE 10.000rpm 3,5" SCSI U.W. SEAGATE CHEETAH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 t="s">
        <v>151</v>
      </c>
      <c r="B90" s="3" t="s">
        <v>152</v>
      </c>
      <c r="C90" s="4">
        <v>35000</v>
      </c>
      <c r="D90" s="14">
        <f>C90/(1+iva)</f>
        <v>29166.666666666668</v>
      </c>
      <c r="E90" s="14">
        <f t="shared" si="2"/>
        <v>5833.3333333333321</v>
      </c>
      <c r="F90" s="3"/>
      <c r="G90" s="3" t="str">
        <f t="shared" si="3"/>
        <v>FDD 1,44MB PANASONIC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 t="s">
        <v>153</v>
      </c>
      <c r="B91" s="3" t="s">
        <v>154</v>
      </c>
      <c r="C91" s="4">
        <v>175000</v>
      </c>
      <c r="D91" s="14">
        <f>C91/(1+iva)</f>
        <v>145833.33333333334</v>
      </c>
      <c r="E91" s="14">
        <f t="shared" si="2"/>
        <v>29166.666666666657</v>
      </c>
      <c r="F91" s="3"/>
      <c r="G91" s="3" t="str">
        <f t="shared" si="3"/>
        <v>FLOPPY DRIVE 120MB PANASONIC LS-120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 t="s">
        <v>155</v>
      </c>
      <c r="B92" s="3" t="s">
        <v>156</v>
      </c>
      <c r="C92" s="4">
        <v>272000</v>
      </c>
      <c r="D92" s="14">
        <f>C92/(1+iva)</f>
        <v>226666.66666666669</v>
      </c>
      <c r="E92" s="14">
        <f t="shared" si="2"/>
        <v>45333.333333333314</v>
      </c>
      <c r="F92" s="3"/>
      <c r="G92" s="3" t="str">
        <f t="shared" si="3"/>
        <v>ZIP DRIVE 100MB PARALL. IOMEGA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 t="s">
        <v>157</v>
      </c>
      <c r="B93" s="3" t="s">
        <v>156</v>
      </c>
      <c r="C93" s="4">
        <v>198000</v>
      </c>
      <c r="D93" s="14">
        <f>C93/(1+iva)</f>
        <v>165000</v>
      </c>
      <c r="E93" s="14">
        <f t="shared" si="2"/>
        <v>33000</v>
      </c>
      <c r="F93" s="3"/>
      <c r="G93" s="3" t="str">
        <f t="shared" si="3"/>
        <v>ZIP ATAPI 100MB INTERNO IOMEGA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 t="s">
        <v>158</v>
      </c>
      <c r="B94" s="3" t="s">
        <v>156</v>
      </c>
      <c r="C94" s="4">
        <v>290000</v>
      </c>
      <c r="D94" s="14">
        <f>C94/(1+iva)</f>
        <v>241666.66666666669</v>
      </c>
      <c r="E94" s="14">
        <f t="shared" si="2"/>
        <v>48333.333333333314</v>
      </c>
      <c r="F94" s="3"/>
      <c r="G94" s="3" t="str">
        <f t="shared" si="3"/>
        <v>ZIP DRIVE 100MB SCSI IOMEGA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 t="s">
        <v>159</v>
      </c>
      <c r="B95" s="3" t="s">
        <v>156</v>
      </c>
      <c r="C95" s="4">
        <v>589000</v>
      </c>
      <c r="D95" s="14">
        <f>C95/(1+iva)</f>
        <v>490833.33333333337</v>
      </c>
      <c r="E95" s="14">
        <f t="shared" si="2"/>
        <v>98166.666666666628</v>
      </c>
      <c r="F95" s="3"/>
      <c r="G95" s="3" t="str">
        <f t="shared" si="3"/>
        <v>JAZ DRIVE 1GB INT. IOMEGA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 t="s">
        <v>160</v>
      </c>
      <c r="B96" s="3" t="s">
        <v>156</v>
      </c>
      <c r="C96" s="4">
        <v>743000</v>
      </c>
      <c r="D96" s="14">
        <f>C96/(1+iva)</f>
        <v>619166.66666666674</v>
      </c>
      <c r="E96" s="14">
        <f t="shared" si="2"/>
        <v>123833.33333333326</v>
      </c>
      <c r="F96" s="3"/>
      <c r="G96" s="3" t="str">
        <f t="shared" si="3"/>
        <v>JAZ DRIVE 1GB EXT. IOMEGA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 t="s">
        <v>161</v>
      </c>
      <c r="B97" s="3" t="s">
        <v>128</v>
      </c>
      <c r="C97" s="4">
        <v>271000</v>
      </c>
      <c r="D97" s="14">
        <f>C97/(1+iva)</f>
        <v>225833.33333333334</v>
      </c>
      <c r="E97" s="14">
        <f t="shared" si="2"/>
        <v>45166.666666666657</v>
      </c>
      <c r="F97" s="3"/>
      <c r="G97" s="3" t="str">
        <f t="shared" si="3"/>
        <v xml:space="preserve">KIT 10  CARTUCCE ZIP DRIVE  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 t="s">
        <v>162</v>
      </c>
      <c r="B98" s="3" t="s">
        <v>128</v>
      </c>
      <c r="C98" s="4">
        <v>632000</v>
      </c>
      <c r="D98" s="14">
        <f>C98/(1+iva)</f>
        <v>526666.66666666674</v>
      </c>
      <c r="E98" s="14">
        <f t="shared" si="2"/>
        <v>105333.33333333326</v>
      </c>
      <c r="F98" s="3"/>
      <c r="G98" s="3" t="str">
        <f t="shared" si="3"/>
        <v xml:space="preserve">KIT 3 CARTUCCE JAZ DRIVE  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 t="s">
        <v>163</v>
      </c>
      <c r="B99" s="3" t="s">
        <v>164</v>
      </c>
      <c r="C99" s="4">
        <v>90000</v>
      </c>
      <c r="D99" s="14">
        <f>C99/(1+iva)</f>
        <v>75000</v>
      </c>
      <c r="E99" s="14">
        <f t="shared" si="2"/>
        <v>15000</v>
      </c>
      <c r="F99" s="3"/>
      <c r="G99" s="3" t="str">
        <f t="shared" si="3"/>
        <v>KIT 3 CARTUCCE 120MB 3M per LS-120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 t="s">
        <v>165</v>
      </c>
      <c r="B100" s="3" t="s">
        <v>166</v>
      </c>
      <c r="C100" s="4">
        <v>4000</v>
      </c>
      <c r="D100" s="14">
        <f>C100/(1+iva)</f>
        <v>3333.3333333333335</v>
      </c>
      <c r="E100" s="14">
        <f t="shared" si="2"/>
        <v>666.66666666666652</v>
      </c>
      <c r="F100" s="3"/>
      <c r="G100" s="3" t="str">
        <f t="shared" si="3"/>
        <v>FRAME HDD  Kit montaggio Hard Disk 3,5"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 t="s">
        <v>167</v>
      </c>
      <c r="B101" s="3" t="s">
        <v>168</v>
      </c>
      <c r="C101" s="4">
        <v>5000</v>
      </c>
      <c r="D101" s="14">
        <f>C101/(1+iva)</f>
        <v>4166.666666666667</v>
      </c>
      <c r="E101" s="14">
        <f t="shared" si="2"/>
        <v>833.33333333333303</v>
      </c>
      <c r="F101" s="3"/>
      <c r="G101" s="3" t="str">
        <f t="shared" si="3"/>
        <v>FRAME FDD  Kit montaggio Floppy Disk Drive 3,5"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 t="s">
        <v>169</v>
      </c>
      <c r="B102" s="3" t="s">
        <v>170</v>
      </c>
      <c r="C102" s="4">
        <v>41000</v>
      </c>
      <c r="D102" s="14">
        <f>C102/(1+iva)</f>
        <v>34166.666666666672</v>
      </c>
      <c r="E102" s="14">
        <f t="shared" si="2"/>
        <v>6833.3333333333285</v>
      </c>
      <c r="F102" s="3"/>
      <c r="G102" s="3" t="str">
        <f t="shared" si="3"/>
        <v>FRAME REMOVIBILE 3.5" Kit FRAME REMOVIBILE per HDD 3,5"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 t="s">
        <v>171</v>
      </c>
      <c r="B103" s="3"/>
      <c r="C103" s="4"/>
      <c r="D103" s="14">
        <f>C103/(1+iva)</f>
        <v>0</v>
      </c>
      <c r="E103" s="14">
        <f t="shared" si="2"/>
        <v>0</v>
      </c>
      <c r="F103" s="3"/>
      <c r="G103" s="3" t="str">
        <f t="shared" si="3"/>
        <v xml:space="preserve">MAGNETO-OTTICI 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 t="s">
        <v>172</v>
      </c>
      <c r="B104" s="3" t="s">
        <v>173</v>
      </c>
      <c r="C104" s="4">
        <v>737000</v>
      </c>
      <c r="D104" s="14">
        <f>C104/(1+iva)</f>
        <v>614166.66666666674</v>
      </c>
      <c r="E104" s="14">
        <f t="shared" si="2"/>
        <v>122833.33333333326</v>
      </c>
      <c r="F104" s="3"/>
      <c r="G104" s="3" t="str">
        <f t="shared" si="3"/>
        <v>M.O. + CD 4X,  PD 2000 INT. 650 MB PLASMON PD2000I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 t="s">
        <v>174</v>
      </c>
      <c r="B105" s="3" t="s">
        <v>175</v>
      </c>
      <c r="C105" s="4">
        <v>910000</v>
      </c>
      <c r="D105" s="14">
        <f>C105/(1+iva)</f>
        <v>758333.33333333337</v>
      </c>
      <c r="E105" s="14">
        <f t="shared" si="2"/>
        <v>151666.66666666663</v>
      </c>
      <c r="F105" s="3"/>
      <c r="G105" s="3" t="str">
        <f t="shared" si="3"/>
        <v>M.O. + CD 4X,  PD 2000 EXT. 650 MB PLASMON PD2000E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 t="s">
        <v>176</v>
      </c>
      <c r="B106" s="3"/>
      <c r="C106" s="4">
        <v>241000</v>
      </c>
      <c r="D106" s="14">
        <f>C106/(1+iva)</f>
        <v>200833.33333333334</v>
      </c>
      <c r="E106" s="14">
        <f t="shared" si="2"/>
        <v>40166.666666666657</v>
      </c>
      <c r="F106" s="3"/>
      <c r="G106" s="3" t="str">
        <f t="shared" si="3"/>
        <v xml:space="preserve">KIT 5 CARTUCCE 650 MB 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 t="s">
        <v>177</v>
      </c>
      <c r="B107" s="3"/>
      <c r="C107" s="4"/>
      <c r="D107" s="14">
        <f>C107/(1+iva)</f>
        <v>0</v>
      </c>
      <c r="E107" s="14">
        <f t="shared" si="2"/>
        <v>0</v>
      </c>
      <c r="F107" s="3"/>
      <c r="G107" s="3" t="str">
        <f t="shared" si="3"/>
        <v xml:space="preserve">CD ROM 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 t="s">
        <v>178</v>
      </c>
      <c r="B108" s="3" t="s">
        <v>179</v>
      </c>
      <c r="C108" s="4">
        <v>112000</v>
      </c>
      <c r="D108" s="14">
        <f>C108/(1+iva)</f>
        <v>93333.333333333343</v>
      </c>
      <c r="E108" s="14">
        <f t="shared" si="2"/>
        <v>18666.666666666657</v>
      </c>
      <c r="F108" s="3"/>
      <c r="G108" s="3" t="str">
        <f t="shared" si="3"/>
        <v>CD ROM 24X HITACHI CDR 8330 24 velocita',EIDE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 t="s">
        <v>180</v>
      </c>
      <c r="B109" s="3" t="s">
        <v>179</v>
      </c>
      <c r="C109" s="4">
        <v>113000</v>
      </c>
      <c r="D109" s="14">
        <f>C109/(1+iva)</f>
        <v>94166.666666666672</v>
      </c>
      <c r="E109" s="14">
        <f t="shared" si="2"/>
        <v>18833.333333333328</v>
      </c>
      <c r="F109" s="3"/>
      <c r="G109" s="3" t="str">
        <f t="shared" si="3"/>
        <v>CD ROM 24X CREATIVE 24 velocita',EIDE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 t="s">
        <v>181</v>
      </c>
      <c r="B110" s="3" t="s">
        <v>182</v>
      </c>
      <c r="C110" s="4">
        <v>121000</v>
      </c>
      <c r="D110" s="14">
        <f>C110/(1+iva)</f>
        <v>100833.33333333334</v>
      </c>
      <c r="E110" s="14">
        <f t="shared" si="2"/>
        <v>20166.666666666657</v>
      </c>
      <c r="F110" s="3"/>
      <c r="G110" s="3" t="str">
        <f t="shared" si="3"/>
        <v>CD ROM 24X PIONEER 502-S Bulk 24 velocita',EIDE,SLOT-IN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 t="s">
        <v>183</v>
      </c>
      <c r="B111" s="3" t="s">
        <v>184</v>
      </c>
      <c r="C111" s="4">
        <v>160000</v>
      </c>
      <c r="D111" s="14">
        <f>C111/(1+iva)</f>
        <v>133333.33333333334</v>
      </c>
      <c r="E111" s="14">
        <f t="shared" si="2"/>
        <v>26666.666666666657</v>
      </c>
      <c r="F111" s="3"/>
      <c r="G111" s="3" t="str">
        <f t="shared" si="3"/>
        <v>CD ROM 34X ASUS 34 velocita',EIDE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 t="s">
        <v>185</v>
      </c>
      <c r="B112" s="3" t="s">
        <v>186</v>
      </c>
      <c r="C112" s="4">
        <v>195000</v>
      </c>
      <c r="D112" s="14">
        <f>C112/(1+iva)</f>
        <v>162500</v>
      </c>
      <c r="E112" s="14">
        <f t="shared" si="2"/>
        <v>32500</v>
      </c>
      <c r="F112" s="3"/>
      <c r="G112" s="3" t="str">
        <f t="shared" si="3"/>
        <v>CD ROM 24X SCSI NEC 24 velocita',SCSI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 t="s">
        <v>187</v>
      </c>
      <c r="B113" s="3" t="s">
        <v>188</v>
      </c>
      <c r="C113" s="4">
        <v>215000</v>
      </c>
      <c r="D113" s="14">
        <f>C113/(1+iva)</f>
        <v>179166.66666666669</v>
      </c>
      <c r="E113" s="14">
        <f t="shared" si="2"/>
        <v>35833.333333333314</v>
      </c>
      <c r="F113" s="3"/>
      <c r="G113" s="3" t="str">
        <f t="shared" si="3"/>
        <v>CD ROM 32X SCSI WAITEC 32 velocita',SCSI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 t="s">
        <v>189</v>
      </c>
      <c r="B114" s="3" t="s">
        <v>188</v>
      </c>
      <c r="C114" s="4">
        <v>321000</v>
      </c>
      <c r="D114" s="14">
        <f>C114/(1+iva)</f>
        <v>267500</v>
      </c>
      <c r="E114" s="14">
        <f t="shared" si="2"/>
        <v>53500</v>
      </c>
      <c r="F114" s="3"/>
      <c r="G114" s="3" t="str">
        <f t="shared" si="3"/>
        <v>CD ROM PLEXTOR PX-32TSI 32 velocita',SCSI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 t="s">
        <v>190</v>
      </c>
      <c r="B115" s="3" t="s">
        <v>191</v>
      </c>
      <c r="C115" s="4">
        <v>614000</v>
      </c>
      <c r="D115" s="14">
        <f>C115/(1+iva)</f>
        <v>511666.66666666669</v>
      </c>
      <c r="E115" s="14">
        <f t="shared" si="2"/>
        <v>102333.33333333331</v>
      </c>
      <c r="F115" s="3"/>
      <c r="G115" s="3" t="str">
        <f t="shared" si="3"/>
        <v>DVD CREATIVE KIT ENCORE DXR2 CREATIVE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 t="s">
        <v>192</v>
      </c>
      <c r="B116" s="3"/>
      <c r="C116" s="4"/>
      <c r="D116" s="14">
        <f>C116/(1+iva)</f>
        <v>0</v>
      </c>
      <c r="E116" s="14">
        <f t="shared" si="2"/>
        <v>0</v>
      </c>
      <c r="F116" s="3"/>
      <c r="G116" s="3" t="str">
        <f t="shared" si="3"/>
        <v xml:space="preserve">MASTERIZZATORI 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 t="s">
        <v>193</v>
      </c>
      <c r="B117" s="3" t="s">
        <v>194</v>
      </c>
      <c r="C117" s="4">
        <v>30000</v>
      </c>
      <c r="D117" s="14">
        <f>C117/(1+iva)</f>
        <v>25000</v>
      </c>
      <c r="E117" s="14">
        <f t="shared" si="2"/>
        <v>5000</v>
      </c>
      <c r="F117" s="3"/>
      <c r="G117" s="3" t="str">
        <f t="shared" si="3"/>
        <v>CONFEZIONE 10 CDR 74' Kit 10 pz.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 t="s">
        <v>195</v>
      </c>
      <c r="B118" s="3" t="s">
        <v>196</v>
      </c>
      <c r="C118" s="4">
        <v>34000</v>
      </c>
      <c r="D118" s="14">
        <f>C118/(1+iva)</f>
        <v>28333.333333333336</v>
      </c>
      <c r="E118" s="14">
        <f t="shared" si="2"/>
        <v>5666.6666666666642</v>
      </c>
      <c r="F118" s="3"/>
      <c r="G118" s="3" t="str">
        <f t="shared" si="3"/>
        <v>CD RISCRIVIBILE 74' VERBATIM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 t="s">
        <v>197</v>
      </c>
      <c r="B119" s="3" t="s">
        <v>194</v>
      </c>
      <c r="C119" s="4">
        <v>35000</v>
      </c>
      <c r="D119" s="14">
        <f>C119/(1+iva)</f>
        <v>29166.666666666668</v>
      </c>
      <c r="E119" s="14">
        <f t="shared" si="2"/>
        <v>5833.3333333333321</v>
      </c>
      <c r="F119" s="3"/>
      <c r="G119" s="3" t="str">
        <f t="shared" si="3"/>
        <v>CONFEZIONE 10 CDR 74' KODAK Kit 10 pz.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 t="s">
        <v>198</v>
      </c>
      <c r="B120" s="3" t="s">
        <v>199</v>
      </c>
      <c r="C120" s="4">
        <v>77000</v>
      </c>
      <c r="D120" s="14">
        <f>C120/(1+iva)</f>
        <v>64166.666666666672</v>
      </c>
      <c r="E120" s="14">
        <f t="shared" si="2"/>
        <v>12833.333333333328</v>
      </c>
      <c r="F120" s="3"/>
      <c r="G120" s="3" t="str">
        <f t="shared" si="3"/>
        <v>SOFTWARE LABELLER CD KIT Software per creazione etichette CD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 t="s">
        <v>200</v>
      </c>
      <c r="B121" s="3" t="s">
        <v>201</v>
      </c>
      <c r="C121" s="4">
        <v>723000</v>
      </c>
      <c r="D121" s="14">
        <f>C121/(1+iva)</f>
        <v>602500</v>
      </c>
      <c r="E121" s="14">
        <f t="shared" si="2"/>
        <v>120500</v>
      </c>
      <c r="F121" s="3"/>
      <c r="G121" s="3" t="str">
        <f t="shared" si="3"/>
        <v>WAITEC WT48/1 - GEAR - int. 4 WRITE 8 READ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 t="s">
        <v>202</v>
      </c>
      <c r="B122" s="3" t="s">
        <v>203</v>
      </c>
      <c r="C122" s="4">
        <v>742000</v>
      </c>
      <c r="D122" s="14">
        <f>C122/(1+iva)</f>
        <v>618333.33333333337</v>
      </c>
      <c r="E122" s="14">
        <f t="shared" si="2"/>
        <v>123666.66666666663</v>
      </c>
      <c r="F122" s="3"/>
      <c r="G122" s="3" t="str">
        <f t="shared" si="3"/>
        <v>WAITEC 2036EI/1 - SOFTWARE  CD RISCRIVIBILE 2REW,2WRI,6READ, EIDE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 t="s">
        <v>204</v>
      </c>
      <c r="B123" s="3" t="s">
        <v>205</v>
      </c>
      <c r="C123" s="4">
        <v>778000</v>
      </c>
      <c r="D123" s="14">
        <f>C123/(1+iva)</f>
        <v>648333.33333333337</v>
      </c>
      <c r="E123" s="14">
        <f t="shared" si="2"/>
        <v>129666.66666666663</v>
      </c>
      <c r="F123" s="3"/>
      <c r="G123" s="3" t="str">
        <f t="shared" si="3"/>
        <v>RICOH MP6200ADP + SOFT.+5 CDR CD RISCRIVIBILE 2REW,2WRI,6R E-IDE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 t="s">
        <v>206</v>
      </c>
      <c r="B124" s="3" t="s">
        <v>207</v>
      </c>
      <c r="C124" s="4">
        <v>878000</v>
      </c>
      <c r="D124" s="14">
        <f>C124/(1+iva)</f>
        <v>731666.66666666674</v>
      </c>
      <c r="E124" s="14">
        <f t="shared" si="2"/>
        <v>146333.33333333326</v>
      </c>
      <c r="F124" s="3"/>
      <c r="G124" s="3" t="str">
        <f t="shared" si="3"/>
        <v>RICOH MP6200SR - SOFTWARE SCSI CD RISCRIVIBILE 2REW,2WRI,6READ, SCSI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 t="s">
        <v>208</v>
      </c>
      <c r="B125" s="3" t="s">
        <v>207</v>
      </c>
      <c r="C125" s="4">
        <v>883000</v>
      </c>
      <c r="D125" s="14">
        <f>C125/(1+iva)</f>
        <v>735833.33333333337</v>
      </c>
      <c r="E125" s="14">
        <f t="shared" si="2"/>
        <v>147166.66666666663</v>
      </c>
      <c r="F125" s="3"/>
      <c r="G125" s="3" t="str">
        <f t="shared" si="3"/>
        <v>WAITEC 2026/1 - SOFTWARE SCSI CD RISCRIVIBILE 2REW,2WRI,6READ, SCSI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 t="s">
        <v>209</v>
      </c>
      <c r="B126" s="3" t="s">
        <v>201</v>
      </c>
      <c r="C126" s="4">
        <v>913000</v>
      </c>
      <c r="D126" s="14">
        <f>C126/(1+iva)</f>
        <v>760833.33333333337</v>
      </c>
      <c r="E126" s="14">
        <f t="shared" si="2"/>
        <v>152166.66666666663</v>
      </c>
      <c r="F126" s="3"/>
      <c r="G126" s="3" t="str">
        <f t="shared" si="3"/>
        <v>CDR 480i PLASMON EASY CD int. 4 WRITE 8 READ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 t="s">
        <v>210</v>
      </c>
      <c r="B127" s="3" t="s">
        <v>211</v>
      </c>
      <c r="C127" s="4">
        <v>1125000</v>
      </c>
      <c r="D127" s="14">
        <f>C127/(1+iva)</f>
        <v>937500</v>
      </c>
      <c r="E127" s="14">
        <f t="shared" si="2"/>
        <v>187500</v>
      </c>
      <c r="F127" s="3"/>
      <c r="G127" s="3" t="str">
        <f t="shared" si="3"/>
        <v>CDR 480e PLASMON EASY CD ext. 4 WRITE 8 READ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 t="s">
        <v>212</v>
      </c>
      <c r="B128" s="3"/>
      <c r="C128" s="4"/>
      <c r="D128" s="14">
        <f>C128/(1+iva)</f>
        <v>0</v>
      </c>
      <c r="E128" s="14">
        <f t="shared" si="2"/>
        <v>0</v>
      </c>
      <c r="F128" s="3"/>
      <c r="G128" s="3" t="str">
        <f t="shared" si="3"/>
        <v xml:space="preserve">MEMORIE 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 t="s">
        <v>213</v>
      </c>
      <c r="B129" s="3"/>
      <c r="C129" s="4">
        <v>33000</v>
      </c>
      <c r="D129" s="14">
        <f>C129/(1+iva)</f>
        <v>27500</v>
      </c>
      <c r="E129" s="14">
        <f t="shared" si="2"/>
        <v>5500</v>
      </c>
      <c r="F129" s="3"/>
      <c r="G129" s="3" t="str">
        <f t="shared" si="3"/>
        <v xml:space="preserve">SIMM 8MB 72 PIN (EDO) 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 t="s">
        <v>214</v>
      </c>
      <c r="B130" s="3"/>
      <c r="C130" s="4">
        <v>52000</v>
      </c>
      <c r="D130" s="14">
        <f>C130/(1+iva)</f>
        <v>43333.333333333336</v>
      </c>
      <c r="E130" s="14">
        <f t="shared" si="2"/>
        <v>8666.6666666666642</v>
      </c>
      <c r="F130" s="3"/>
      <c r="G130" s="3" t="str">
        <f t="shared" si="3"/>
        <v xml:space="preserve">SIMM 16MB 72 PIN (EDO) 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 t="s">
        <v>215</v>
      </c>
      <c r="B131" s="3"/>
      <c r="C131" s="4">
        <v>97000</v>
      </c>
      <c r="D131" s="14">
        <f>C131/(1+iva)</f>
        <v>80833.333333333343</v>
      </c>
      <c r="E131" s="14">
        <f t="shared" ref="E131:E194" si="4">SUM(C131-D131)</f>
        <v>16166.666666666657</v>
      </c>
      <c r="F131" s="3"/>
      <c r="G131" s="3" t="str">
        <f t="shared" ref="G131:G194" si="5">_xlfn.CONCAT(A131," ",B131)</f>
        <v xml:space="preserve">SIMM 32MB 72 PIN (EDO) 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 t="s">
        <v>216</v>
      </c>
      <c r="B132" s="3" t="s">
        <v>128</v>
      </c>
      <c r="C132" s="4"/>
      <c r="D132" s="14">
        <f>C132/(1+iva)</f>
        <v>0</v>
      </c>
      <c r="E132" s="14">
        <f t="shared" si="4"/>
        <v>0</v>
      </c>
      <c r="F132" s="3"/>
      <c r="G132" s="3" t="str">
        <f t="shared" si="5"/>
        <v xml:space="preserve">MODEM FAX - VIDEOCAMERA  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 t="s">
        <v>217</v>
      </c>
      <c r="B133" s="3" t="s">
        <v>218</v>
      </c>
      <c r="C133" s="4">
        <v>131000</v>
      </c>
      <c r="D133" s="14">
        <f>C133/(1+iva)</f>
        <v>109166.66666666667</v>
      </c>
      <c r="E133" s="14">
        <f t="shared" si="4"/>
        <v>21833.333333333328</v>
      </c>
      <c r="F133" s="3"/>
      <c r="G133" s="3" t="str">
        <f t="shared" si="5"/>
        <v>M/F MOTOROLA 3400PRO 28800 EXT MOTOROLA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 t="s">
        <v>219</v>
      </c>
      <c r="B134" s="3" t="s">
        <v>220</v>
      </c>
      <c r="C134" s="4">
        <v>169000</v>
      </c>
      <c r="D134" s="14">
        <f>C134/(1+iva)</f>
        <v>140833.33333333334</v>
      </c>
      <c r="E134" s="14">
        <f t="shared" si="4"/>
        <v>28166.666666666657</v>
      </c>
      <c r="F134" s="3"/>
      <c r="G134" s="3" t="str">
        <f t="shared" si="5"/>
        <v>M/F LEONARDO PC 33600 INT OEM DIGICOM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 t="s">
        <v>221</v>
      </c>
      <c r="B135" s="3" t="s">
        <v>220</v>
      </c>
      <c r="C135" s="4">
        <v>190000</v>
      </c>
      <c r="D135" s="14">
        <f>C135/(1+iva)</f>
        <v>158333.33333333334</v>
      </c>
      <c r="E135" s="14">
        <f t="shared" si="4"/>
        <v>31666.666666666657</v>
      </c>
      <c r="F135" s="3"/>
      <c r="G135" s="3" t="str">
        <f t="shared" si="5"/>
        <v>M/F LEONARDO PC 33600 EXT DIGICOM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 t="s">
        <v>222</v>
      </c>
      <c r="B136" s="3" t="s">
        <v>218</v>
      </c>
      <c r="C136" s="4">
        <v>191000</v>
      </c>
      <c r="D136" s="14">
        <f>C136/(1+iva)</f>
        <v>159166.66666666669</v>
      </c>
      <c r="E136" s="14">
        <f t="shared" si="4"/>
        <v>31833.333333333314</v>
      </c>
      <c r="F136" s="3"/>
      <c r="G136" s="3" t="str">
        <f t="shared" si="5"/>
        <v>M/F MOTOROLA 56K  EXT BULK MOTOROLA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 t="s">
        <v>223</v>
      </c>
      <c r="B137" s="3" t="s">
        <v>220</v>
      </c>
      <c r="C137" s="4">
        <v>197000</v>
      </c>
      <c r="D137" s="14">
        <f>C137/(1+iva)</f>
        <v>164166.66666666669</v>
      </c>
      <c r="E137" s="14">
        <f t="shared" si="4"/>
        <v>32833.333333333314</v>
      </c>
      <c r="F137" s="3"/>
      <c r="G137" s="3" t="str">
        <f t="shared" si="5"/>
        <v>M/F LEONARDO PC 33600 INT DIGICOM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 t="s">
        <v>224</v>
      </c>
      <c r="B138" s="3" t="s">
        <v>220</v>
      </c>
      <c r="C138" s="4">
        <v>201000</v>
      </c>
      <c r="D138" s="14">
        <f>C138/(1+iva)</f>
        <v>167500</v>
      </c>
      <c r="E138" s="14">
        <f t="shared" si="4"/>
        <v>33500</v>
      </c>
      <c r="F138" s="3"/>
      <c r="G138" s="3" t="str">
        <f t="shared" si="5"/>
        <v>M/F TIZIANO 33600 EXT DIGICOM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 t="s">
        <v>225</v>
      </c>
      <c r="B139" s="3" t="s">
        <v>226</v>
      </c>
      <c r="C139" s="4">
        <v>220000</v>
      </c>
      <c r="D139" s="14">
        <f>C139/(1+iva)</f>
        <v>183333.33333333334</v>
      </c>
      <c r="E139" s="14">
        <f t="shared" si="4"/>
        <v>36666.666666666657</v>
      </c>
      <c r="F139" s="3"/>
      <c r="G139" s="3" t="str">
        <f t="shared" si="5"/>
        <v>M/F SPORTSTER FLASH 33600 EXT ITA  US ROBOTICS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 t="s">
        <v>227</v>
      </c>
      <c r="B140" s="3" t="s">
        <v>218</v>
      </c>
      <c r="C140" s="4">
        <v>250000</v>
      </c>
      <c r="D140" s="14">
        <f>C140/(1+iva)</f>
        <v>208333.33333333334</v>
      </c>
      <c r="E140" s="14">
        <f t="shared" si="4"/>
        <v>41666.666666666657</v>
      </c>
      <c r="F140" s="3"/>
      <c r="G140" s="3" t="str">
        <f t="shared" si="5"/>
        <v>M/F MOTOROLA 56K  EXT MOTOROLA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 t="s">
        <v>228</v>
      </c>
      <c r="B141" s="3" t="s">
        <v>220</v>
      </c>
      <c r="C141" s="4">
        <v>257000</v>
      </c>
      <c r="D141" s="14">
        <f>C141/(1+iva)</f>
        <v>214166.66666666669</v>
      </c>
      <c r="E141" s="14">
        <f t="shared" si="4"/>
        <v>42833.333333333314</v>
      </c>
      <c r="F141" s="3"/>
      <c r="G141" s="3" t="str">
        <f t="shared" si="5"/>
        <v>M/F LEONARDO  56K  EXT DIGICOM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 t="s">
        <v>229</v>
      </c>
      <c r="B142" s="3" t="s">
        <v>220</v>
      </c>
      <c r="C142" s="4">
        <v>278000</v>
      </c>
      <c r="D142" s="14">
        <f>C142/(1+iva)</f>
        <v>231666.66666666669</v>
      </c>
      <c r="E142" s="14">
        <f t="shared" si="4"/>
        <v>46333.333333333314</v>
      </c>
      <c r="F142" s="3"/>
      <c r="G142" s="3" t="str">
        <f t="shared" si="5"/>
        <v>M/F TIZIANO 56K EXT DIGICOM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 t="s">
        <v>230</v>
      </c>
      <c r="B143" s="3" t="s">
        <v>226</v>
      </c>
      <c r="C143" s="4">
        <v>280000</v>
      </c>
      <c r="D143" s="14">
        <f>C143/(1+iva)</f>
        <v>233333.33333333334</v>
      </c>
      <c r="E143" s="14">
        <f t="shared" si="4"/>
        <v>46666.666666666657</v>
      </c>
      <c r="F143" s="3"/>
      <c r="G143" s="3" t="str">
        <f t="shared" si="5"/>
        <v>M/F SPORTSTER MESSAGE PLUS US ROBOTICS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 t="s">
        <v>231</v>
      </c>
      <c r="B144" s="3" t="s">
        <v>220</v>
      </c>
      <c r="C144" s="4">
        <v>300000</v>
      </c>
      <c r="D144" s="14">
        <f>C144/(1+iva)</f>
        <v>250000</v>
      </c>
      <c r="E144" s="14">
        <f t="shared" si="4"/>
        <v>50000</v>
      </c>
      <c r="F144" s="3"/>
      <c r="G144" s="3" t="str">
        <f t="shared" si="5"/>
        <v>M/F LEONARDO PCMCIA 33600 DIGICOM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 t="s">
        <v>232</v>
      </c>
      <c r="B145" s="3" t="s">
        <v>233</v>
      </c>
      <c r="C145" s="4">
        <v>305000</v>
      </c>
      <c r="D145" s="14">
        <f>C145/(1+iva)</f>
        <v>254166.66666666669</v>
      </c>
      <c r="E145" s="14">
        <f t="shared" si="4"/>
        <v>50833.333333333314</v>
      </c>
      <c r="F145" s="3"/>
      <c r="G145" s="3" t="str">
        <f t="shared" si="5"/>
        <v>KIT VIDEOCONFERENZA "GALILEO" DIGICOM / H.324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 t="s">
        <v>234</v>
      </c>
      <c r="B146" s="3" t="s">
        <v>220</v>
      </c>
      <c r="C146" s="4">
        <v>335000</v>
      </c>
      <c r="D146" s="14">
        <f>C146/(1+iva)</f>
        <v>279166.66666666669</v>
      </c>
      <c r="E146" s="14">
        <f t="shared" si="4"/>
        <v>55833.333333333314</v>
      </c>
      <c r="F146" s="3"/>
      <c r="G146" s="3" t="str">
        <f t="shared" si="5"/>
        <v>MODEM ISDN TINTORETTO EXT. DIGICOM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 t="s">
        <v>235</v>
      </c>
      <c r="B147" s="3" t="s">
        <v>220</v>
      </c>
      <c r="C147" s="4">
        <v>360000</v>
      </c>
      <c r="D147" s="14">
        <f>C147/(1+iva)</f>
        <v>300000</v>
      </c>
      <c r="E147" s="14">
        <f t="shared" si="4"/>
        <v>60000</v>
      </c>
      <c r="F147" s="3"/>
      <c r="G147" s="3" t="str">
        <f t="shared" si="5"/>
        <v>M/F LEONARDO PCMCIA 56K DIGICOM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 t="s">
        <v>236</v>
      </c>
      <c r="B148" s="3" t="s">
        <v>218</v>
      </c>
      <c r="C148" s="4">
        <v>429000</v>
      </c>
      <c r="D148" s="14">
        <f>C148/(1+iva)</f>
        <v>357500</v>
      </c>
      <c r="E148" s="14">
        <f t="shared" si="4"/>
        <v>71500</v>
      </c>
      <c r="F148" s="3"/>
      <c r="G148" s="3" t="str">
        <f t="shared" si="5"/>
        <v>MODEM MOTOROLA ISDN  EXT.64/128K MOTOROLA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 t="s">
        <v>237</v>
      </c>
      <c r="B149" s="3" t="s">
        <v>220</v>
      </c>
      <c r="C149" s="4">
        <v>701000</v>
      </c>
      <c r="D149" s="14">
        <f>C149/(1+iva)</f>
        <v>584166.66666666674</v>
      </c>
      <c r="E149" s="14">
        <f t="shared" si="4"/>
        <v>116833.33333333326</v>
      </c>
      <c r="F149" s="3"/>
      <c r="G149" s="3" t="str">
        <f t="shared" si="5"/>
        <v>M/F ISDN DONATELLO EXT. DIGICOM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 t="s">
        <v>238</v>
      </c>
      <c r="B150" s="3"/>
      <c r="C150" s="4"/>
      <c r="D150" s="14">
        <f>C150/(1+iva)</f>
        <v>0</v>
      </c>
      <c r="E150" s="14">
        <f t="shared" si="4"/>
        <v>0</v>
      </c>
      <c r="F150" s="3"/>
      <c r="G150" s="3" t="str">
        <f t="shared" si="5"/>
        <v xml:space="preserve">MULTIMEDIA 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 t="s">
        <v>239</v>
      </c>
      <c r="B151" s="3" t="s">
        <v>240</v>
      </c>
      <c r="C151" s="4">
        <v>90000</v>
      </c>
      <c r="D151" s="14">
        <f>C151/(1+iva)</f>
        <v>75000</v>
      </c>
      <c r="E151" s="14">
        <f t="shared" si="4"/>
        <v>15000</v>
      </c>
      <c r="F151" s="3"/>
      <c r="G151" s="3" t="str">
        <f t="shared" si="5"/>
        <v>SOUND AXP201/U PCI 64 Asus - ESS Maestro-1 Audio accellerator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 t="s">
        <v>241</v>
      </c>
      <c r="B152" s="3" t="s">
        <v>242</v>
      </c>
      <c r="C152" s="4">
        <v>69000</v>
      </c>
      <c r="D152" s="14">
        <f>C152/(1+iva)</f>
        <v>57500</v>
      </c>
      <c r="E152" s="14">
        <f t="shared" si="4"/>
        <v>11500</v>
      </c>
      <c r="F152" s="3"/>
      <c r="G152" s="3" t="str">
        <f t="shared" si="5"/>
        <v>SOUND BLASTER 16 PnP  O.E.M. Creative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 t="s">
        <v>243</v>
      </c>
      <c r="B153" s="3" t="s">
        <v>242</v>
      </c>
      <c r="C153" s="4">
        <v>89000</v>
      </c>
      <c r="D153" s="14">
        <f>C153/(1+iva)</f>
        <v>74166.666666666672</v>
      </c>
      <c r="E153" s="14">
        <f t="shared" si="4"/>
        <v>14833.333333333328</v>
      </c>
      <c r="F153" s="3"/>
      <c r="G153" s="3" t="str">
        <f t="shared" si="5"/>
        <v>SOUND BLASTER 16 PnP NO IDE Creative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 t="s">
        <v>244</v>
      </c>
      <c r="B154" s="3" t="s">
        <v>242</v>
      </c>
      <c r="C154" s="4">
        <v>138000</v>
      </c>
      <c r="D154" s="14">
        <f>C154/(1+iva)</f>
        <v>115000</v>
      </c>
      <c r="E154" s="14">
        <f t="shared" si="4"/>
        <v>23000</v>
      </c>
      <c r="F154" s="3"/>
      <c r="G154" s="3" t="str">
        <f t="shared" si="5"/>
        <v>SOUND BLASTER AWE64 STD OEM Creative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 t="s">
        <v>245</v>
      </c>
      <c r="B155" s="3" t="s">
        <v>242</v>
      </c>
      <c r="C155" s="4">
        <v>196000</v>
      </c>
      <c r="D155" s="14">
        <f>C155/(1+iva)</f>
        <v>163333.33333333334</v>
      </c>
      <c r="E155" s="14">
        <f t="shared" si="4"/>
        <v>32666.666666666657</v>
      </c>
      <c r="F155" s="3"/>
      <c r="G155" s="3" t="str">
        <f t="shared" si="5"/>
        <v>SOUND BLASTER AWE64 STANDARD Creative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 t="s">
        <v>246</v>
      </c>
      <c r="B156" s="3" t="s">
        <v>242</v>
      </c>
      <c r="C156" s="4">
        <v>329000</v>
      </c>
      <c r="D156" s="14">
        <f>C156/(1+iva)</f>
        <v>274166.66666666669</v>
      </c>
      <c r="E156" s="14">
        <f t="shared" si="4"/>
        <v>54833.333333333314</v>
      </c>
      <c r="F156" s="3"/>
      <c r="G156" s="3" t="str">
        <f t="shared" si="5"/>
        <v>SOUND BLASTER AWE64 GOLD PNP  Creative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 t="s">
        <v>247</v>
      </c>
      <c r="B157" s="3" t="s">
        <v>242</v>
      </c>
      <c r="C157" s="4">
        <v>295000</v>
      </c>
      <c r="D157" s="14">
        <f>C157/(1+iva)</f>
        <v>245833.33333333334</v>
      </c>
      <c r="E157" s="14">
        <f t="shared" si="4"/>
        <v>49166.666666666657</v>
      </c>
      <c r="F157" s="3"/>
      <c r="G157" s="3" t="str">
        <f t="shared" si="5"/>
        <v>KIT "DISCOVERY AWE64" 24X PNP Creative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 t="s">
        <v>248</v>
      </c>
      <c r="B158" s="3" t="s">
        <v>249</v>
      </c>
      <c r="C158" s="4">
        <v>19000</v>
      </c>
      <c r="D158" s="14">
        <f>C158/(1+iva)</f>
        <v>15833.333333333334</v>
      </c>
      <c r="E158" s="14">
        <f t="shared" si="4"/>
        <v>3166.6666666666661</v>
      </c>
      <c r="F158" s="3"/>
      <c r="G158" s="3" t="str">
        <f t="shared" si="5"/>
        <v>SPEAKERS MLI-699 MLI-60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 t="s">
        <v>250</v>
      </c>
      <c r="B159" s="3" t="s">
        <v>251</v>
      </c>
      <c r="C159" s="4">
        <v>26000</v>
      </c>
      <c r="D159" s="14">
        <f>C159/(1+iva)</f>
        <v>21666.666666666668</v>
      </c>
      <c r="E159" s="14">
        <f t="shared" si="4"/>
        <v>4333.3333333333321</v>
      </c>
      <c r="F159" s="3"/>
      <c r="G159" s="3" t="str">
        <f t="shared" si="5"/>
        <v>SPEAKER 25 W FS-60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 t="s">
        <v>252</v>
      </c>
      <c r="B160" s="3" t="s">
        <v>253</v>
      </c>
      <c r="C160" s="4">
        <v>28000</v>
      </c>
      <c r="D160" s="14">
        <f>C160/(1+iva)</f>
        <v>23333.333333333336</v>
      </c>
      <c r="E160" s="14">
        <f t="shared" si="4"/>
        <v>4666.6666666666642</v>
      </c>
      <c r="F160" s="3"/>
      <c r="G160" s="3" t="str">
        <f t="shared" si="5"/>
        <v>SPEAKER PROFESSIONAL 70 W FS-70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 t="s">
        <v>254</v>
      </c>
      <c r="B161" s="3" t="s">
        <v>255</v>
      </c>
      <c r="C161" s="4">
        <v>56000</v>
      </c>
      <c r="D161" s="14">
        <f>C161/(1+iva)</f>
        <v>46666.666666666672</v>
      </c>
      <c r="E161" s="14">
        <f t="shared" si="4"/>
        <v>9333.3333333333285</v>
      </c>
      <c r="F161" s="3"/>
      <c r="G161" s="3" t="str">
        <f t="shared" si="5"/>
        <v>ULTRA SPEAKER 130W FS-100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 t="s">
        <v>256</v>
      </c>
      <c r="B162" s="3"/>
      <c r="C162" s="4"/>
      <c r="D162" s="14">
        <f>C162/(1+iva)</f>
        <v>0</v>
      </c>
      <c r="E162" s="14">
        <f t="shared" si="4"/>
        <v>0</v>
      </c>
      <c r="F162" s="3"/>
      <c r="G162" s="3" t="str">
        <f t="shared" si="5"/>
        <v xml:space="preserve">MICROPROCESSORI 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 t="s">
        <v>257</v>
      </c>
      <c r="B163" s="3"/>
      <c r="C163" s="4">
        <v>216000</v>
      </c>
      <c r="D163" s="14">
        <f>C163/(1+iva)</f>
        <v>180000</v>
      </c>
      <c r="E163" s="14">
        <f t="shared" si="4"/>
        <v>36000</v>
      </c>
      <c r="F163" s="3"/>
      <c r="G163" s="3" t="str">
        <f t="shared" si="5"/>
        <v xml:space="preserve">PENTIUM 166 INTEL MMX 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 t="s">
        <v>258</v>
      </c>
      <c r="B164" s="3"/>
      <c r="C164" s="4">
        <v>250000</v>
      </c>
      <c r="D164" s="14">
        <f>C164/(1+iva)</f>
        <v>208333.33333333334</v>
      </c>
      <c r="E164" s="14">
        <f t="shared" si="4"/>
        <v>41666.666666666657</v>
      </c>
      <c r="F164" s="3"/>
      <c r="G164" s="3" t="str">
        <f t="shared" si="5"/>
        <v xml:space="preserve">PENTIUM 200 INTEL MMX 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 t="s">
        <v>259</v>
      </c>
      <c r="B165" s="3"/>
      <c r="C165" s="4">
        <v>382000</v>
      </c>
      <c r="D165" s="14">
        <f>C165/(1+iva)</f>
        <v>318333.33333333337</v>
      </c>
      <c r="E165" s="14">
        <f t="shared" si="4"/>
        <v>63666.666666666628</v>
      </c>
      <c r="F165" s="3"/>
      <c r="G165" s="3" t="str">
        <f t="shared" si="5"/>
        <v xml:space="preserve">PENTIUM 233 INTEL MMX 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 t="s">
        <v>260</v>
      </c>
      <c r="B166" s="3"/>
      <c r="C166" s="4">
        <v>524000</v>
      </c>
      <c r="D166" s="14">
        <f>C166/(1+iva)</f>
        <v>436666.66666666669</v>
      </c>
      <c r="E166" s="14">
        <f t="shared" si="4"/>
        <v>87333.333333333314</v>
      </c>
      <c r="F166" s="3"/>
      <c r="G166" s="3" t="str">
        <f t="shared" si="5"/>
        <v xml:space="preserve">PENTIUM II 233 INTEL 512k 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 t="s">
        <v>261</v>
      </c>
      <c r="B167" s="3"/>
      <c r="C167" s="4">
        <v>757000</v>
      </c>
      <c r="D167" s="14">
        <f>C167/(1+iva)</f>
        <v>630833.33333333337</v>
      </c>
      <c r="E167" s="14">
        <f t="shared" si="4"/>
        <v>126166.66666666663</v>
      </c>
      <c r="F167" s="3"/>
      <c r="G167" s="3" t="str">
        <f t="shared" si="5"/>
        <v xml:space="preserve">PENTIUM II 266 INTEL 512k 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 t="s">
        <v>262</v>
      </c>
      <c r="B168" s="3"/>
      <c r="C168" s="4">
        <v>1045000</v>
      </c>
      <c r="D168" s="14">
        <f>C168/(1+iva)</f>
        <v>870833.33333333337</v>
      </c>
      <c r="E168" s="14">
        <f t="shared" si="4"/>
        <v>174166.66666666663</v>
      </c>
      <c r="F168" s="3"/>
      <c r="G168" s="3" t="str">
        <f t="shared" si="5"/>
        <v xml:space="preserve">PENTIUM II 300 INTEL 512K 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 t="s">
        <v>263</v>
      </c>
      <c r="B169" s="3"/>
      <c r="C169" s="4">
        <v>1568000</v>
      </c>
      <c r="D169" s="14">
        <f>C169/(1+iva)</f>
        <v>1306666.6666666667</v>
      </c>
      <c r="E169" s="14">
        <f t="shared" si="4"/>
        <v>261333.33333333326</v>
      </c>
      <c r="F169" s="3"/>
      <c r="G169" s="3" t="str">
        <f t="shared" si="5"/>
        <v xml:space="preserve">PENTIUM II 333 INTEL 512K 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 t="s">
        <v>264</v>
      </c>
      <c r="B170" s="3"/>
      <c r="C170" s="4">
        <v>117000</v>
      </c>
      <c r="D170" s="14">
        <f>C170/(1+iva)</f>
        <v>97500</v>
      </c>
      <c r="E170" s="14">
        <f t="shared" si="4"/>
        <v>19500</v>
      </c>
      <c r="F170" s="3"/>
      <c r="G170" s="3" t="str">
        <f t="shared" si="5"/>
        <v xml:space="preserve">SGS P 166+ 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 t="s">
        <v>265</v>
      </c>
      <c r="B171" s="3"/>
      <c r="C171" s="4">
        <v>158000</v>
      </c>
      <c r="D171" s="14">
        <f>C171/(1+iva)</f>
        <v>131666.66666666669</v>
      </c>
      <c r="E171" s="14">
        <f t="shared" si="4"/>
        <v>26333.333333333314</v>
      </c>
      <c r="F171" s="3"/>
      <c r="G171" s="3" t="str">
        <f t="shared" si="5"/>
        <v xml:space="preserve">IBM 200 MX 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 t="s">
        <v>266</v>
      </c>
      <c r="B172" s="3"/>
      <c r="C172" s="4">
        <v>260000</v>
      </c>
      <c r="D172" s="14">
        <f>C172/(1+iva)</f>
        <v>216666.66666666669</v>
      </c>
      <c r="E172" s="14">
        <f t="shared" si="4"/>
        <v>43333.333333333314</v>
      </c>
      <c r="F172" s="3"/>
      <c r="G172" s="3" t="str">
        <f t="shared" si="5"/>
        <v xml:space="preserve">IBM 233 MX 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 t="s">
        <v>267</v>
      </c>
      <c r="B173" s="3"/>
      <c r="C173" s="4">
        <v>193000</v>
      </c>
      <c r="D173" s="14">
        <f>C173/(1+iva)</f>
        <v>160833.33333333334</v>
      </c>
      <c r="E173" s="14">
        <f t="shared" si="4"/>
        <v>32166.666666666657</v>
      </c>
      <c r="F173" s="3"/>
      <c r="G173" s="3" t="str">
        <f t="shared" si="5"/>
        <v xml:space="preserve">AMD K6-166 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 t="s">
        <v>268</v>
      </c>
      <c r="B174" s="3"/>
      <c r="C174" s="4">
        <v>270000</v>
      </c>
      <c r="D174" s="14">
        <f>C174/(1+iva)</f>
        <v>225000</v>
      </c>
      <c r="E174" s="14">
        <f t="shared" si="4"/>
        <v>45000</v>
      </c>
      <c r="F174" s="3"/>
      <c r="G174" s="3" t="str">
        <f t="shared" si="5"/>
        <v xml:space="preserve">AMD K6-200 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 t="s">
        <v>269</v>
      </c>
      <c r="B175" s="3"/>
      <c r="C175" s="4">
        <v>314000</v>
      </c>
      <c r="D175" s="14">
        <f>C175/(1+iva)</f>
        <v>261666.66666666669</v>
      </c>
      <c r="E175" s="14">
        <f t="shared" si="4"/>
        <v>52333.333333333314</v>
      </c>
      <c r="F175" s="3"/>
      <c r="G175" s="3" t="str">
        <f t="shared" si="5"/>
        <v xml:space="preserve">AMD K6-233 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 t="s">
        <v>270</v>
      </c>
      <c r="B176" s="3"/>
      <c r="C176" s="4">
        <v>894000</v>
      </c>
      <c r="D176" s="14">
        <f>C176/(1+iva)</f>
        <v>745000</v>
      </c>
      <c r="E176" s="14">
        <f t="shared" si="4"/>
        <v>149000</v>
      </c>
      <c r="F176" s="3"/>
      <c r="G176" s="3" t="str">
        <f t="shared" si="5"/>
        <v xml:space="preserve">PENTIUM PRO 180 MZH 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 t="s">
        <v>271</v>
      </c>
      <c r="B177" s="3"/>
      <c r="C177" s="4">
        <v>1040000</v>
      </c>
      <c r="D177" s="14">
        <f>C177/(1+iva)</f>
        <v>866666.66666666674</v>
      </c>
      <c r="E177" s="14">
        <f t="shared" si="4"/>
        <v>173333.33333333326</v>
      </c>
      <c r="F177" s="3"/>
      <c r="G177" s="3" t="str">
        <f t="shared" si="5"/>
        <v xml:space="preserve">PENTIUM PRO 200 MZH 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 t="s">
        <v>272</v>
      </c>
      <c r="B178" s="3"/>
      <c r="C178" s="4">
        <v>8000</v>
      </c>
      <c r="D178" s="14">
        <f>C178/(1+iva)</f>
        <v>6666.666666666667</v>
      </c>
      <c r="E178" s="14">
        <f t="shared" si="4"/>
        <v>1333.333333333333</v>
      </c>
      <c r="F178" s="3"/>
      <c r="G178" s="3" t="str">
        <f t="shared" si="5"/>
        <v xml:space="preserve">VENTOLINA PENTIUM 75-166 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 t="s">
        <v>273</v>
      </c>
      <c r="B179" s="3"/>
      <c r="C179" s="4">
        <v>10000</v>
      </c>
      <c r="D179" s="14">
        <f>C179/(1+iva)</f>
        <v>8333.3333333333339</v>
      </c>
      <c r="E179" s="14">
        <f t="shared" si="4"/>
        <v>1666.6666666666661</v>
      </c>
      <c r="F179" s="3"/>
      <c r="G179" s="3" t="str">
        <f t="shared" si="5"/>
        <v xml:space="preserve">VENTOLINA PENTIUM 200 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 t="s">
        <v>274</v>
      </c>
      <c r="B180" s="3"/>
      <c r="C180" s="4">
        <v>24000</v>
      </c>
      <c r="D180" s="14">
        <f>C180/(1+iva)</f>
        <v>20000</v>
      </c>
      <c r="E180" s="14">
        <f t="shared" si="4"/>
        <v>4000</v>
      </c>
      <c r="F180" s="3"/>
      <c r="G180" s="3" t="str">
        <f t="shared" si="5"/>
        <v xml:space="preserve">VENTOLA PER PENTIUM PRO 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 t="s">
        <v>275</v>
      </c>
      <c r="B181" s="3" t="s">
        <v>128</v>
      </c>
      <c r="C181" s="4">
        <v>11000</v>
      </c>
      <c r="D181" s="14">
        <f>C181/(1+iva)</f>
        <v>9166.6666666666679</v>
      </c>
      <c r="E181" s="14">
        <f t="shared" si="4"/>
        <v>1833.3333333333321</v>
      </c>
      <c r="F181" s="3"/>
      <c r="G181" s="3" t="str">
        <f t="shared" si="5"/>
        <v xml:space="preserve">VENTOLINA PER IBM/CYRIX 686  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 t="s">
        <v>276</v>
      </c>
      <c r="B182" s="3" t="s">
        <v>128</v>
      </c>
      <c r="C182" s="4">
        <v>10000</v>
      </c>
      <c r="D182" s="14">
        <f>C182/(1+iva)</f>
        <v>8333.3333333333339</v>
      </c>
      <c r="E182" s="14">
        <f t="shared" si="4"/>
        <v>1666.6666666666661</v>
      </c>
      <c r="F182" s="3"/>
      <c r="G182" s="3" t="str">
        <f t="shared" si="5"/>
        <v xml:space="preserve">VENTOLA 3 PIN per TX97  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 t="s">
        <v>277</v>
      </c>
      <c r="B183" s="3" t="s">
        <v>128</v>
      </c>
      <c r="C183" s="4">
        <v>26000</v>
      </c>
      <c r="D183" s="14">
        <f>C183/(1+iva)</f>
        <v>21666.666666666668</v>
      </c>
      <c r="E183" s="14">
        <f t="shared" si="4"/>
        <v>4333.3333333333321</v>
      </c>
      <c r="F183" s="3"/>
      <c r="G183" s="3" t="str">
        <f t="shared" si="5"/>
        <v xml:space="preserve">VENTOLA PENTIUM II  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 t="s">
        <v>278</v>
      </c>
      <c r="B184" s="3"/>
      <c r="C184" s="4"/>
      <c r="D184" s="14">
        <f>C184/(1+iva)</f>
        <v>0</v>
      </c>
      <c r="E184" s="14">
        <f t="shared" si="4"/>
        <v>0</v>
      </c>
      <c r="F184" s="3"/>
      <c r="G184" s="3" t="str">
        <f t="shared" si="5"/>
        <v xml:space="preserve">TASTIERE 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 t="s">
        <v>279</v>
      </c>
      <c r="B185" s="3" t="s">
        <v>280</v>
      </c>
      <c r="C185" s="4">
        <v>22000</v>
      </c>
      <c r="D185" s="14">
        <f>C185/(1+iva)</f>
        <v>18333.333333333336</v>
      </c>
      <c r="E185" s="14">
        <f t="shared" si="4"/>
        <v>3666.6666666666642</v>
      </c>
      <c r="F185" s="3"/>
      <c r="G185" s="3" t="str">
        <f t="shared" si="5"/>
        <v>TAST. ITA 105 TASTI WIN 95 UNIKEY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 t="s">
        <v>281</v>
      </c>
      <c r="B186" s="3" t="s">
        <v>282</v>
      </c>
      <c r="C186" s="4">
        <v>63000</v>
      </c>
      <c r="D186" s="14">
        <f>C186/(1+iva)</f>
        <v>52500</v>
      </c>
      <c r="E186" s="14">
        <f t="shared" si="4"/>
        <v>10500</v>
      </c>
      <c r="F186" s="3"/>
      <c r="G186" s="3" t="str">
        <f t="shared" si="5"/>
        <v>TAST. ITA   79t BTC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 t="s">
        <v>283</v>
      </c>
      <c r="B187" s="3" t="s">
        <v>282</v>
      </c>
      <c r="C187" s="4">
        <v>63000</v>
      </c>
      <c r="D187" s="14">
        <f>C187/(1+iva)</f>
        <v>52500</v>
      </c>
      <c r="E187" s="14">
        <f t="shared" si="4"/>
        <v>10500</v>
      </c>
      <c r="F187" s="3"/>
      <c r="G187" s="3" t="str">
        <f t="shared" si="5"/>
        <v>TAST. USA 79t BTC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 t="s">
        <v>284</v>
      </c>
      <c r="B188" s="3" t="s">
        <v>282</v>
      </c>
      <c r="C188" s="4">
        <v>26000</v>
      </c>
      <c r="D188" s="14">
        <f>C188/(1+iva)</f>
        <v>21666.666666666668</v>
      </c>
      <c r="E188" s="14">
        <f t="shared" si="4"/>
        <v>4333.3333333333321</v>
      </c>
      <c r="F188" s="3"/>
      <c r="G188" s="3" t="str">
        <f t="shared" si="5"/>
        <v>TAST. USA 105 TASTI WIN95 BTC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 t="s">
        <v>285</v>
      </c>
      <c r="B189" s="3" t="s">
        <v>286</v>
      </c>
      <c r="C189" s="4">
        <v>25000</v>
      </c>
      <c r="D189" s="14">
        <f>C189/(1+iva)</f>
        <v>20833.333333333336</v>
      </c>
      <c r="E189" s="14">
        <f t="shared" si="4"/>
        <v>4166.6666666666642</v>
      </c>
      <c r="F189" s="3"/>
      <c r="G189" s="3" t="str">
        <f t="shared" si="5"/>
        <v>TAST. ITA  105 TASTI NMB, WIN95 NMB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 t="s">
        <v>287</v>
      </c>
      <c r="B190" s="3" t="s">
        <v>286</v>
      </c>
      <c r="C190" s="4">
        <v>25000</v>
      </c>
      <c r="D190" s="14">
        <f>C190/(1+iva)</f>
        <v>20833.333333333336</v>
      </c>
      <c r="E190" s="14">
        <f t="shared" si="4"/>
        <v>4166.6666666666642</v>
      </c>
      <c r="F190" s="3"/>
      <c r="G190" s="3" t="str">
        <f t="shared" si="5"/>
        <v>TAST. ITA  105 TASTI NMB, PS/2 WIN95 NMB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 t="s">
        <v>288</v>
      </c>
      <c r="B191" s="3" t="s">
        <v>286</v>
      </c>
      <c r="C191" s="4">
        <v>46000</v>
      </c>
      <c r="D191" s="14">
        <f>C191/(1+iva)</f>
        <v>38333.333333333336</v>
      </c>
      <c r="E191" s="14">
        <f t="shared" si="4"/>
        <v>7666.6666666666642</v>
      </c>
      <c r="F191" s="3"/>
      <c r="G191" s="3" t="str">
        <f t="shared" si="5"/>
        <v>TAST. ITA 105 TASTI "CYPRESS"  WIN95 NMB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 t="s">
        <v>289</v>
      </c>
      <c r="B192" s="3"/>
      <c r="C192" s="4"/>
      <c r="D192" s="14">
        <f>C192/(1+iva)</f>
        <v>0</v>
      </c>
      <c r="E192" s="14">
        <f t="shared" si="4"/>
        <v>0</v>
      </c>
      <c r="F192" s="3"/>
      <c r="G192" s="3" t="str">
        <f t="shared" si="5"/>
        <v xml:space="preserve">SCANNER E ACCESSORI 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 t="s">
        <v>290</v>
      </c>
      <c r="B193" s="3" t="s">
        <v>291</v>
      </c>
      <c r="C193" s="4">
        <v>37000</v>
      </c>
      <c r="D193" s="14">
        <f>C193/(1+iva)</f>
        <v>30833.333333333336</v>
      </c>
      <c r="E193" s="14">
        <f t="shared" si="4"/>
        <v>6166.6666666666642</v>
      </c>
      <c r="F193" s="3"/>
      <c r="G193" s="3" t="str">
        <f t="shared" si="5"/>
        <v>MOUSE  PILOT SERIALE LOGITECH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 t="s">
        <v>292</v>
      </c>
      <c r="B194" s="3" t="s">
        <v>291</v>
      </c>
      <c r="C194" s="4">
        <v>37000</v>
      </c>
      <c r="D194" s="14">
        <f>C194/(1+iva)</f>
        <v>30833.333333333336</v>
      </c>
      <c r="E194" s="14">
        <f t="shared" si="4"/>
        <v>6166.6666666666642</v>
      </c>
      <c r="F194" s="3"/>
      <c r="G194" s="3" t="str">
        <f t="shared" si="5"/>
        <v>MOUSE  PILOT P/S2 LOGITECH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 t="s">
        <v>293</v>
      </c>
      <c r="B195" s="3" t="s">
        <v>294</v>
      </c>
      <c r="C195" s="4">
        <v>11000</v>
      </c>
      <c r="D195" s="14">
        <f>C195/(1+iva)</f>
        <v>9166.6666666666679</v>
      </c>
      <c r="E195" s="14">
        <f t="shared" ref="E195:E258" si="6">SUM(C195-D195)</f>
        <v>1833.3333333333321</v>
      </c>
      <c r="F195" s="3"/>
      <c r="G195" s="3" t="str">
        <f t="shared" ref="G195:G258" si="7">_xlfn.CONCAT(A195," ",B195)</f>
        <v>MOUSE SERIALE 3 TASTI PRIMAX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 t="s">
        <v>295</v>
      </c>
      <c r="B196" s="3" t="s">
        <v>294</v>
      </c>
      <c r="C196" s="4">
        <v>46000</v>
      </c>
      <c r="D196" s="14">
        <f>C196/(1+iva)</f>
        <v>38333.333333333336</v>
      </c>
      <c r="E196" s="14">
        <f t="shared" si="6"/>
        <v>7666.6666666666642</v>
      </c>
      <c r="F196" s="3"/>
      <c r="G196" s="3" t="str">
        <f t="shared" si="7"/>
        <v>MOUSE TRACKBALL  PRIMAX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 t="s">
        <v>296</v>
      </c>
      <c r="B197" s="3" t="s">
        <v>294</v>
      </c>
      <c r="C197" s="4">
        <v>19000</v>
      </c>
      <c r="D197" s="14">
        <f>C197/(1+iva)</f>
        <v>15833.333333333334</v>
      </c>
      <c r="E197" s="14">
        <f t="shared" si="6"/>
        <v>3166.6666666666661</v>
      </c>
      <c r="F197" s="3"/>
      <c r="G197" s="3" t="str">
        <f t="shared" si="7"/>
        <v>MOUSE "RAINBOW" SERIALE PRIMAX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 t="s">
        <v>297</v>
      </c>
      <c r="B198" s="3" t="s">
        <v>294</v>
      </c>
      <c r="C198" s="4">
        <v>13000</v>
      </c>
      <c r="D198" s="14">
        <f>C198/(1+iva)</f>
        <v>10833.333333333334</v>
      </c>
      <c r="E198" s="14">
        <f t="shared" si="6"/>
        <v>2166.6666666666661</v>
      </c>
      <c r="F198" s="3"/>
      <c r="G198" s="3" t="str">
        <f t="shared" si="7"/>
        <v>MOUSE  ECHO PS/2 PRIMAX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 t="s">
        <v>298</v>
      </c>
      <c r="B199" s="3" t="s">
        <v>294</v>
      </c>
      <c r="C199" s="4">
        <v>26000</v>
      </c>
      <c r="D199" s="14">
        <f>C199/(1+iva)</f>
        <v>21666.666666666668</v>
      </c>
      <c r="E199" s="14">
        <f t="shared" si="6"/>
        <v>4333.3333333333321</v>
      </c>
      <c r="F199" s="3"/>
      <c r="G199" s="3" t="str">
        <f t="shared" si="7"/>
        <v>VENUS MOUSE SERIALE PRIMAX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 t="s">
        <v>299</v>
      </c>
      <c r="B200" s="3" t="s">
        <v>294</v>
      </c>
      <c r="C200" s="4">
        <v>26000</v>
      </c>
      <c r="D200" s="14">
        <f>C200/(1+iva)</f>
        <v>21666.666666666668</v>
      </c>
      <c r="E200" s="14">
        <f t="shared" si="6"/>
        <v>4333.3333333333321</v>
      </c>
      <c r="F200" s="3"/>
      <c r="G200" s="3" t="str">
        <f t="shared" si="7"/>
        <v>VENUS MOUSE PS/2 PRIMAX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 t="s">
        <v>300</v>
      </c>
      <c r="B201" s="3" t="s">
        <v>294</v>
      </c>
      <c r="C201" s="4">
        <v>20000</v>
      </c>
      <c r="D201" s="14">
        <f>C201/(1+iva)</f>
        <v>16666.666666666668</v>
      </c>
      <c r="E201" s="14">
        <f t="shared" si="6"/>
        <v>3333.3333333333321</v>
      </c>
      <c r="F201" s="3"/>
      <c r="G201" s="3" t="str">
        <f t="shared" si="7"/>
        <v>JOYSTICK DIGITALE PRIMAX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 t="s">
        <v>301</v>
      </c>
      <c r="B202" s="3" t="s">
        <v>294</v>
      </c>
      <c r="C202" s="4">
        <v>49000</v>
      </c>
      <c r="D202" s="14">
        <f>C202/(1+iva)</f>
        <v>40833.333333333336</v>
      </c>
      <c r="E202" s="14">
        <f t="shared" si="6"/>
        <v>8166.6666666666642</v>
      </c>
      <c r="F202" s="3"/>
      <c r="G202" s="3" t="str">
        <f t="shared" si="7"/>
        <v>JOYSTICK ULTRASTRIKER PRIMAX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 t="s">
        <v>302</v>
      </c>
      <c r="B203" s="3" t="s">
        <v>294</v>
      </c>
      <c r="C203" s="4">
        <v>33000</v>
      </c>
      <c r="D203" s="14">
        <f>C203/(1+iva)</f>
        <v>27500</v>
      </c>
      <c r="E203" s="14">
        <f t="shared" si="6"/>
        <v>5500</v>
      </c>
      <c r="F203" s="3"/>
      <c r="G203" s="3" t="str">
        <f t="shared" si="7"/>
        <v>NAVIGATOR MOUSE PRIMAX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 t="s">
        <v>303</v>
      </c>
      <c r="B204" s="3" t="s">
        <v>294</v>
      </c>
      <c r="C204" s="4">
        <v>68000</v>
      </c>
      <c r="D204" s="14">
        <f>C204/(1+iva)</f>
        <v>56666.666666666672</v>
      </c>
      <c r="E204" s="14">
        <f t="shared" si="6"/>
        <v>11333.333333333328</v>
      </c>
      <c r="F204" s="3"/>
      <c r="G204" s="3" t="str">
        <f t="shared" si="7"/>
        <v>JOYSTICK EXCALIBUR PRIMAX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 t="s">
        <v>304</v>
      </c>
      <c r="B205" s="3" t="s">
        <v>294</v>
      </c>
      <c r="C205" s="4">
        <v>33000</v>
      </c>
      <c r="D205" s="14">
        <f>C205/(1+iva)</f>
        <v>27500</v>
      </c>
      <c r="E205" s="14">
        <f t="shared" si="6"/>
        <v>5500</v>
      </c>
      <c r="F205" s="3"/>
      <c r="G205" s="3" t="str">
        <f t="shared" si="7"/>
        <v>GAMEPAD CONQUEROR PRIMAX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 t="s">
        <v>305</v>
      </c>
      <c r="B206" s="3" t="s">
        <v>294</v>
      </c>
      <c r="C206" s="4">
        <v>147000</v>
      </c>
      <c r="D206" s="14">
        <f>C206/(1+iva)</f>
        <v>122500</v>
      </c>
      <c r="E206" s="14">
        <f t="shared" si="6"/>
        <v>24500</v>
      </c>
      <c r="F206" s="3"/>
      <c r="G206" s="3" t="str">
        <f t="shared" si="7"/>
        <v>COLOR HAND SCANNER PRIMAX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 t="s">
        <v>306</v>
      </c>
      <c r="B207" s="3" t="s">
        <v>294</v>
      </c>
      <c r="C207" s="4">
        <v>151000</v>
      </c>
      <c r="D207" s="14">
        <f>C207/(1+iva)</f>
        <v>125833.33333333334</v>
      </c>
      <c r="E207" s="14">
        <f t="shared" si="6"/>
        <v>25166.666666666657</v>
      </c>
      <c r="F207" s="3"/>
      <c r="G207" s="3" t="str">
        <f t="shared" si="7"/>
        <v>SCANNER COLORADO 4800 SW + OCR  PRIMAX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 t="s">
        <v>307</v>
      </c>
      <c r="B208" s="3" t="s">
        <v>294</v>
      </c>
      <c r="C208" s="4">
        <v>197000</v>
      </c>
      <c r="D208" s="14">
        <f>C208/(1+iva)</f>
        <v>164166.66666666669</v>
      </c>
      <c r="E208" s="14">
        <f t="shared" si="6"/>
        <v>32833.333333333314</v>
      </c>
      <c r="F208" s="3"/>
      <c r="G208" s="3" t="str">
        <f t="shared" si="7"/>
        <v>SCANNER COLORADO D600 SW + OCR  PRIMAX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 t="s">
        <v>308</v>
      </c>
      <c r="B209" s="3" t="s">
        <v>294</v>
      </c>
      <c r="C209" s="4">
        <v>310000</v>
      </c>
      <c r="D209" s="14">
        <f>C209/(1+iva)</f>
        <v>258333.33333333334</v>
      </c>
      <c r="E209" s="14">
        <f t="shared" si="6"/>
        <v>51666.666666666657</v>
      </c>
      <c r="F209" s="3"/>
      <c r="G209" s="3" t="str">
        <f t="shared" si="7"/>
        <v>SCANNER  DIRECT 9600 SW + OCR PRIMAX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 t="s">
        <v>309</v>
      </c>
      <c r="B210" s="3" t="s">
        <v>294</v>
      </c>
      <c r="C210" s="4">
        <v>271000</v>
      </c>
      <c r="D210" s="14">
        <f>C210/(1+iva)</f>
        <v>225833.33333333334</v>
      </c>
      <c r="E210" s="14">
        <f t="shared" si="6"/>
        <v>45166.666666666657</v>
      </c>
      <c r="F210" s="3"/>
      <c r="G210" s="3" t="str">
        <f t="shared" si="7"/>
        <v>SCANNER  JEWEL 4800 SCSI PRIMAX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 t="s">
        <v>310</v>
      </c>
      <c r="B211" s="3" t="s">
        <v>294</v>
      </c>
      <c r="C211" s="4">
        <v>458000</v>
      </c>
      <c r="D211" s="14">
        <f>C211/(1+iva)</f>
        <v>381666.66666666669</v>
      </c>
      <c r="E211" s="14">
        <f t="shared" si="6"/>
        <v>76333.333333333314</v>
      </c>
      <c r="F211" s="3"/>
      <c r="G211" s="3" t="str">
        <f t="shared" si="7"/>
        <v>SCANNER PROFI  9600 SCSI PRIMAX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 t="s">
        <v>311</v>
      </c>
      <c r="B212" s="3" t="s">
        <v>294</v>
      </c>
      <c r="C212" s="4">
        <v>412000</v>
      </c>
      <c r="D212" s="14">
        <f>C212/(1+iva)</f>
        <v>343333.33333333337</v>
      </c>
      <c r="E212" s="14">
        <f t="shared" si="6"/>
        <v>68666.666666666628</v>
      </c>
      <c r="F212" s="3"/>
      <c r="G212" s="3" t="str">
        <f t="shared" si="7"/>
        <v>SCANNER PHODOX U. S. 300 PRIMAX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 t="s">
        <v>312</v>
      </c>
      <c r="B213" s="3" t="s">
        <v>313</v>
      </c>
      <c r="C213" s="4">
        <v>807000</v>
      </c>
      <c r="D213" s="14">
        <f>C213/(1+iva)</f>
        <v>672500</v>
      </c>
      <c r="E213" s="14">
        <f t="shared" si="6"/>
        <v>134500</v>
      </c>
      <c r="F213" s="3"/>
      <c r="G213" s="3" t="str">
        <f t="shared" si="7"/>
        <v>FILMSCAN-200PC EPSON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 t="s">
        <v>314</v>
      </c>
      <c r="B214" s="3"/>
      <c r="C214" s="4">
        <v>4000</v>
      </c>
      <c r="D214" s="14">
        <f>C214/(1+iva)</f>
        <v>3333.3333333333335</v>
      </c>
      <c r="E214" s="14">
        <f t="shared" si="6"/>
        <v>666.66666666666652</v>
      </c>
      <c r="F214" s="3"/>
      <c r="G214" s="3" t="str">
        <f t="shared" si="7"/>
        <v xml:space="preserve">TAPPETINO PER MOUSE 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 t="s">
        <v>315</v>
      </c>
      <c r="B215" s="3"/>
      <c r="C215" s="4">
        <v>81000</v>
      </c>
      <c r="D215" s="14">
        <f>C215/(1+iva)</f>
        <v>67500</v>
      </c>
      <c r="E215" s="14">
        <f t="shared" si="6"/>
        <v>13500</v>
      </c>
      <c r="F215" s="3"/>
      <c r="G215" s="3" t="str">
        <f t="shared" si="7"/>
        <v xml:space="preserve">ALIMENTATORE 200 W CE 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 t="s">
        <v>316</v>
      </c>
      <c r="B216" s="3"/>
      <c r="C216" s="4">
        <v>125000</v>
      </c>
      <c r="D216" s="14">
        <f>C216/(1+iva)</f>
        <v>104166.66666666667</v>
      </c>
      <c r="E216" s="14">
        <f t="shared" si="6"/>
        <v>20833.333333333328</v>
      </c>
      <c r="F216" s="3"/>
      <c r="G216" s="3" t="str">
        <f t="shared" si="7"/>
        <v xml:space="preserve">ALIMENTATORE 250 W CE ATX 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 t="s">
        <v>317</v>
      </c>
      <c r="B217" s="3"/>
      <c r="C217" s="4">
        <v>98000</v>
      </c>
      <c r="D217" s="14">
        <f>C217/(1+iva)</f>
        <v>81666.666666666672</v>
      </c>
      <c r="E217" s="14">
        <f t="shared" si="6"/>
        <v>16333.333333333328</v>
      </c>
      <c r="F217" s="3"/>
      <c r="G217" s="3" t="str">
        <f t="shared" si="7"/>
        <v xml:space="preserve">ALIMENTATORE 230 W CE ATX 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 t="s">
        <v>318</v>
      </c>
      <c r="B218" s="3"/>
      <c r="C218" s="4">
        <v>140000</v>
      </c>
      <c r="D218" s="14">
        <f>C218/(1+iva)</f>
        <v>116666.66666666667</v>
      </c>
      <c r="E218" s="14">
        <f t="shared" si="6"/>
        <v>23333.333333333328</v>
      </c>
      <c r="F218" s="3"/>
      <c r="G218" s="3" t="str">
        <f t="shared" si="7"/>
        <v xml:space="preserve">ALIMENTATORE 300 W CE ATX 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 t="s">
        <v>319</v>
      </c>
      <c r="B219" s="3" t="s">
        <v>320</v>
      </c>
      <c r="C219" s="4">
        <v>5000</v>
      </c>
      <c r="D219" s="14">
        <f>C219/(1+iva)</f>
        <v>4166.666666666667</v>
      </c>
      <c r="E219" s="14">
        <f t="shared" si="6"/>
        <v>833.33333333333303</v>
      </c>
      <c r="F219" s="3"/>
      <c r="G219" s="3" t="str">
        <f t="shared" si="7"/>
        <v>CAVO PARALLELO STAMP. MT 1,8 Unidirez.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 t="s">
        <v>319</v>
      </c>
      <c r="B220" s="3" t="s">
        <v>321</v>
      </c>
      <c r="C220" s="4">
        <v>6000</v>
      </c>
      <c r="D220" s="14">
        <f>C220/(1+iva)</f>
        <v>5000</v>
      </c>
      <c r="E220" s="14">
        <f t="shared" si="6"/>
        <v>1000</v>
      </c>
      <c r="F220" s="3"/>
      <c r="G220" s="3" t="str">
        <f t="shared" si="7"/>
        <v>CAVO PARALLELO STAMP. MT 1,8 Bidirez.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 t="s">
        <v>322</v>
      </c>
      <c r="B221" s="3"/>
      <c r="C221" s="4">
        <v>9000</v>
      </c>
      <c r="D221" s="14">
        <f>C221/(1+iva)</f>
        <v>7500</v>
      </c>
      <c r="E221" s="14">
        <f t="shared" si="6"/>
        <v>1500</v>
      </c>
      <c r="F221" s="3"/>
      <c r="G221" s="3" t="str">
        <f t="shared" si="7"/>
        <v xml:space="preserve">CAVO PARALLELO STAMP. MT 3 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 t="s">
        <v>323</v>
      </c>
      <c r="B222" s="3" t="s">
        <v>324</v>
      </c>
      <c r="C222" s="4">
        <v>8000</v>
      </c>
      <c r="D222" s="14">
        <f>C222/(1+iva)</f>
        <v>6666.666666666667</v>
      </c>
      <c r="E222" s="14">
        <f t="shared" si="6"/>
        <v>1333.333333333333</v>
      </c>
      <c r="F222" s="3"/>
      <c r="G222" s="3" t="str">
        <f t="shared" si="7"/>
        <v>CONNETTORE MOUSE PS/2 per M/B ASUS P55T2P4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 t="s">
        <v>325</v>
      </c>
      <c r="B223" s="3"/>
      <c r="C223" s="4">
        <v>11000</v>
      </c>
      <c r="D223" s="14">
        <f>C223/(1+iva)</f>
        <v>9166.6666666666679</v>
      </c>
      <c r="E223" s="14">
        <f t="shared" si="6"/>
        <v>1833.3333333333321</v>
      </c>
      <c r="F223" s="3"/>
      <c r="G223" s="3" t="str">
        <f t="shared" si="7"/>
        <v xml:space="preserve">CONNETTORE TASTIERA PS/2 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 t="s">
        <v>326</v>
      </c>
      <c r="B224" s="3" t="s">
        <v>327</v>
      </c>
      <c r="C224" s="4">
        <v>21000</v>
      </c>
      <c r="D224" s="14">
        <f>C224/(1+iva)</f>
        <v>17500</v>
      </c>
      <c r="E224" s="14">
        <f t="shared" si="6"/>
        <v>3500</v>
      </c>
      <c r="F224" s="3"/>
      <c r="G224" s="3" t="str">
        <f t="shared" si="7"/>
        <v>CONNETTORE USB/MIR per M/B ASUS TX97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 t="s">
        <v>328</v>
      </c>
      <c r="B225" s="3" t="s">
        <v>294</v>
      </c>
      <c r="C225" s="4">
        <v>14000</v>
      </c>
      <c r="D225" s="14">
        <f>C225/(1+iva)</f>
        <v>11666.666666666668</v>
      </c>
      <c r="E225" s="14">
        <f t="shared" si="6"/>
        <v>2333.3333333333321</v>
      </c>
      <c r="F225" s="3"/>
      <c r="G225" s="3" t="str">
        <f t="shared" si="7"/>
        <v>DATA-SWITCH 2/1 MANUALE PRIMAX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 t="s">
        <v>329</v>
      </c>
      <c r="B226" s="3" t="s">
        <v>294</v>
      </c>
      <c r="C226" s="4">
        <v>23000</v>
      </c>
      <c r="D226" s="14">
        <f>C226/(1+iva)</f>
        <v>19166.666666666668</v>
      </c>
      <c r="E226" s="14">
        <f t="shared" si="6"/>
        <v>3833.3333333333321</v>
      </c>
      <c r="F226" s="3"/>
      <c r="G226" s="3" t="str">
        <f t="shared" si="7"/>
        <v>DATA-SWITCH 2/2 MANUALE PRIMAX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 t="s">
        <v>330</v>
      </c>
      <c r="B227" s="3" t="s">
        <v>294</v>
      </c>
      <c r="C227" s="4">
        <v>51000</v>
      </c>
      <c r="D227" s="14">
        <f>C227/(1+iva)</f>
        <v>42500</v>
      </c>
      <c r="E227" s="14">
        <f t="shared" si="6"/>
        <v>8500</v>
      </c>
      <c r="F227" s="3"/>
      <c r="G227" s="3" t="str">
        <f t="shared" si="7"/>
        <v>DATA-SWITCH 2/1 BIDIREZ. PRIMAX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 t="s">
        <v>331</v>
      </c>
      <c r="B228" s="3"/>
      <c r="C228" s="4"/>
      <c r="D228" s="14">
        <f>C228/(1+iva)</f>
        <v>0</v>
      </c>
      <c r="E228" s="14">
        <f t="shared" si="6"/>
        <v>0</v>
      </c>
      <c r="F228" s="3"/>
      <c r="G228" s="3" t="str">
        <f t="shared" si="7"/>
        <v xml:space="preserve">SOFTWARE 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 t="s">
        <v>332</v>
      </c>
      <c r="B229" s="3" t="s">
        <v>333</v>
      </c>
      <c r="C229" s="4">
        <v>198000</v>
      </c>
      <c r="D229" s="14">
        <f>C229/(1+iva)</f>
        <v>165000</v>
      </c>
      <c r="E229" s="14">
        <f t="shared" si="6"/>
        <v>33000</v>
      </c>
      <c r="F229" s="3"/>
      <c r="G229" s="3" t="str">
        <f t="shared" si="7"/>
        <v>COMBO DOS6.22+WIN3.11+DSK.MAN. MICROSOFT  OEM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 t="s">
        <v>334</v>
      </c>
      <c r="B230" s="3" t="s">
        <v>333</v>
      </c>
      <c r="C230" s="4">
        <v>167000</v>
      </c>
      <c r="D230" s="14">
        <f>C230/(1+iva)</f>
        <v>139166.66666666669</v>
      </c>
      <c r="E230" s="14">
        <f t="shared" si="6"/>
        <v>27833.333333333314</v>
      </c>
      <c r="F230" s="3"/>
      <c r="G230" s="3" t="str">
        <f t="shared" si="7"/>
        <v>WINDOWS 95, MANUALI + CD MICROSOFT  OEM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 t="s">
        <v>335</v>
      </c>
      <c r="B231" s="3" t="s">
        <v>336</v>
      </c>
      <c r="C231" s="4">
        <v>95000</v>
      </c>
      <c r="D231" s="14">
        <f>C231/(1+iva)</f>
        <v>79166.666666666672</v>
      </c>
      <c r="E231" s="14">
        <f t="shared" si="6"/>
        <v>15833.333333333328</v>
      </c>
      <c r="F231" s="3"/>
      <c r="G231" s="3" t="str">
        <f t="shared" si="7"/>
        <v>LICENZA STUDENTE SISTEMI  MICROSOFT  STUDENTE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 t="s">
        <v>337</v>
      </c>
      <c r="B232" s="3" t="s">
        <v>336</v>
      </c>
      <c r="C232" s="4">
        <v>141000</v>
      </c>
      <c r="D232" s="14">
        <f>C232/(1+iva)</f>
        <v>117500</v>
      </c>
      <c r="E232" s="14">
        <f t="shared" si="6"/>
        <v>23500</v>
      </c>
      <c r="F232" s="3"/>
      <c r="G232" s="3" t="str">
        <f t="shared" si="7"/>
        <v>LICENZA STUDENTE APPLICAZIONI MICROSOFT  STUDENTE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 t="s">
        <v>338</v>
      </c>
      <c r="B233" s="3" t="s">
        <v>333</v>
      </c>
      <c r="C233" s="4">
        <v>351000</v>
      </c>
      <c r="D233" s="14">
        <f>C233/(1+iva)</f>
        <v>292500</v>
      </c>
      <c r="E233" s="14">
        <f t="shared" si="6"/>
        <v>58500</v>
      </c>
      <c r="F233" s="3"/>
      <c r="G233" s="3" t="str">
        <f t="shared" si="7"/>
        <v>WIN NT WORKSTATION 4.0 MICROSOFT  OEM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 t="s">
        <v>339</v>
      </c>
      <c r="B234" s="3" t="s">
        <v>340</v>
      </c>
      <c r="C234" s="4">
        <v>414000</v>
      </c>
      <c r="D234" s="14">
        <f>C234/(1+iva)</f>
        <v>345000</v>
      </c>
      <c r="E234" s="14">
        <f t="shared" si="6"/>
        <v>69000</v>
      </c>
      <c r="F234" s="3"/>
      <c r="G234" s="3" t="str">
        <f t="shared" si="7"/>
        <v>OFFICE SMALL BUSINESS WORD97,EXCEL97,OUTLOOK97,PUBLISHER97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 t="s">
        <v>341</v>
      </c>
      <c r="B235" s="3" t="s">
        <v>333</v>
      </c>
      <c r="C235" s="4">
        <v>61000</v>
      </c>
      <c r="D235" s="14">
        <f>C235/(1+iva)</f>
        <v>50833.333333333336</v>
      </c>
      <c r="E235" s="14">
        <f t="shared" si="6"/>
        <v>10166.666666666664</v>
      </c>
      <c r="F235" s="3"/>
      <c r="G235" s="3" t="str">
        <f t="shared" si="7"/>
        <v>WORKS 4.5 ITA, MANUALI + CD MICROSOFT  OEM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 t="s">
        <v>342</v>
      </c>
      <c r="B236" s="3" t="s">
        <v>333</v>
      </c>
      <c r="C236" s="4">
        <v>893000</v>
      </c>
      <c r="D236" s="14">
        <f>C236/(1+iva)</f>
        <v>744166.66666666674</v>
      </c>
      <c r="E236" s="14">
        <f t="shared" si="6"/>
        <v>148833.33333333326</v>
      </c>
      <c r="F236" s="3"/>
      <c r="G236" s="3" t="str">
        <f t="shared" si="7"/>
        <v>FIVE PACK WIN 95 MICROSOFT  OEM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 t="s">
        <v>343</v>
      </c>
      <c r="B237" s="3" t="s">
        <v>333</v>
      </c>
      <c r="C237" s="4">
        <v>985000</v>
      </c>
      <c r="D237" s="14">
        <f>C237/(1+iva)</f>
        <v>820833.33333333337</v>
      </c>
      <c r="E237" s="14">
        <f t="shared" si="6"/>
        <v>164166.66666666663</v>
      </c>
      <c r="F237" s="3"/>
      <c r="G237" s="3" t="str">
        <f t="shared" si="7"/>
        <v>FIVE PACK COMBO WIN3.11-DOS MICROSOFT  OEM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 t="s">
        <v>344</v>
      </c>
      <c r="B238" s="3" t="s">
        <v>333</v>
      </c>
      <c r="C238" s="4">
        <v>296000</v>
      </c>
      <c r="D238" s="14">
        <f>C238/(1+iva)</f>
        <v>246666.66666666669</v>
      </c>
      <c r="E238" s="14">
        <f t="shared" si="6"/>
        <v>49333.333333333314</v>
      </c>
      <c r="F238" s="3"/>
      <c r="G238" s="3" t="str">
        <f t="shared" si="7"/>
        <v>FIVE PACK WORKS 4.5 MICROSOFT  OEM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 t="s">
        <v>345</v>
      </c>
      <c r="B239" s="3" t="s">
        <v>333</v>
      </c>
      <c r="C239" s="4">
        <v>685000</v>
      </c>
      <c r="D239" s="14">
        <f>C239/(1+iva)</f>
        <v>570833.33333333337</v>
      </c>
      <c r="E239" s="14">
        <f t="shared" si="6"/>
        <v>114166.66666666663</v>
      </c>
      <c r="F239" s="3"/>
      <c r="G239" s="3" t="str">
        <f t="shared" si="7"/>
        <v>3-PACK  HOME ESSENTIALS 98 MICROSOFT  OEM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 t="s">
        <v>346</v>
      </c>
      <c r="B240" s="3" t="s">
        <v>333</v>
      </c>
      <c r="C240" s="4">
        <v>1138000</v>
      </c>
      <c r="D240" s="14">
        <f>C240/(1+iva)</f>
        <v>948333.33333333337</v>
      </c>
      <c r="E240" s="14">
        <f t="shared" si="6"/>
        <v>189666.66666666663</v>
      </c>
      <c r="F240" s="3"/>
      <c r="G240" s="3" t="str">
        <f t="shared" si="7"/>
        <v>3-PACK WIN NT WORKSTATION 4.0 MICROSOFT  OEM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 t="s">
        <v>347</v>
      </c>
      <c r="B241" s="3" t="s">
        <v>333</v>
      </c>
      <c r="C241" s="4">
        <v>1334000</v>
      </c>
      <c r="D241" s="14">
        <f>C241/(1+iva)</f>
        <v>1111666.6666666667</v>
      </c>
      <c r="E241" s="14">
        <f t="shared" si="6"/>
        <v>222333.33333333326</v>
      </c>
      <c r="F241" s="3"/>
      <c r="G241" s="3" t="str">
        <f t="shared" si="7"/>
        <v>3-PACK OFFICE SMALL BUSINESS MICROSOFT  OEM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 t="s">
        <v>348</v>
      </c>
      <c r="B242" s="3" t="s">
        <v>128</v>
      </c>
      <c r="C242" s="4">
        <v>30000</v>
      </c>
      <c r="D242" s="14">
        <f>C242/(1+iva)</f>
        <v>25000</v>
      </c>
      <c r="E242" s="14">
        <f t="shared" si="6"/>
        <v>5000</v>
      </c>
      <c r="F242" s="3"/>
      <c r="G242" s="3" t="str">
        <f t="shared" si="7"/>
        <v xml:space="preserve">CD VIDEOGUIDA  WIN'95  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 t="s">
        <v>349</v>
      </c>
      <c r="B243" s="3" t="s">
        <v>128</v>
      </c>
      <c r="C243" s="4">
        <v>30000</v>
      </c>
      <c r="D243" s="14">
        <f>C243/(1+iva)</f>
        <v>25000</v>
      </c>
      <c r="E243" s="14">
        <f t="shared" si="6"/>
        <v>5000</v>
      </c>
      <c r="F243" s="3"/>
      <c r="G243" s="3" t="str">
        <f t="shared" si="7"/>
        <v xml:space="preserve">CD VIDEGUIDA INTERNET  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 t="s">
        <v>350</v>
      </c>
      <c r="B244" s="3" t="s">
        <v>351</v>
      </c>
      <c r="C244" s="4">
        <v>406000</v>
      </c>
      <c r="D244" s="14">
        <f>C244/(1+iva)</f>
        <v>338333.33333333337</v>
      </c>
      <c r="E244" s="14">
        <f t="shared" si="6"/>
        <v>67666.666666666628</v>
      </c>
      <c r="F244" s="3"/>
      <c r="G244" s="3" t="str">
        <f t="shared" si="7"/>
        <v>WINDOWS 95  MICROSOFT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 t="s">
        <v>352</v>
      </c>
      <c r="B245" s="3" t="s">
        <v>351</v>
      </c>
      <c r="C245" s="4">
        <v>197000</v>
      </c>
      <c r="D245" s="14">
        <f>C245/(1+iva)</f>
        <v>164166.66666666669</v>
      </c>
      <c r="E245" s="14">
        <f t="shared" si="6"/>
        <v>32833.333333333314</v>
      </c>
      <c r="F245" s="3"/>
      <c r="G245" s="3" t="str">
        <f t="shared" si="7"/>
        <v>WINDOWS 95 Lic. Agg. MICROSOFT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 t="s">
        <v>353</v>
      </c>
      <c r="B246" s="3" t="s">
        <v>351</v>
      </c>
      <c r="C246" s="4">
        <v>645000</v>
      </c>
      <c r="D246" s="14">
        <f>C246/(1+iva)</f>
        <v>537500</v>
      </c>
      <c r="E246" s="14">
        <f t="shared" si="6"/>
        <v>107500</v>
      </c>
      <c r="F246" s="3"/>
      <c r="G246" s="3" t="str">
        <f t="shared" si="7"/>
        <v>EXCEL 7.0 MICROSOFT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 t="s">
        <v>354</v>
      </c>
      <c r="B247" s="3" t="s">
        <v>351</v>
      </c>
      <c r="C247" s="4">
        <v>645000</v>
      </c>
      <c r="D247" s="14">
        <f>C247/(1+iva)</f>
        <v>537500</v>
      </c>
      <c r="E247" s="14">
        <f t="shared" si="6"/>
        <v>107500</v>
      </c>
      <c r="F247" s="3"/>
      <c r="G247" s="3" t="str">
        <f t="shared" si="7"/>
        <v>EXCEL 97 MICROSOFT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 t="s">
        <v>355</v>
      </c>
      <c r="B248" s="3" t="s">
        <v>351</v>
      </c>
      <c r="C248" s="4">
        <v>259000</v>
      </c>
      <c r="D248" s="14">
        <f>C248/(1+iva)</f>
        <v>215833.33333333334</v>
      </c>
      <c r="E248" s="14">
        <f t="shared" si="6"/>
        <v>43166.666666666657</v>
      </c>
      <c r="F248" s="3"/>
      <c r="G248" s="3" t="str">
        <f t="shared" si="7"/>
        <v>EXCEL 97 Agg. MICROSOFT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 t="s">
        <v>356</v>
      </c>
      <c r="B249" s="3" t="s">
        <v>351</v>
      </c>
      <c r="C249" s="4">
        <v>646000</v>
      </c>
      <c r="D249" s="14">
        <f>C249/(1+iva)</f>
        <v>538333.33333333337</v>
      </c>
      <c r="E249" s="14">
        <f t="shared" si="6"/>
        <v>107666.66666666663</v>
      </c>
      <c r="F249" s="3"/>
      <c r="G249" s="3" t="str">
        <f t="shared" si="7"/>
        <v>WORD 97 MICROSOFT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 t="s">
        <v>357</v>
      </c>
      <c r="B250" s="3" t="s">
        <v>351</v>
      </c>
      <c r="C250" s="4">
        <v>259000</v>
      </c>
      <c r="D250" s="14">
        <f>C250/(1+iva)</f>
        <v>215833.33333333334</v>
      </c>
      <c r="E250" s="14">
        <f t="shared" si="6"/>
        <v>43166.666666666657</v>
      </c>
      <c r="F250" s="3"/>
      <c r="G250" s="3" t="str">
        <f t="shared" si="7"/>
        <v>WORD 97 Agg. MICROSOFT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 t="s">
        <v>358</v>
      </c>
      <c r="B251" s="3" t="s">
        <v>351</v>
      </c>
      <c r="C251" s="4">
        <v>645000</v>
      </c>
      <c r="D251" s="14">
        <f>C251/(1+iva)</f>
        <v>537500</v>
      </c>
      <c r="E251" s="14">
        <f t="shared" si="6"/>
        <v>107500</v>
      </c>
      <c r="F251" s="3"/>
      <c r="G251" s="3" t="str">
        <f t="shared" si="7"/>
        <v>ACCESS 97 MICROSOFT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 t="s">
        <v>359</v>
      </c>
      <c r="B252" s="3" t="s">
        <v>351</v>
      </c>
      <c r="C252" s="4">
        <v>879000</v>
      </c>
      <c r="D252" s="14">
        <f>C252/(1+iva)</f>
        <v>732500</v>
      </c>
      <c r="E252" s="14">
        <f t="shared" si="6"/>
        <v>146500</v>
      </c>
      <c r="F252" s="3"/>
      <c r="G252" s="3" t="str">
        <f t="shared" si="7"/>
        <v>OFFICE 97 SMALL BUSINESS MICROSOFT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 t="s">
        <v>360</v>
      </c>
      <c r="B253" s="3" t="s">
        <v>351</v>
      </c>
      <c r="C253" s="4">
        <v>259000</v>
      </c>
      <c r="D253" s="14">
        <f>C253/(1+iva)</f>
        <v>215833.33333333334</v>
      </c>
      <c r="E253" s="14">
        <f t="shared" si="6"/>
        <v>43166.666666666657</v>
      </c>
      <c r="F253" s="3"/>
      <c r="G253" s="3" t="str">
        <f t="shared" si="7"/>
        <v>HOME ESSENTIALS 98 MICROSOFT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 t="s">
        <v>361</v>
      </c>
      <c r="B254" s="3" t="s">
        <v>351</v>
      </c>
      <c r="C254" s="4">
        <v>274000</v>
      </c>
      <c r="D254" s="14">
        <f>C254/(1+iva)</f>
        <v>228333.33333333334</v>
      </c>
      <c r="E254" s="14">
        <f t="shared" si="6"/>
        <v>45666.666666666657</v>
      </c>
      <c r="F254" s="3"/>
      <c r="G254" s="3" t="str">
        <f t="shared" si="7"/>
        <v>FRONTPAGE 98 MICROSOFT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 t="s">
        <v>362</v>
      </c>
      <c r="B255" s="3" t="s">
        <v>351</v>
      </c>
      <c r="C255" s="4">
        <v>975000</v>
      </c>
      <c r="D255" s="14">
        <f>C255/(1+iva)</f>
        <v>812500</v>
      </c>
      <c r="E255" s="14">
        <f t="shared" si="6"/>
        <v>162500</v>
      </c>
      <c r="F255" s="3"/>
      <c r="G255" s="3" t="str">
        <f t="shared" si="7"/>
        <v>OFFICE '97 MICROSOFT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 t="s">
        <v>363</v>
      </c>
      <c r="B256" s="3" t="s">
        <v>351</v>
      </c>
      <c r="C256" s="4">
        <v>480000</v>
      </c>
      <c r="D256" s="14">
        <f>C256/(1+iva)</f>
        <v>400000</v>
      </c>
      <c r="E256" s="14">
        <f t="shared" si="6"/>
        <v>80000</v>
      </c>
      <c r="F256" s="3"/>
      <c r="G256" s="3" t="str">
        <f t="shared" si="7"/>
        <v>OFFICE '97 Agg. MICROSOFT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 t="s">
        <v>364</v>
      </c>
      <c r="B257" s="3" t="s">
        <v>351</v>
      </c>
      <c r="C257" s="4">
        <v>1187000</v>
      </c>
      <c r="D257" s="14">
        <f>C257/(1+iva)</f>
        <v>989166.66666666674</v>
      </c>
      <c r="E257" s="14">
        <f t="shared" si="6"/>
        <v>197833.33333333326</v>
      </c>
      <c r="F257" s="3"/>
      <c r="G257" s="3" t="str">
        <f t="shared" si="7"/>
        <v>OFFICE '97 Professional MICROSOFT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 t="s">
        <v>365</v>
      </c>
      <c r="B258" s="3" t="s">
        <v>351</v>
      </c>
      <c r="C258" s="4">
        <v>832000</v>
      </c>
      <c r="D258" s="14">
        <f>C258/(1+iva)</f>
        <v>693333.33333333337</v>
      </c>
      <c r="E258" s="14">
        <f t="shared" si="6"/>
        <v>138666.66666666663</v>
      </c>
      <c r="F258" s="3"/>
      <c r="G258" s="3" t="str">
        <f t="shared" si="7"/>
        <v>OFFICE '97 Professional Agg. MICROSOFT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 t="s">
        <v>366</v>
      </c>
      <c r="B259" s="3" t="s">
        <v>351</v>
      </c>
      <c r="C259" s="4">
        <v>227000</v>
      </c>
      <c r="D259" s="14">
        <f>C259/(1+iva)</f>
        <v>189166.66666666669</v>
      </c>
      <c r="E259" s="14">
        <f t="shared" ref="E259:E322" si="8">SUM(C259-D259)</f>
        <v>37833.333333333314</v>
      </c>
      <c r="F259" s="3"/>
      <c r="G259" s="3" t="str">
        <f t="shared" ref="G259:G322" si="9">_xlfn.CONCAT(A259," ",B259)</f>
        <v>VISUAL BASIC 4.0 STD MICROSOFT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 t="s">
        <v>367</v>
      </c>
      <c r="B260" s="3" t="s">
        <v>351</v>
      </c>
      <c r="C260" s="4">
        <v>98000</v>
      </c>
      <c r="D260" s="14">
        <f>C260/(1+iva)</f>
        <v>81666.666666666672</v>
      </c>
      <c r="E260" s="14">
        <f t="shared" si="8"/>
        <v>16333.333333333328</v>
      </c>
      <c r="F260" s="3"/>
      <c r="G260" s="3" t="str">
        <f t="shared" si="9"/>
        <v>VISUAL BASIC 4.0 Agg. MICROSOFT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 t="s">
        <v>368</v>
      </c>
      <c r="B261" s="3" t="s">
        <v>351</v>
      </c>
      <c r="C261" s="4">
        <v>1190000</v>
      </c>
      <c r="D261" s="14">
        <f>C261/(1+iva)</f>
        <v>991666.66666666674</v>
      </c>
      <c r="E261" s="14">
        <f t="shared" si="8"/>
        <v>198333.33333333326</v>
      </c>
      <c r="F261" s="3"/>
      <c r="G261" s="3" t="str">
        <f t="shared" si="9"/>
        <v>VISUAL BASIC 4.0 PROFESSIONAL MICROSOFT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 t="s">
        <v>369</v>
      </c>
      <c r="B262" s="3" t="s">
        <v>351</v>
      </c>
      <c r="C262" s="4">
        <v>300000</v>
      </c>
      <c r="D262" s="14">
        <f>C262/(1+iva)</f>
        <v>250000</v>
      </c>
      <c r="E262" s="14">
        <f t="shared" si="8"/>
        <v>50000</v>
      </c>
      <c r="F262" s="3"/>
      <c r="G262" s="3" t="str">
        <f t="shared" si="9"/>
        <v>VISUAL BASIC 4.0 PROF. Agg. MICROSOFT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 t="s">
        <v>370</v>
      </c>
      <c r="B263" s="3" t="s">
        <v>351</v>
      </c>
      <c r="C263" s="4">
        <v>2407000</v>
      </c>
      <c r="D263" s="14">
        <f>C263/(1+iva)</f>
        <v>2005833.3333333335</v>
      </c>
      <c r="E263" s="14">
        <f t="shared" si="8"/>
        <v>401166.66666666651</v>
      </c>
      <c r="F263" s="3"/>
      <c r="G263" s="3" t="str">
        <f t="shared" si="9"/>
        <v>VISUAL BASIC 4.0 ENTERPRICE MICROSOFT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 t="s">
        <v>371</v>
      </c>
      <c r="B264" s="3" t="s">
        <v>351</v>
      </c>
      <c r="C264" s="4">
        <v>1021000</v>
      </c>
      <c r="D264" s="14">
        <f>C264/(1+iva)</f>
        <v>850833.33333333337</v>
      </c>
      <c r="E264" s="14">
        <f t="shared" si="8"/>
        <v>170166.66666666663</v>
      </c>
      <c r="F264" s="3"/>
      <c r="G264" s="3" t="str">
        <f t="shared" si="9"/>
        <v>VISUAL BASIC 4.0 ENTERPRICE Agg. MICROSOFT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 t="s">
        <v>372</v>
      </c>
      <c r="B265" s="3" t="s">
        <v>351</v>
      </c>
      <c r="C265" s="4">
        <v>646000</v>
      </c>
      <c r="D265" s="14">
        <f>C265/(1+iva)</f>
        <v>538333.33333333337</v>
      </c>
      <c r="E265" s="14">
        <f t="shared" si="8"/>
        <v>107666.66666666663</v>
      </c>
      <c r="F265" s="3"/>
      <c r="G265" s="3" t="str">
        <f t="shared" si="9"/>
        <v>POWERPOINT 97 MICROSOFT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 t="s">
        <v>373</v>
      </c>
      <c r="B266" s="3" t="s">
        <v>351</v>
      </c>
      <c r="C266" s="4">
        <v>259000</v>
      </c>
      <c r="D266" s="14">
        <f>C266/(1+iva)</f>
        <v>215833.33333333334</v>
      </c>
      <c r="E266" s="14">
        <f t="shared" si="8"/>
        <v>43166.666666666657</v>
      </c>
      <c r="F266" s="3"/>
      <c r="G266" s="3" t="str">
        <f t="shared" si="9"/>
        <v>POWERPOINT 97 Agg. MICROSOFT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 t="s">
        <v>374</v>
      </c>
      <c r="B267" s="3" t="s">
        <v>351</v>
      </c>
      <c r="C267" s="4">
        <v>193000</v>
      </c>
      <c r="D267" s="14">
        <f>C267/(1+iva)</f>
        <v>160833.33333333334</v>
      </c>
      <c r="E267" s="14">
        <f t="shared" si="8"/>
        <v>32166.666666666657</v>
      </c>
      <c r="F267" s="3"/>
      <c r="G267" s="3" t="str">
        <f t="shared" si="9"/>
        <v>PUBLISHER 3.0 MICROSOFT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 t="s">
        <v>375</v>
      </c>
      <c r="B268" s="3" t="s">
        <v>351</v>
      </c>
      <c r="C268" s="4">
        <v>96000</v>
      </c>
      <c r="D268" s="14">
        <f>C268/(1+iva)</f>
        <v>80000</v>
      </c>
      <c r="E268" s="14">
        <f t="shared" si="8"/>
        <v>16000</v>
      </c>
      <c r="F268" s="3"/>
      <c r="G268" s="3" t="str">
        <f t="shared" si="9"/>
        <v>PUBLISHER 3.0 Agg. MICROSOFT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 t="s">
        <v>376</v>
      </c>
      <c r="B269" s="3" t="s">
        <v>351</v>
      </c>
      <c r="C269" s="4">
        <v>594000</v>
      </c>
      <c r="D269" s="14">
        <f>C269/(1+iva)</f>
        <v>495000</v>
      </c>
      <c r="E269" s="14">
        <f t="shared" si="8"/>
        <v>99000</v>
      </c>
      <c r="F269" s="3"/>
      <c r="G269" s="3" t="str">
        <f t="shared" si="9"/>
        <v>WINDOWS NT 4.0 WORKSTATION MICROSOFT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 t="s">
        <v>377</v>
      </c>
      <c r="B270" s="3" t="s">
        <v>351</v>
      </c>
      <c r="C270" s="4">
        <v>282000</v>
      </c>
      <c r="D270" s="14">
        <f>C270/(1+iva)</f>
        <v>235000</v>
      </c>
      <c r="E270" s="14">
        <f t="shared" si="8"/>
        <v>47000</v>
      </c>
      <c r="F270" s="3"/>
      <c r="G270" s="3" t="str">
        <f t="shared" si="9"/>
        <v>WINDOWS NT 4.0 Agg. WORKSTATION MICROSOFT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 t="s">
        <v>378</v>
      </c>
      <c r="B271" s="3" t="s">
        <v>351</v>
      </c>
      <c r="C271" s="4">
        <v>1814000</v>
      </c>
      <c r="D271" s="14">
        <f>C271/(1+iva)</f>
        <v>1511666.6666666667</v>
      </c>
      <c r="E271" s="14">
        <f t="shared" si="8"/>
        <v>302333.33333333326</v>
      </c>
      <c r="F271" s="3"/>
      <c r="G271" s="3" t="str">
        <f t="shared" si="9"/>
        <v>WINDOWS NT 4.0 SERVER 5 client MICROSOFT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 t="s">
        <v>379</v>
      </c>
      <c r="B272" s="3" t="s">
        <v>351</v>
      </c>
      <c r="C272" s="4">
        <v>193000</v>
      </c>
      <c r="D272" s="14">
        <f>C272/(1+iva)</f>
        <v>160833.33333333334</v>
      </c>
      <c r="E272" s="14">
        <f t="shared" si="8"/>
        <v>32166.666666666657</v>
      </c>
      <c r="F272" s="3"/>
      <c r="G272" s="3" t="str">
        <f t="shared" si="9"/>
        <v>WINDOWS 3.1 MICROSOFT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 t="s">
        <v>380</v>
      </c>
      <c r="B273" s="3" t="s">
        <v>351</v>
      </c>
      <c r="C273" s="4">
        <v>654000</v>
      </c>
      <c r="D273" s="14">
        <f>C273/(1+iva)</f>
        <v>545000</v>
      </c>
      <c r="E273" s="14">
        <f t="shared" si="8"/>
        <v>109000</v>
      </c>
      <c r="F273" s="3"/>
      <c r="G273" s="3" t="str">
        <f t="shared" si="9"/>
        <v>POWERPOINT 4.0 MICROSOFT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 t="s">
        <v>381</v>
      </c>
      <c r="B274" s="3" t="s">
        <v>351</v>
      </c>
      <c r="C274" s="4">
        <v>729000</v>
      </c>
      <c r="D274" s="14">
        <f>C274/(1+iva)</f>
        <v>607500</v>
      </c>
      <c r="E274" s="14">
        <f t="shared" si="8"/>
        <v>121500</v>
      </c>
      <c r="F274" s="3"/>
      <c r="G274" s="3" t="str">
        <f t="shared" si="9"/>
        <v>EXCEL 5.0 MICROSOFT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 t="s">
        <v>382</v>
      </c>
      <c r="B275" s="3" t="s">
        <v>351</v>
      </c>
      <c r="C275" s="4">
        <v>632000</v>
      </c>
      <c r="D275" s="14">
        <f>C275/(1+iva)</f>
        <v>526666.66666666674</v>
      </c>
      <c r="E275" s="14">
        <f t="shared" si="8"/>
        <v>105333.33333333326</v>
      </c>
      <c r="F275" s="3"/>
      <c r="G275" s="3" t="str">
        <f t="shared" si="9"/>
        <v>ACCESS 2.0 MICROSOFT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 t="s">
        <v>383</v>
      </c>
      <c r="B276" s="3" t="s">
        <v>351</v>
      </c>
      <c r="C276" s="4">
        <v>240000</v>
      </c>
      <c r="D276" s="14">
        <f>C276/(1+iva)</f>
        <v>200000</v>
      </c>
      <c r="E276" s="14">
        <f t="shared" si="8"/>
        <v>40000</v>
      </c>
      <c r="F276" s="3"/>
      <c r="G276" s="3" t="str">
        <f t="shared" si="9"/>
        <v>ACCESS 2.0 Competitivo MICROSOFT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 t="s">
        <v>384</v>
      </c>
      <c r="B277" s="3" t="s">
        <v>385</v>
      </c>
      <c r="C277" s="4">
        <v>955000</v>
      </c>
      <c r="D277" s="14">
        <f>C277/(1+iva)</f>
        <v>795833.33333333337</v>
      </c>
      <c r="E277" s="14">
        <f t="shared" si="8"/>
        <v>159166.66666666663</v>
      </c>
      <c r="F277" s="3"/>
      <c r="G277" s="3" t="str">
        <f t="shared" si="9"/>
        <v xml:space="preserve">OFFICE 4.2 MICROSOFT 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 t="s">
        <v>386</v>
      </c>
      <c r="B278" s="3" t="s">
        <v>385</v>
      </c>
      <c r="C278" s="4">
        <v>1126000</v>
      </c>
      <c r="D278" s="14">
        <f>C278/(1+iva)</f>
        <v>938333.33333333337</v>
      </c>
      <c r="E278" s="14">
        <f t="shared" si="8"/>
        <v>187666.66666666663</v>
      </c>
      <c r="F278" s="3"/>
      <c r="G278" s="3" t="str">
        <f t="shared" si="9"/>
        <v xml:space="preserve">OFFICE 4.3 PROFESSIONAL MICROSOFT 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 t="s">
        <v>387</v>
      </c>
      <c r="B279" s="3"/>
      <c r="C279" s="4"/>
      <c r="D279" s="14">
        <f>C279/(1+iva)</f>
        <v>0</v>
      </c>
      <c r="E279" s="14">
        <f t="shared" si="8"/>
        <v>0</v>
      </c>
      <c r="F279" s="3"/>
      <c r="G279" s="3" t="str">
        <f t="shared" si="9"/>
        <v xml:space="preserve">STAMPANTI 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 t="s">
        <v>388</v>
      </c>
      <c r="B280" s="3" t="s">
        <v>389</v>
      </c>
      <c r="C280" s="4">
        <v>297000</v>
      </c>
      <c r="D280" s="14">
        <f>C280/(1+iva)</f>
        <v>247500</v>
      </c>
      <c r="E280" s="14">
        <f t="shared" si="8"/>
        <v>49500</v>
      </c>
      <c r="F280" s="3"/>
      <c r="G280" s="3" t="str">
        <f t="shared" si="9"/>
        <v>STAMP.EPSON LX300 9 aghi, 80 col. 220 cps. opz. colore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 t="s">
        <v>390</v>
      </c>
      <c r="B281" s="3" t="s">
        <v>391</v>
      </c>
      <c r="C281" s="4">
        <v>646000</v>
      </c>
      <c r="D281" s="14">
        <f>C281/(1+iva)</f>
        <v>538333.33333333337</v>
      </c>
      <c r="E281" s="14">
        <f t="shared" si="8"/>
        <v>107666.66666666663</v>
      </c>
      <c r="F281" s="3"/>
      <c r="G281" s="3" t="str">
        <f t="shared" si="9"/>
        <v>STAMP.EPSON LX1050+ 9 aghi, 136 col. 200 cps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 t="s">
        <v>392</v>
      </c>
      <c r="B282" s="3" t="s">
        <v>393</v>
      </c>
      <c r="C282" s="4">
        <v>714000</v>
      </c>
      <c r="D282" s="14">
        <f>C282/(1+iva)</f>
        <v>595000</v>
      </c>
      <c r="E282" s="14">
        <f t="shared" si="8"/>
        <v>119000</v>
      </c>
      <c r="F282" s="3"/>
      <c r="G282" s="3" t="str">
        <f t="shared" si="9"/>
        <v>STAMP.EPSON FX870 9 aghi, 80 col. 380 cps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 t="s">
        <v>394</v>
      </c>
      <c r="B283" s="3" t="s">
        <v>395</v>
      </c>
      <c r="C283" s="4">
        <v>807000</v>
      </c>
      <c r="D283" s="14">
        <f>C283/(1+iva)</f>
        <v>672500</v>
      </c>
      <c r="E283" s="14">
        <f t="shared" si="8"/>
        <v>134500</v>
      </c>
      <c r="F283" s="3"/>
      <c r="G283" s="3" t="str">
        <f t="shared" si="9"/>
        <v>STAMP.EPSON FX1170 9 aghi, 136 col.380 cps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 t="s">
        <v>396</v>
      </c>
      <c r="B284" s="3" t="s">
        <v>397</v>
      </c>
      <c r="C284" s="4">
        <v>591000</v>
      </c>
      <c r="D284" s="14">
        <f>C284/(1+iva)</f>
        <v>492500</v>
      </c>
      <c r="E284" s="14">
        <f t="shared" si="8"/>
        <v>98500</v>
      </c>
      <c r="F284" s="3"/>
      <c r="G284" s="3" t="str">
        <f t="shared" si="9"/>
        <v>STAMP.EPSON LQ570+ 24 aghi, 80 col. 225 cps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 t="s">
        <v>398</v>
      </c>
      <c r="B285" s="3" t="s">
        <v>399</v>
      </c>
      <c r="C285" s="4">
        <v>918000</v>
      </c>
      <c r="D285" s="14">
        <f>C285/(1+iva)</f>
        <v>765000</v>
      </c>
      <c r="E285" s="14">
        <f t="shared" si="8"/>
        <v>153000</v>
      </c>
      <c r="F285" s="3"/>
      <c r="G285" s="3" t="str">
        <f t="shared" si="9"/>
        <v>STAMP.EPSON LQ2070+ 24 aghi, 136 col. 225 cps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 t="s">
        <v>400</v>
      </c>
      <c r="B286" s="3" t="s">
        <v>401</v>
      </c>
      <c r="C286" s="4">
        <v>1265000</v>
      </c>
      <c r="D286" s="14">
        <f>C286/(1+iva)</f>
        <v>1054166.6666666667</v>
      </c>
      <c r="E286" s="14">
        <f t="shared" si="8"/>
        <v>210833.33333333326</v>
      </c>
      <c r="F286" s="3"/>
      <c r="G286" s="3" t="str">
        <f t="shared" si="9"/>
        <v>STAMP.EPSON LQ 2170 24 aghi, 136 col. 440 cps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 t="s">
        <v>402</v>
      </c>
      <c r="B287" s="3" t="s">
        <v>403</v>
      </c>
      <c r="C287" s="4">
        <v>256000</v>
      </c>
      <c r="D287" s="14">
        <f>C287/(1+iva)</f>
        <v>213333.33333333334</v>
      </c>
      <c r="E287" s="14">
        <f t="shared" si="8"/>
        <v>42666.666666666657</v>
      </c>
      <c r="F287" s="3"/>
      <c r="G287" s="3" t="str">
        <f t="shared" si="9"/>
        <v>STAMP.EPSON STYLUS 300COLOR Ink Jet A4,1ppm col.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 t="s">
        <v>404</v>
      </c>
      <c r="B288" s="3" t="s">
        <v>405</v>
      </c>
      <c r="C288" s="4">
        <v>371000</v>
      </c>
      <c r="D288" s="14">
        <f>C288/(1+iva)</f>
        <v>309166.66666666669</v>
      </c>
      <c r="E288" s="14">
        <f t="shared" si="8"/>
        <v>61833.333333333314</v>
      </c>
      <c r="F288" s="3"/>
      <c r="G288" s="3" t="str">
        <f t="shared" si="9"/>
        <v>STAMP.EPSON STYLUS 400COLOR Ink Jet A4,3ppm col.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 t="s">
        <v>406</v>
      </c>
      <c r="B289" s="3" t="s">
        <v>407</v>
      </c>
      <c r="C289" s="4">
        <v>457000</v>
      </c>
      <c r="D289" s="14">
        <f>C289/(1+iva)</f>
        <v>380833.33333333337</v>
      </c>
      <c r="E289" s="14">
        <f t="shared" si="8"/>
        <v>76166.666666666628</v>
      </c>
      <c r="F289" s="3"/>
      <c r="G289" s="3" t="str">
        <f t="shared" si="9"/>
        <v>STAMP.EPSON STYLUS 600COLOR Ink Jet A4,4ppm col.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 t="s">
        <v>408</v>
      </c>
      <c r="B290" s="3" t="s">
        <v>409</v>
      </c>
      <c r="C290" s="4">
        <v>642000</v>
      </c>
      <c r="D290" s="14">
        <f>C290/(1+iva)</f>
        <v>535000</v>
      </c>
      <c r="E290" s="14">
        <f t="shared" si="8"/>
        <v>107000</v>
      </c>
      <c r="F290" s="3"/>
      <c r="G290" s="3" t="str">
        <f t="shared" si="9"/>
        <v>STAMP.EPSON STYLUS 800COLOR Ink Jet A4,7ppm col.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 t="s">
        <v>410</v>
      </c>
      <c r="B291" s="3" t="s">
        <v>411</v>
      </c>
      <c r="C291" s="4">
        <v>1571000</v>
      </c>
      <c r="D291" s="14">
        <f>C291/(1+iva)</f>
        <v>1309166.6666666667</v>
      </c>
      <c r="E291" s="14">
        <f t="shared" si="8"/>
        <v>261833.33333333326</v>
      </c>
      <c r="F291" s="3"/>
      <c r="G291" s="3" t="str">
        <f t="shared" si="9"/>
        <v>STAMP.EPSON STYLUS 1520COLOR Ink Jet A2,800cps draft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 t="s">
        <v>412</v>
      </c>
      <c r="B292" s="3" t="s">
        <v>413</v>
      </c>
      <c r="C292" s="4">
        <v>756000</v>
      </c>
      <c r="D292" s="14">
        <f>C292/(1+iva)</f>
        <v>630000</v>
      </c>
      <c r="E292" s="14">
        <f t="shared" si="8"/>
        <v>126000</v>
      </c>
      <c r="F292" s="3"/>
      <c r="G292" s="3" t="str">
        <f t="shared" si="9"/>
        <v>STAMP.EPSON STYLUS 1000 Ink Jet A3,250cps draft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 t="s">
        <v>414</v>
      </c>
      <c r="B293" s="3" t="s">
        <v>415</v>
      </c>
      <c r="C293" s="4">
        <v>1571000</v>
      </c>
      <c r="D293" s="14">
        <f>C293/(1+iva)</f>
        <v>1309166.6666666667</v>
      </c>
      <c r="E293" s="14">
        <f t="shared" si="8"/>
        <v>261833.33333333326</v>
      </c>
      <c r="F293" s="3"/>
      <c r="G293" s="3" t="str">
        <f t="shared" si="9"/>
        <v>STAMP.EPSON STYLUS PRO XL+ Ink Jet A4/A3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 t="s">
        <v>416</v>
      </c>
      <c r="B294" s="3" t="s">
        <v>417</v>
      </c>
      <c r="C294" s="4">
        <v>2716000</v>
      </c>
      <c r="D294" s="14">
        <f>C294/(1+iva)</f>
        <v>2263333.3333333335</v>
      </c>
      <c r="E294" s="14">
        <f t="shared" si="8"/>
        <v>452666.66666666651</v>
      </c>
      <c r="F294" s="3"/>
      <c r="G294" s="3" t="str">
        <f t="shared" si="9"/>
        <v xml:space="preserve">STAMP.EPSON STYLUS  3000 Ink Jet A2 800cpc 1440*720 dpi 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 t="s">
        <v>418</v>
      </c>
      <c r="B295" s="3" t="s">
        <v>419</v>
      </c>
      <c r="C295" s="4">
        <v>640000</v>
      </c>
      <c r="D295" s="14">
        <f>C295/(1+iva)</f>
        <v>533333.33333333337</v>
      </c>
      <c r="E295" s="14">
        <f t="shared" si="8"/>
        <v>106666.66666666663</v>
      </c>
      <c r="F295" s="3"/>
      <c r="G295" s="3" t="str">
        <f t="shared" si="9"/>
        <v xml:space="preserve">STAMP.EPSON STYLUS PHOTO Ink Jet A4 6 colori 2ppm 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 t="s">
        <v>420</v>
      </c>
      <c r="B296" s="3" t="s">
        <v>421</v>
      </c>
      <c r="C296" s="4">
        <v>255000</v>
      </c>
      <c r="D296" s="14">
        <f>C296/(1+iva)</f>
        <v>212500</v>
      </c>
      <c r="E296" s="14">
        <f t="shared" si="8"/>
        <v>42500</v>
      </c>
      <c r="F296" s="3"/>
      <c r="G296" s="3" t="str">
        <f t="shared" si="9"/>
        <v>STAMP. CANON BJ-250 COLOR Ink Jet A4, 1ppm col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 t="s">
        <v>422</v>
      </c>
      <c r="B297" s="3" t="s">
        <v>423</v>
      </c>
      <c r="C297" s="4">
        <v>413000</v>
      </c>
      <c r="D297" s="14">
        <f>C297/(1+iva)</f>
        <v>344166.66666666669</v>
      </c>
      <c r="E297" s="14">
        <f t="shared" si="8"/>
        <v>68833.333333333314</v>
      </c>
      <c r="F297" s="3"/>
      <c r="G297" s="3" t="str">
        <f t="shared" si="9"/>
        <v>STAMP. CANON BJC-80 COLOR Ink jet A4, 2ppm col.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 t="s">
        <v>424</v>
      </c>
      <c r="B298" s="3" t="s">
        <v>425</v>
      </c>
      <c r="C298" s="4">
        <v>361000</v>
      </c>
      <c r="D298" s="14">
        <f>C298/(1+iva)</f>
        <v>300833.33333333337</v>
      </c>
      <c r="E298" s="14">
        <f t="shared" si="8"/>
        <v>60166.666666666628</v>
      </c>
      <c r="F298" s="3"/>
      <c r="G298" s="3" t="str">
        <f t="shared" si="9"/>
        <v>STAMP. CANON BJC-4300 COLOR Ink Jet A4, 1ppm col.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 t="s">
        <v>426</v>
      </c>
      <c r="B299" s="3" t="s">
        <v>427</v>
      </c>
      <c r="C299" s="4">
        <v>544000</v>
      </c>
      <c r="D299" s="14">
        <f>C299/(1+iva)</f>
        <v>453333.33333333337</v>
      </c>
      <c r="E299" s="14">
        <f t="shared" si="8"/>
        <v>90666.666666666628</v>
      </c>
      <c r="F299" s="3"/>
      <c r="G299" s="3" t="str">
        <f t="shared" si="9"/>
        <v>STAMP. CANON BJC-4550 COLOR Ink Jet A4/A3, 1 ppm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 t="s">
        <v>428</v>
      </c>
      <c r="B300" s="3" t="s">
        <v>429</v>
      </c>
      <c r="C300" s="4">
        <v>678000</v>
      </c>
      <c r="D300" s="14">
        <f>C300/(1+iva)</f>
        <v>565000</v>
      </c>
      <c r="E300" s="14">
        <f t="shared" si="8"/>
        <v>113000</v>
      </c>
      <c r="F300" s="3"/>
      <c r="G300" s="3" t="str">
        <f t="shared" si="9"/>
        <v>STAMP. CANON BJC-4650 COLOR Ink Jet A4/A3, 4,5 ppm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 t="s">
        <v>430</v>
      </c>
      <c r="B301" s="3" t="s">
        <v>431</v>
      </c>
      <c r="C301" s="4">
        <v>1054000</v>
      </c>
      <c r="D301" s="14">
        <f>C301/(1+iva)</f>
        <v>878333.33333333337</v>
      </c>
      <c r="E301" s="14">
        <f t="shared" si="8"/>
        <v>175666.66666666663</v>
      </c>
      <c r="F301" s="3"/>
      <c r="G301" s="3" t="str">
        <f t="shared" si="9"/>
        <v>STAMP. CANON BJC-5500 COLOR Ink Jet A3/A2 694cps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 t="s">
        <v>432</v>
      </c>
      <c r="B302" s="3" t="s">
        <v>433</v>
      </c>
      <c r="C302" s="4">
        <v>482000</v>
      </c>
      <c r="D302" s="14">
        <f>C302/(1+iva)</f>
        <v>401666.66666666669</v>
      </c>
      <c r="E302" s="14">
        <f t="shared" si="8"/>
        <v>80333.333333333314</v>
      </c>
      <c r="F302" s="3"/>
      <c r="G302" s="3" t="str">
        <f t="shared" si="9"/>
        <v>STAMP. CANON BJC-620 COLOR Ink Jet A4, 300cps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 t="s">
        <v>434</v>
      </c>
      <c r="B303" s="3" t="s">
        <v>435</v>
      </c>
      <c r="C303" s="4">
        <v>722000</v>
      </c>
      <c r="D303" s="14">
        <f>C303/(1+iva)</f>
        <v>601666.66666666674</v>
      </c>
      <c r="E303" s="14">
        <f t="shared" si="8"/>
        <v>120333.33333333326</v>
      </c>
      <c r="F303" s="3"/>
      <c r="G303" s="3" t="str">
        <f t="shared" si="9"/>
        <v>STAMP. CANON BJC-7000 COLOR Ink Jet A4,4,5ppm, 1200x600dpi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 t="s">
        <v>436</v>
      </c>
      <c r="B304" s="3" t="s">
        <v>437</v>
      </c>
      <c r="C304" s="4">
        <v>269000</v>
      </c>
      <c r="D304" s="14">
        <f>C304/(1+iva)</f>
        <v>224166.66666666669</v>
      </c>
      <c r="E304" s="14">
        <f t="shared" si="8"/>
        <v>44833.333333333314</v>
      </c>
      <c r="F304" s="3"/>
      <c r="G304" s="3" t="str">
        <f t="shared" si="9"/>
        <v>STAMP. HP 400L Ink Jet A4, 3 ppm col.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 t="s">
        <v>438</v>
      </c>
      <c r="B305" s="3" t="s">
        <v>437</v>
      </c>
      <c r="C305" s="4">
        <v>371000</v>
      </c>
      <c r="D305" s="14">
        <f>C305/(1+iva)</f>
        <v>309166.66666666669</v>
      </c>
      <c r="E305" s="14">
        <f t="shared" si="8"/>
        <v>61833.333333333314</v>
      </c>
      <c r="F305" s="3"/>
      <c r="G305" s="3" t="str">
        <f t="shared" si="9"/>
        <v>STAMP. HP 670 Ink Jet A4, 3 ppm col.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 t="s">
        <v>439</v>
      </c>
      <c r="B306" s="3" t="s">
        <v>440</v>
      </c>
      <c r="C306" s="4">
        <v>462000</v>
      </c>
      <c r="D306" s="14">
        <f>C306/(1+iva)</f>
        <v>385000</v>
      </c>
      <c r="E306" s="14">
        <f t="shared" si="8"/>
        <v>77000</v>
      </c>
      <c r="F306" s="3"/>
      <c r="G306" s="3" t="str">
        <f t="shared" si="9"/>
        <v>STAMP. HP 690+ Ink Jet A4,  5 ppm col.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 t="s">
        <v>441</v>
      </c>
      <c r="B307" s="3" t="s">
        <v>442</v>
      </c>
      <c r="C307" s="4">
        <v>541000</v>
      </c>
      <c r="D307" s="14">
        <f>C307/(1+iva)</f>
        <v>450833.33333333337</v>
      </c>
      <c r="E307" s="14">
        <f t="shared" si="8"/>
        <v>90166.666666666628</v>
      </c>
      <c r="F307" s="3"/>
      <c r="G307" s="3" t="str">
        <f t="shared" si="9"/>
        <v>STAMP. HP 720C Ink Jet A4,  7 ppm col.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 t="s">
        <v>443</v>
      </c>
      <c r="B308" s="3" t="s">
        <v>444</v>
      </c>
      <c r="C308" s="4">
        <v>648000</v>
      </c>
      <c r="D308" s="14">
        <f>C308/(1+iva)</f>
        <v>540000</v>
      </c>
      <c r="E308" s="14">
        <f t="shared" si="8"/>
        <v>108000</v>
      </c>
      <c r="F308" s="3"/>
      <c r="G308" s="3" t="str">
        <f t="shared" si="9"/>
        <v>STAMP. HP 870 CXI Ink Jet A4,  8 ppm col.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 t="s">
        <v>445</v>
      </c>
      <c r="B309" s="3" t="s">
        <v>446</v>
      </c>
      <c r="C309" s="4">
        <v>644000</v>
      </c>
      <c r="D309" s="14">
        <f>C309/(1+iva)</f>
        <v>536666.66666666674</v>
      </c>
      <c r="E309" s="14">
        <f t="shared" si="8"/>
        <v>107333.33333333326</v>
      </c>
      <c r="F309" s="3"/>
      <c r="G309" s="3" t="str">
        <f t="shared" si="9"/>
        <v>STAMP. HP 890C Ink Jet A4,  9 ppm col.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 t="s">
        <v>447</v>
      </c>
      <c r="B310" s="3" t="s">
        <v>448</v>
      </c>
      <c r="C310" s="4">
        <v>902000</v>
      </c>
      <c r="D310" s="14">
        <f>C310/(1+iva)</f>
        <v>751666.66666666674</v>
      </c>
      <c r="E310" s="14">
        <f t="shared" si="8"/>
        <v>150333.33333333326</v>
      </c>
      <c r="F310" s="3"/>
      <c r="G310" s="3" t="str">
        <f t="shared" si="9"/>
        <v>STAMP. HP 1100C Ink Jet A3/A4,  6 ppm col., 2Mb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 t="s">
        <v>449</v>
      </c>
      <c r="B311" s="3" t="s">
        <v>450</v>
      </c>
      <c r="C311" s="4">
        <v>722000</v>
      </c>
      <c r="D311" s="14">
        <f>C311/(1+iva)</f>
        <v>601666.66666666674</v>
      </c>
      <c r="E311" s="14">
        <f t="shared" si="8"/>
        <v>120333.33333333326</v>
      </c>
      <c r="F311" s="3"/>
      <c r="G311" s="3" t="str">
        <f t="shared" si="9"/>
        <v>STAMP. HP 6L Laser, A4 600dpi, 6ppm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 t="s">
        <v>451</v>
      </c>
      <c r="B312" s="3" t="s">
        <v>450</v>
      </c>
      <c r="C312" s="4">
        <v>1457000</v>
      </c>
      <c r="D312" s="14">
        <f>C312/(1+iva)</f>
        <v>1214166.6666666667</v>
      </c>
      <c r="E312" s="14">
        <f t="shared" si="8"/>
        <v>242833.33333333326</v>
      </c>
      <c r="F312" s="3"/>
      <c r="G312" s="3" t="str">
        <f t="shared" si="9"/>
        <v>STAMP. HP 6P Laser, A4 600dpi, 6ppm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 t="s">
        <v>452</v>
      </c>
      <c r="B313" s="3" t="s">
        <v>453</v>
      </c>
      <c r="C313" s="4">
        <v>1786000</v>
      </c>
      <c r="D313" s="14">
        <f>C313/(1+iva)</f>
        <v>1488333.3333333335</v>
      </c>
      <c r="E313" s="14">
        <f t="shared" si="8"/>
        <v>297666.66666666651</v>
      </c>
      <c r="F313" s="3"/>
      <c r="G313" s="3" t="str">
        <f t="shared" si="9"/>
        <v>STAMP. HP 6MP Laser, A4 600dpi, 8ppm, 3Mb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 t="s">
        <v>454</v>
      </c>
      <c r="B314" s="3"/>
      <c r="C314" s="4"/>
      <c r="D314" s="14">
        <f>C314/(1+iva)</f>
        <v>0</v>
      </c>
      <c r="E314" s="14">
        <f t="shared" si="8"/>
        <v>0</v>
      </c>
      <c r="F314" s="3"/>
      <c r="G314" s="3" t="str">
        <f t="shared" si="9"/>
        <v xml:space="preserve">CABINATI  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 t="s">
        <v>455</v>
      </c>
      <c r="B315" s="3" t="s">
        <v>456</v>
      </c>
      <c r="C315" s="4">
        <v>85000</v>
      </c>
      <c r="D315" s="14">
        <f>C315/(1+iva)</f>
        <v>70833.333333333343</v>
      </c>
      <c r="E315" s="14">
        <f t="shared" si="8"/>
        <v>14166.666666666657</v>
      </c>
      <c r="F315" s="3"/>
      <c r="G315" s="3" t="str">
        <f t="shared" si="9"/>
        <v>CASE DESKTOP   CE CK 131-6 P/S 200W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 t="s">
        <v>457</v>
      </c>
      <c r="B316" s="3" t="s">
        <v>456</v>
      </c>
      <c r="C316" s="4">
        <v>84000</v>
      </c>
      <c r="D316" s="14">
        <f>C316/(1+iva)</f>
        <v>70000</v>
      </c>
      <c r="E316" s="14">
        <f t="shared" si="8"/>
        <v>14000</v>
      </c>
      <c r="F316" s="3"/>
      <c r="G316" s="3" t="str">
        <f t="shared" si="9"/>
        <v>CASE MINITOWER CE CK 136-1 P/S 200W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 t="s">
        <v>458</v>
      </c>
      <c r="B317" s="3" t="s">
        <v>459</v>
      </c>
      <c r="C317" s="4">
        <v>115000</v>
      </c>
      <c r="D317" s="14">
        <f>C317/(1+iva)</f>
        <v>95833.333333333343</v>
      </c>
      <c r="E317" s="14">
        <f t="shared" si="8"/>
        <v>19166.666666666657</v>
      </c>
      <c r="F317" s="3"/>
      <c r="G317" s="3" t="str">
        <f t="shared" si="9"/>
        <v xml:space="preserve">CASE MIDITOWER CE CK 135-1 P/S 230W 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 t="s">
        <v>460</v>
      </c>
      <c r="B318" s="3" t="s">
        <v>459</v>
      </c>
      <c r="C318" s="4">
        <v>152000</v>
      </c>
      <c r="D318" s="14">
        <f>C318/(1+iva)</f>
        <v>126666.66666666667</v>
      </c>
      <c r="E318" s="14">
        <f t="shared" si="8"/>
        <v>25333.333333333328</v>
      </c>
      <c r="F318" s="3"/>
      <c r="G318" s="3" t="str">
        <f t="shared" si="9"/>
        <v xml:space="preserve">CASE BIG TOWER CE   CK139-1 P/S 230W 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 t="s">
        <v>461</v>
      </c>
      <c r="B319" s="3" t="s">
        <v>456</v>
      </c>
      <c r="C319" s="4">
        <v>82000</v>
      </c>
      <c r="D319" s="14">
        <f>C319/(1+iva)</f>
        <v>68333.333333333343</v>
      </c>
      <c r="E319" s="14">
        <f t="shared" si="8"/>
        <v>13666.666666666657</v>
      </c>
      <c r="F319" s="3"/>
      <c r="G319" s="3" t="str">
        <f t="shared" si="9"/>
        <v>CASE DESKTOP CE CK 131-8 P/S 200W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 t="s">
        <v>462</v>
      </c>
      <c r="B320" s="3" t="s">
        <v>456</v>
      </c>
      <c r="C320" s="4">
        <v>84000</v>
      </c>
      <c r="D320" s="14">
        <f>C320/(1+iva)</f>
        <v>70000</v>
      </c>
      <c r="E320" s="14">
        <f t="shared" si="8"/>
        <v>14000</v>
      </c>
      <c r="F320" s="3"/>
      <c r="G320" s="3" t="str">
        <f t="shared" si="9"/>
        <v>CASE SUB-MIDITOWER CE  CK 132-3 P/S 200W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 t="s">
        <v>463</v>
      </c>
      <c r="B321" s="3" t="s">
        <v>464</v>
      </c>
      <c r="C321" s="4">
        <v>115000</v>
      </c>
      <c r="D321" s="14">
        <f>C321/(1+iva)</f>
        <v>95833.333333333343</v>
      </c>
      <c r="E321" s="14">
        <f t="shared" si="8"/>
        <v>19166.666666666657</v>
      </c>
      <c r="F321" s="3"/>
      <c r="G321" s="3" t="str">
        <f t="shared" si="9"/>
        <v>CASE  MIDITOWER CE  CK 135-2 P/S 230W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 t="s">
        <v>465</v>
      </c>
      <c r="B322" s="3" t="s">
        <v>464</v>
      </c>
      <c r="C322" s="4">
        <v>153000</v>
      </c>
      <c r="D322" s="14">
        <f>C322/(1+iva)</f>
        <v>127500</v>
      </c>
      <c r="E322" s="14">
        <f t="shared" si="8"/>
        <v>25500</v>
      </c>
      <c r="F322" s="3"/>
      <c r="G322" s="3" t="str">
        <f t="shared" si="9"/>
        <v>CASE TOWER CE CK 139-2 P/S 230W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 t="s">
        <v>466</v>
      </c>
      <c r="B323" s="3" t="s">
        <v>464</v>
      </c>
      <c r="C323" s="4">
        <v>80000</v>
      </c>
      <c r="D323" s="14">
        <f>C323/(1+iva)</f>
        <v>66666.666666666672</v>
      </c>
      <c r="E323" s="14">
        <f t="shared" ref="E323:E337" si="10">SUM(C323-D323)</f>
        <v>13333.333333333328</v>
      </c>
      <c r="F323" s="3"/>
      <c r="G323" s="3" t="str">
        <f t="shared" ref="G323:G337" si="11">_xlfn.CONCAT(A323," ",B323)</f>
        <v>CASE MIDITOWER BC VIP 432 P/S 230W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 t="s">
        <v>467</v>
      </c>
      <c r="B324" s="3" t="s">
        <v>464</v>
      </c>
      <c r="C324" s="4">
        <v>102000</v>
      </c>
      <c r="D324" s="14">
        <f>C324/(1+iva)</f>
        <v>85000</v>
      </c>
      <c r="E324" s="14">
        <f t="shared" si="10"/>
        <v>17000</v>
      </c>
      <c r="F324" s="3"/>
      <c r="G324" s="3" t="str">
        <f t="shared" si="11"/>
        <v>CASE TOWER BC VIP 730 P/S 230W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 t="s">
        <v>468</v>
      </c>
      <c r="B325" s="3"/>
      <c r="C325" s="4"/>
      <c r="D325" s="14">
        <f>C325/(1+iva)</f>
        <v>0</v>
      </c>
      <c r="E325" s="14">
        <f t="shared" si="10"/>
        <v>0</v>
      </c>
      <c r="F325" s="3"/>
      <c r="G325" s="3" t="str">
        <f t="shared" si="11"/>
        <v xml:space="preserve">GRUPPI DI CONTINUITA' 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 t="s">
        <v>469</v>
      </c>
      <c r="B326" s="3" t="s">
        <v>470</v>
      </c>
      <c r="C326" s="4">
        <v>198000</v>
      </c>
      <c r="D326" s="14">
        <f>C326/(1+iva)</f>
        <v>165000</v>
      </c>
      <c r="E326" s="14">
        <f t="shared" si="10"/>
        <v>33000</v>
      </c>
      <c r="F326" s="3"/>
      <c r="G326" s="3" t="str">
        <f t="shared" si="11"/>
        <v>GR.CONT.REVOLUTION E300  STAND- BY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 t="s">
        <v>471</v>
      </c>
      <c r="B327" s="3" t="s">
        <v>470</v>
      </c>
      <c r="C327" s="4">
        <v>233000</v>
      </c>
      <c r="D327" s="14">
        <f>C327/(1+iva)</f>
        <v>194166.66666666669</v>
      </c>
      <c r="E327" s="14">
        <f t="shared" si="10"/>
        <v>38833.333333333314</v>
      </c>
      <c r="F327" s="3"/>
      <c r="G327" s="3" t="str">
        <f t="shared" si="11"/>
        <v>GR.CONT.REVOLUTION F450 STAND- BY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 t="s">
        <v>472</v>
      </c>
      <c r="B328" s="3" t="s">
        <v>470</v>
      </c>
      <c r="C328" s="4">
        <v>279000</v>
      </c>
      <c r="D328" s="14">
        <f>C328/(1+iva)</f>
        <v>232500</v>
      </c>
      <c r="E328" s="14">
        <f t="shared" si="10"/>
        <v>46500</v>
      </c>
      <c r="F328" s="3"/>
      <c r="G328" s="3" t="str">
        <f t="shared" si="11"/>
        <v>GR.CONT.REVOLUTION L600 STAND- BY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 t="s">
        <v>473</v>
      </c>
      <c r="B329" s="3" t="s">
        <v>474</v>
      </c>
      <c r="C329" s="4">
        <v>298000</v>
      </c>
      <c r="D329" s="14">
        <f>C329/(1+iva)</f>
        <v>248333.33333333334</v>
      </c>
      <c r="E329" s="14">
        <f t="shared" si="10"/>
        <v>49666.666666666657</v>
      </c>
      <c r="F329" s="3"/>
      <c r="G329" s="3" t="str">
        <f t="shared" si="11"/>
        <v>GR.CONT.POWER PRO 600 LINE INTERACTIVE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 t="s">
        <v>475</v>
      </c>
      <c r="B330" s="3" t="s">
        <v>474</v>
      </c>
      <c r="C330" s="4">
        <v>478000</v>
      </c>
      <c r="D330" s="14">
        <f>C330/(1+iva)</f>
        <v>398333.33333333337</v>
      </c>
      <c r="E330" s="14">
        <f t="shared" si="10"/>
        <v>79666.666666666628</v>
      </c>
      <c r="F330" s="3"/>
      <c r="G330" s="3" t="str">
        <f t="shared" si="11"/>
        <v>GR.CONT.POWER PRO 750 LINE INTERACTIVE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 t="s">
        <v>476</v>
      </c>
      <c r="B331" s="3" t="s">
        <v>474</v>
      </c>
      <c r="C331" s="4">
        <v>626000</v>
      </c>
      <c r="D331" s="14">
        <f>C331/(1+iva)</f>
        <v>521666.66666666669</v>
      </c>
      <c r="E331" s="14">
        <f t="shared" si="10"/>
        <v>104333.33333333331</v>
      </c>
      <c r="F331" s="3"/>
      <c r="G331" s="3" t="str">
        <f t="shared" si="11"/>
        <v>GR.CONT.POWER PRO 900 LINE INTERACTIVE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 t="s">
        <v>477</v>
      </c>
      <c r="B332" s="3" t="s">
        <v>474</v>
      </c>
      <c r="C332" s="4">
        <v>757000</v>
      </c>
      <c r="D332" s="14">
        <f>C332/(1+iva)</f>
        <v>630833.33333333337</v>
      </c>
      <c r="E332" s="14">
        <f t="shared" si="10"/>
        <v>126166.66666666663</v>
      </c>
      <c r="F332" s="3"/>
      <c r="G332" s="3" t="str">
        <f t="shared" si="11"/>
        <v>GR.CONT.POWER PRO 1000 LINE INTERACTIVE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 t="s">
        <v>478</v>
      </c>
      <c r="B333" s="3" t="s">
        <v>474</v>
      </c>
      <c r="C333" s="4">
        <v>1128000</v>
      </c>
      <c r="D333" s="14">
        <f>C333/(1+iva)</f>
        <v>940000</v>
      </c>
      <c r="E333" s="14">
        <f t="shared" si="10"/>
        <v>188000</v>
      </c>
      <c r="F333" s="3"/>
      <c r="G333" s="3" t="str">
        <f t="shared" si="11"/>
        <v>GR.CONT.POWER PRO 1600 LINE INTERACTIVE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 t="s">
        <v>479</v>
      </c>
      <c r="B334" s="3" t="s">
        <v>474</v>
      </c>
      <c r="C334" s="4">
        <v>1527000</v>
      </c>
      <c r="D334" s="14">
        <f>C334/(1+iva)</f>
        <v>1272500</v>
      </c>
      <c r="E334" s="14">
        <f t="shared" si="10"/>
        <v>254500</v>
      </c>
      <c r="F334" s="3"/>
      <c r="G334" s="3" t="str">
        <f t="shared" si="11"/>
        <v>GR.CONT.POWER PRO 2400 LINE INTERACTIVE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 t="s">
        <v>480</v>
      </c>
      <c r="B335" s="3" t="s">
        <v>481</v>
      </c>
      <c r="C335" s="4">
        <v>4134000</v>
      </c>
      <c r="D335" s="14">
        <f>C335/(1+iva)</f>
        <v>3445000</v>
      </c>
      <c r="E335" s="14">
        <f t="shared" si="10"/>
        <v>689000</v>
      </c>
      <c r="F335" s="3"/>
      <c r="G335" s="3" t="str">
        <f t="shared" si="11"/>
        <v>GR.CONT.POWERSAVE 4000 ON-LINE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 t="s">
        <v>482</v>
      </c>
      <c r="B336" s="3" t="s">
        <v>481</v>
      </c>
      <c r="C336" s="4">
        <v>6850000</v>
      </c>
      <c r="D336" s="14">
        <f>C336/(1+iva)</f>
        <v>5708333.333333334</v>
      </c>
      <c r="E336" s="14">
        <f t="shared" si="10"/>
        <v>1141666.666666666</v>
      </c>
      <c r="F336" s="3"/>
      <c r="G336" s="3" t="str">
        <f t="shared" si="11"/>
        <v>GR.CONT.POWERSAVE 7500 ON-LINE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 t="s">
        <v>483</v>
      </c>
      <c r="B337" s="3" t="s">
        <v>481</v>
      </c>
      <c r="C337" s="4">
        <v>11712000</v>
      </c>
      <c r="D337" s="14">
        <f>C337/(1+iva)</f>
        <v>9760000</v>
      </c>
      <c r="E337" s="14">
        <f t="shared" si="10"/>
        <v>1952000</v>
      </c>
      <c r="F337" s="3"/>
      <c r="G337" s="3" t="str">
        <f t="shared" si="11"/>
        <v>GR.CONT.POWERSAVE 12500 ON-LINE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13.5546875" customWidth="1"/>
    <col min="7" max="7" width="5.6640625" customWidth="1"/>
    <col min="8" max="8" width="15.33203125" customWidth="1"/>
    <col min="9" max="26" width="9.33203125" customWidth="1"/>
  </cols>
  <sheetData>
    <row r="1" spans="1:26" ht="12.75" customHeight="1" x14ac:dyDescent="0.3">
      <c r="A1" s="5" t="s">
        <v>484</v>
      </c>
      <c r="B1" s="5" t="s">
        <v>485</v>
      </c>
      <c r="C1" s="5" t="s">
        <v>571</v>
      </c>
      <c r="D1" s="3"/>
      <c r="E1" s="3"/>
      <c r="F1" s="3"/>
      <c r="G1" s="3"/>
      <c r="H1" s="22" t="s">
        <v>485</v>
      </c>
      <c r="I1" s="22" t="s">
        <v>572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" t="s">
        <v>486</v>
      </c>
      <c r="B2" s="6">
        <v>40</v>
      </c>
      <c r="C2" s="6" t="str">
        <f>VLOOKUP(B2,$H$2:$I$5,2,0)</f>
        <v>sufficiente</v>
      </c>
      <c r="D2" s="7"/>
      <c r="E2" s="7"/>
      <c r="F2" s="7"/>
      <c r="G2" s="7"/>
      <c r="H2" s="15">
        <v>0</v>
      </c>
      <c r="I2" s="15" t="s">
        <v>573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6" t="s">
        <v>487</v>
      </c>
      <c r="B3" s="6">
        <v>60</v>
      </c>
      <c r="C3" s="6" t="str">
        <f t="shared" ref="C3:C8" si="0">VLOOKUP(B3,$H$2:$I$5,2,0)</f>
        <v>discreto</v>
      </c>
      <c r="E3" s="7"/>
      <c r="F3" s="7"/>
      <c r="G3" s="7"/>
      <c r="H3" s="15">
        <v>40</v>
      </c>
      <c r="I3" s="15" t="s">
        <v>574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6" t="s">
        <v>488</v>
      </c>
      <c r="B4" s="6">
        <v>60</v>
      </c>
      <c r="C4" s="6" t="str">
        <f t="shared" si="0"/>
        <v>discreto</v>
      </c>
      <c r="E4" s="7"/>
      <c r="F4" s="7"/>
      <c r="G4" s="7"/>
      <c r="H4" s="15">
        <v>60</v>
      </c>
      <c r="I4" s="15" t="s">
        <v>575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6" t="s">
        <v>489</v>
      </c>
      <c r="B5" s="6">
        <v>40</v>
      </c>
      <c r="C5" s="6" t="str">
        <f t="shared" si="0"/>
        <v>sufficiente</v>
      </c>
      <c r="E5" s="7"/>
      <c r="F5" s="7"/>
      <c r="G5" s="7"/>
      <c r="H5" s="15">
        <v>70</v>
      </c>
      <c r="I5" s="15" t="s">
        <v>576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6" t="s">
        <v>490</v>
      </c>
      <c r="B6" s="6">
        <v>70</v>
      </c>
      <c r="C6" s="6" t="str">
        <f t="shared" si="0"/>
        <v>buono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6" t="s">
        <v>491</v>
      </c>
      <c r="B7" s="6">
        <v>0</v>
      </c>
      <c r="C7" s="6" t="str">
        <f t="shared" si="0"/>
        <v>respinto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6" t="s">
        <v>492</v>
      </c>
      <c r="B8" s="6">
        <v>0</v>
      </c>
      <c r="C8" s="6" t="str">
        <f t="shared" si="0"/>
        <v>respinto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M7" sqref="M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2.33203125" customWidth="1"/>
    <col min="7" max="7" width="16.77734375" customWidth="1"/>
    <col min="8" max="8" width="13.77734375" customWidth="1"/>
    <col min="9" max="9" width="17.44140625" bestFit="1" customWidth="1"/>
    <col min="10" max="10" width="11.5546875" customWidth="1"/>
    <col min="11" max="24" width="8.6640625" customWidth="1"/>
  </cols>
  <sheetData>
    <row r="1" spans="1:24" ht="18" customHeight="1" x14ac:dyDescent="0.35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16" t="s">
        <v>577</v>
      </c>
      <c r="H1" s="16" t="s">
        <v>578</v>
      </c>
      <c r="I1" s="16" t="s">
        <v>580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x14ac:dyDescent="0.3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7" t="s">
        <v>499</v>
      </c>
      <c r="H2" s="17">
        <f>COUNTIF(C:C,G2)</f>
        <v>11</v>
      </c>
      <c r="I2" s="20">
        <f>SUMIF(C:C,G2,D:D)+SUMIF(C:C,G2,E:E)</f>
        <v>611998</v>
      </c>
    </row>
    <row r="3" spans="1:24" ht="13.5" customHeight="1" x14ac:dyDescent="0.3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17" t="s">
        <v>558</v>
      </c>
      <c r="H3" s="17">
        <f t="shared" ref="H3:H5" si="0">COUNTIF(C:C,G3)</f>
        <v>5</v>
      </c>
      <c r="I3" s="20">
        <f t="shared" ref="I3:I5" si="1">SUMIF(C:C,G3,D:D)+SUMIF(C:C,G3,E:E)</f>
        <v>30962</v>
      </c>
    </row>
    <row r="4" spans="1:24" ht="13.5" customHeight="1" x14ac:dyDescent="0.3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7" t="s">
        <v>506</v>
      </c>
      <c r="H4" s="17">
        <f t="shared" si="0"/>
        <v>4</v>
      </c>
      <c r="I4" s="20">
        <f t="shared" si="1"/>
        <v>54074</v>
      </c>
    </row>
    <row r="5" spans="1:24" ht="13.5" customHeight="1" x14ac:dyDescent="0.3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7" t="s">
        <v>547</v>
      </c>
      <c r="H5" s="17">
        <f t="shared" si="0"/>
        <v>4</v>
      </c>
      <c r="I5" s="20">
        <f t="shared" si="1"/>
        <v>6765662</v>
      </c>
    </row>
    <row r="6" spans="1:24" ht="13.5" customHeight="1" x14ac:dyDescent="0.3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3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</row>
    <row r="8" spans="1:24" ht="13.5" customHeight="1" x14ac:dyDescent="0.3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</row>
    <row r="9" spans="1:24" ht="13.5" customHeight="1" x14ac:dyDescent="0.3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</row>
    <row r="10" spans="1:24" ht="13.5" customHeight="1" x14ac:dyDescent="0.3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8" t="s">
        <v>579</v>
      </c>
      <c r="H10" s="18" t="s">
        <v>578</v>
      </c>
      <c r="I10" s="18" t="s">
        <v>581</v>
      </c>
    </row>
    <row r="11" spans="1:24" ht="13.5" customHeight="1" x14ac:dyDescent="0.3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s="19" t="s">
        <v>501</v>
      </c>
      <c r="H11" s="19">
        <f>COUNTIF(B:B,B4)</f>
        <v>2</v>
      </c>
      <c r="I11" s="21">
        <f>SUMIF(B:B,G11,D:D)+SUMIF(B:B,G11,E:E)</f>
        <v>73489</v>
      </c>
    </row>
    <row r="12" spans="1:24" ht="13.5" customHeight="1" x14ac:dyDescent="0.3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9" t="s">
        <v>507</v>
      </c>
      <c r="H12" s="19">
        <f t="shared" ref="H12:H14" si="2">COUNTIF(B:B,B5)</f>
        <v>3</v>
      </c>
      <c r="I12" s="21">
        <f t="shared" ref="I12:I14" si="3">SUMIF(B:B,G12,D:D)+SUMIF(B:B,G12,E:E)</f>
        <v>50822</v>
      </c>
    </row>
    <row r="13" spans="1:24" ht="13.5" customHeight="1" x14ac:dyDescent="0.3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s="19" t="s">
        <v>509</v>
      </c>
      <c r="H13" s="19">
        <f t="shared" si="2"/>
        <v>4</v>
      </c>
      <c r="I13" s="21">
        <f t="shared" si="3"/>
        <v>98471</v>
      </c>
    </row>
    <row r="14" spans="1:24" ht="13.5" customHeight="1" x14ac:dyDescent="0.3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  <c r="G14" s="19" t="s">
        <v>505</v>
      </c>
      <c r="H14" s="19">
        <f t="shared" si="2"/>
        <v>1</v>
      </c>
      <c r="I14" s="21">
        <f t="shared" si="3"/>
        <v>54074</v>
      </c>
    </row>
    <row r="15" spans="1:24" ht="13.5" customHeight="1" x14ac:dyDescent="0.3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3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3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3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3">
      <c r="A19" s="11">
        <v>36580</v>
      </c>
      <c r="B19" s="12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3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3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3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3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3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3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3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3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3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3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3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3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3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Luca De Santis</cp:lastModifiedBy>
  <dcterms:created xsi:type="dcterms:W3CDTF">2005-04-12T12:35:30Z</dcterms:created>
  <dcterms:modified xsi:type="dcterms:W3CDTF">2024-11-05T20:35:10Z</dcterms:modified>
</cp:coreProperties>
</file>