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ocuments\workspace\CURSADA\TP4ColoreoDeGrafos\"/>
    </mc:Choice>
  </mc:AlternateContent>
  <bookViews>
    <workbookView xWindow="240" yWindow="20" windowWidth="19440" windowHeight="10170"/>
  </bookViews>
  <sheets>
    <sheet name="Métricas" sheetId="2" r:id="rId1"/>
  </sheets>
  <calcPr calcId="171027"/>
</workbook>
</file>

<file path=xl/calcChain.xml><?xml version="1.0" encoding="utf-8"?>
<calcChain xmlns="http://schemas.openxmlformats.org/spreadsheetml/2006/main">
  <c r="J22" i="2" l="1"/>
  <c r="N22" i="2" s="1"/>
  <c r="J21" i="2"/>
  <c r="N21" i="2" s="1"/>
  <c r="J20" i="2"/>
  <c r="N20" i="2" s="1"/>
  <c r="J19" i="2"/>
  <c r="J26" i="2" s="1"/>
  <c r="J18" i="2"/>
  <c r="N18" i="2" s="1"/>
  <c r="B24" i="2"/>
  <c r="L26" i="2"/>
  <c r="K26" i="2"/>
  <c r="M26" i="2"/>
  <c r="G26" i="2"/>
  <c r="F26" i="2"/>
  <c r="E5" i="2"/>
  <c r="E37" i="2" s="1"/>
  <c r="E9" i="2"/>
  <c r="E38" i="2" s="1"/>
  <c r="E13" i="2"/>
  <c r="E39" i="2" s="1"/>
  <c r="E30" i="2"/>
  <c r="N23" i="2"/>
  <c r="N25" i="2"/>
  <c r="J25" i="2"/>
  <c r="J23" i="2"/>
  <c r="B19" i="2"/>
  <c r="B20" i="2"/>
  <c r="B21" i="2"/>
  <c r="B22" i="2"/>
  <c r="B23" i="2"/>
  <c r="B25" i="2"/>
  <c r="B18" i="2"/>
  <c r="E41" i="2"/>
  <c r="E40" i="2"/>
  <c r="E33" i="2"/>
  <c r="N19" i="2" l="1"/>
  <c r="N26" i="2"/>
  <c r="E34" i="2" s="1"/>
  <c r="E42" i="2"/>
  <c r="E35" i="2"/>
  <c r="E36" i="2"/>
  <c r="E43" i="2" l="1"/>
  <c r="F41" i="2" s="1"/>
  <c r="F42" i="2" l="1"/>
  <c r="F39" i="2"/>
  <c r="F37" i="2"/>
  <c r="F38" i="2"/>
  <c r="F40" i="2"/>
</calcChain>
</file>

<file path=xl/sharedStrings.xml><?xml version="1.0" encoding="utf-8"?>
<sst xmlns="http://schemas.openxmlformats.org/spreadsheetml/2006/main" count="56" uniqueCount="39">
  <si>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</si>
  <si>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</si>
  <si>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</si>
  <si>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</si>
  <si>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</si>
  <si>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</si>
  <si>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</si>
  <si>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</si>
  <si>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</si>
  <si>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</si>
  <si>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</si>
  <si>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</si>
  <si>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</si>
  <si>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</si>
  <si>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</si>
  <si>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</si>
  <si>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</si>
  <si>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</si>
  <si>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</si>
  <si>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</si>
  <si>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</si>
  <si>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</si>
  <si>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</si>
  <si>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</si>
  <si>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</si>
  <si>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</si>
  <si>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</si>
  <si>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</si>
  <si>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</si>
  <si>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</si>
  <si>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</si>
  <si>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</si>
  <si>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</si>
  <si>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</si>
  <si>
    <t>clase matrizSimetrica - constructor</t>
  </si>
  <si>
    <t>setMatrizSimetrica/getMatrizSimetrica</t>
  </si>
  <si>
    <t>clase Grafos - constructores</t>
  </si>
  <si>
    <t>metedo dado N y probabilidad</t>
  </si>
  <si>
    <t>metoso dado N y procentaje // falta terminar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</si>
</sst>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:mm;@"/>
    <numFmt numFmtId="165" formatCode="[h]:mm"/>
    <numFmt numFmtId="166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aje" xfId="1" builtinId="5"/>
  </cellStyles>
  <dxfs count="10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93"/>
          <c:h val="0.851851694744500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0-6FFE-4056-A55C-CF8631FE58C9}"/>
              </c:ext>
            </c:extLst>
          </c:dPt>
          <c:dPt>
            <c:idx val="1"/>
            <c:bubble3D val="0"/>
            <c:spPr>
              <a:solidFill>
                <a:srgbClr val="00B0F0"/>
              </a:solidFill>
            </c:spPr>
            <c:extLst>
              <c:ext xmlns:c16="http://schemas.microsoft.com/office/drawing/2014/chart" uri="{C3380CC4-5D6E-409C-BE32-E72D297353CC}">
                <c16:uniqueId val="{00000001-6FFE-4056-A55C-CF8631FE58C9}"/>
              </c:ext>
            </c:extLst>
          </c:dPt>
          <c:dPt>
            <c:idx val="2"/>
            <c:bubble3D val="0"/>
            <c:spPr>
              <a:solidFill>
                <a:srgbClr val="0066FF"/>
              </a:solidFill>
            </c:spPr>
            <c:extLst>
              <c:ext xmlns:c16="http://schemas.microsoft.com/office/drawing/2014/chart" uri="{C3380CC4-5D6E-409C-BE32-E72D297353CC}">
                <c16:uniqueId val="{00000002-6FFE-4056-A55C-CF8631FE58C9}"/>
              </c:ext>
            </c:extLst>
          </c:dPt>
          <c:dPt>
            <c:idx val="3"/>
            <c:bubble3D val="0"/>
            <c:spPr>
              <a:solidFill>
                <a:srgbClr val="009900"/>
              </a:solidFill>
            </c:spPr>
            <c:extLst>
              <c:ext xmlns:c16="http://schemas.microsoft.com/office/drawing/2014/chart" uri="{C3380CC4-5D6E-409C-BE32-E72D297353CC}">
                <c16:uniqueId val="{00000003-6FFE-4056-A55C-CF8631FE58C9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4-6FFE-4056-A55C-CF8631FE58C9}"/>
              </c:ext>
            </c:extLst>
          </c:dPt>
          <c:dPt>
            <c:idx val="5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005-6FFE-4056-A55C-CF8631FE58C9}"/>
              </c:ext>
            </c:extLst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6.2500000000000888E-3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6.2500000000000111E-2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FE-4056-A55C-CF8631FE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83"/>
          <c:h val="0.52354412740966338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abSelected="1" workbookViewId="0">
      <selection activeCell="B5" sqref="B5:D5"/>
    </sheetView>
  </sheetViews>
  <sheetFormatPr baseColWidth="10" defaultColWidth="0" defaultRowHeight="14.5" zeroHeight="1" x14ac:dyDescent="0.35"/>
  <cols>
    <col min="1" max="1" width="1.1796875" style="21" customWidth="1"/>
    <col min="2" max="2" width="11.81640625" style="28" customWidth="1"/>
    <col min="3" max="11" width="11.453125" style="28" customWidth="1"/>
    <col min="12" max="12" width="13" style="28" customWidth="1"/>
    <col min="13" max="14" width="11.453125" style="28" customWidth="1"/>
    <col min="15" max="15" width="1.1796875" style="21" customWidth="1"/>
    <col min="16" max="16384" width="11.453125" style="28" hidden="1"/>
  </cols>
  <sheetData>
    <row r="1" spans="1:16" s="10" customFormat="1" ht="23.25" customHeight="1" x14ac:dyDescent="0.35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 x14ac:dyDescent="0.4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 x14ac:dyDescent="0.35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29" x14ac:dyDescent="0.35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" thickBot="1" x14ac:dyDescent="0.4">
      <c r="A5" s="19"/>
      <c r="B5" s="1">
        <v>6.9444444444444441E-3</v>
      </c>
      <c r="C5" s="2">
        <v>0.64097222222222217</v>
      </c>
      <c r="D5" s="2">
        <v>0.64722222222222225</v>
      </c>
      <c r="E5" s="52">
        <f>IFERROR(IF(OR(ISBLANK(C5),ISBLANK(D5)),"Completar",IF(D5&gt;=C5,D5-C5,"Error")),"Error")</f>
        <v>6.2500000000000888E-3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 x14ac:dyDescent="0.4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 x14ac:dyDescent="0.35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29" x14ac:dyDescent="0.35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" thickBot="1" x14ac:dyDescent="0.4">
      <c r="A9" s="19"/>
      <c r="B9" s="1"/>
      <c r="C9" s="2"/>
      <c r="D9" s="2"/>
      <c r="E9" s="52" t="str">
        <f>IFERROR(IF(OR(ISBLANK(C9),ISBLANK(D9)),"Completar",IF(D9&gt;=C9,D9-C9,"Error")),"Error")</f>
        <v>Completar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 x14ac:dyDescent="0.4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 x14ac:dyDescent="0.35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29" x14ac:dyDescent="0.35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" thickBot="1" x14ac:dyDescent="0.4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 x14ac:dyDescent="0.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 x14ac:dyDescent="0.35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 x14ac:dyDescent="0.35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29" x14ac:dyDescent="0.35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 ht="14.5" customHeight="1" x14ac:dyDescent="0.35">
      <c r="A18" s="19"/>
      <c r="B18" s="44">
        <f>ROW($B18)-16</f>
        <v>2</v>
      </c>
      <c r="C18" s="79" t="s">
        <v>34</v>
      </c>
      <c r="D18" s="79"/>
      <c r="E18" s="80"/>
      <c r="F18" s="3">
        <v>10</v>
      </c>
      <c r="G18" s="4">
        <v>3.472222222222222E-3</v>
      </c>
      <c r="H18" s="5">
        <v>0.65972222222222221</v>
      </c>
      <c r="I18" s="6">
        <v>0.66388888888888886</v>
      </c>
      <c r="J18" s="53">
        <f t="shared" ref="J18:J22" si="0">IFERROR(IF(OR(ISBLANK(H18),ISBLANK(I18)),"",IF(I18&gt;=H18,I18-H18,"Error")),"Error")</f>
        <v>4.1666666666666519E-3</v>
      </c>
      <c r="K18" s="7">
        <v>0</v>
      </c>
      <c r="L18" s="8">
        <v>0</v>
      </c>
      <c r="M18" s="9">
        <v>4</v>
      </c>
      <c r="N18" s="54">
        <f>IFERROR(IF(OR(J18="",ISBLANK(L18)),"",J18+L18),"Error")</f>
        <v>4.1666666666666519E-3</v>
      </c>
      <c r="O18" s="19"/>
      <c r="P18" s="22"/>
    </row>
    <row r="19" spans="1:16" s="23" customFormat="1" ht="14.5" customHeight="1" x14ac:dyDescent="0.35">
      <c r="A19" s="19"/>
      <c r="B19" s="44">
        <f t="shared" ref="B19:B25" si="1">ROW($B19)-16</f>
        <v>3</v>
      </c>
      <c r="C19" s="79" t="s">
        <v>35</v>
      </c>
      <c r="D19" s="79"/>
      <c r="E19" s="80"/>
      <c r="F19" s="3">
        <v>15</v>
      </c>
      <c r="G19" s="4">
        <v>6.9444444444444441E-3</v>
      </c>
      <c r="H19" s="5">
        <v>0.6645833333333333</v>
      </c>
      <c r="I19" s="6">
        <v>0.67361111111111116</v>
      </c>
      <c r="J19" s="53">
        <f t="shared" si="0"/>
        <v>9.0277777777778567E-3</v>
      </c>
      <c r="K19" s="7">
        <v>0</v>
      </c>
      <c r="L19" s="8">
        <v>0</v>
      </c>
      <c r="M19" s="9">
        <v>18</v>
      </c>
      <c r="N19" s="54">
        <f t="shared" ref="N19:N22" si="2">IFERROR(IF(OR(J19="",ISBLANK(L19)),"",J19+L19),"Error")</f>
        <v>9.0277777777778567E-3</v>
      </c>
      <c r="O19" s="19"/>
      <c r="P19" s="22"/>
    </row>
    <row r="20" spans="1:16" s="23" customFormat="1" ht="14.5" customHeight="1" x14ac:dyDescent="0.35">
      <c r="A20" s="19"/>
      <c r="B20" s="44">
        <f t="shared" si="1"/>
        <v>4</v>
      </c>
      <c r="C20" s="79" t="s">
        <v>36</v>
      </c>
      <c r="D20" s="79"/>
      <c r="E20" s="80"/>
      <c r="F20" s="3">
        <v>20</v>
      </c>
      <c r="G20" s="4">
        <v>6.9444444444444441E-3</v>
      </c>
      <c r="H20" s="5">
        <v>0.6743055555555556</v>
      </c>
      <c r="I20" s="6">
        <v>0.67986111111111114</v>
      </c>
      <c r="J20" s="53">
        <f t="shared" si="0"/>
        <v>5.5555555555555358E-3</v>
      </c>
      <c r="K20" s="7">
        <v>0</v>
      </c>
      <c r="L20" s="8">
        <v>0</v>
      </c>
      <c r="M20" s="9"/>
      <c r="N20" s="54">
        <f t="shared" si="2"/>
        <v>5.5555555555555358E-3</v>
      </c>
      <c r="O20" s="19"/>
      <c r="P20" s="22"/>
    </row>
    <row r="21" spans="1:16" s="23" customFormat="1" ht="14.5" customHeight="1" x14ac:dyDescent="0.35">
      <c r="A21" s="19"/>
      <c r="B21" s="44">
        <f t="shared" si="1"/>
        <v>5</v>
      </c>
      <c r="C21" s="79" t="s">
        <v>37</v>
      </c>
      <c r="D21" s="79"/>
      <c r="E21" s="80"/>
      <c r="F21" s="3">
        <v>30</v>
      </c>
      <c r="G21" s="4">
        <v>2.0833333333333332E-2</v>
      </c>
      <c r="H21" s="5">
        <v>0.68055555555555547</v>
      </c>
      <c r="I21" s="6">
        <v>0.70694444444444438</v>
      </c>
      <c r="J21" s="53">
        <f t="shared" si="0"/>
        <v>2.6388888888888906E-2</v>
      </c>
      <c r="K21" s="7">
        <v>0</v>
      </c>
      <c r="L21" s="8">
        <v>0</v>
      </c>
      <c r="M21" s="9"/>
      <c r="N21" s="54">
        <f t="shared" si="2"/>
        <v>2.6388888888888906E-2</v>
      </c>
      <c r="O21" s="19"/>
      <c r="P21" s="22"/>
    </row>
    <row r="22" spans="1:16" s="23" customFormat="1" ht="14.5" customHeight="1" x14ac:dyDescent="0.35">
      <c r="A22" s="19"/>
      <c r="B22" s="44">
        <f t="shared" si="1"/>
        <v>6</v>
      </c>
      <c r="C22" s="79" t="s">
        <v>38</v>
      </c>
      <c r="D22" s="79"/>
      <c r="E22" s="80"/>
      <c r="F22" s="3">
        <v>20</v>
      </c>
      <c r="G22" s="4">
        <v>2.0833333333333332E-2</v>
      </c>
      <c r="H22" s="5">
        <v>0.70833333333333337</v>
      </c>
      <c r="I22" s="6">
        <v>0.72569444444444453</v>
      </c>
      <c r="J22" s="53">
        <f t="shared" si="0"/>
        <v>1.736111111111116E-2</v>
      </c>
      <c r="K22" s="7">
        <v>0</v>
      </c>
      <c r="L22" s="8">
        <v>0</v>
      </c>
      <c r="M22" s="9"/>
      <c r="N22" s="54">
        <f t="shared" si="2"/>
        <v>1.736111111111116E-2</v>
      </c>
      <c r="O22" s="19"/>
      <c r="P22" s="22"/>
    </row>
    <row r="23" spans="1:16" s="23" customFormat="1" x14ac:dyDescent="0.35">
      <c r="A23" s="19"/>
      <c r="B23" s="44">
        <f t="shared" si="1"/>
        <v>7</v>
      </c>
      <c r="C23" s="79"/>
      <c r="D23" s="79"/>
      <c r="E23" s="80"/>
      <c r="F23" s="3"/>
      <c r="G23" s="4"/>
      <c r="H23" s="5"/>
      <c r="I23" s="6"/>
      <c r="J23" s="53" t="str">
        <f t="shared" ref="J19:J23" si="3">IFERROR(IF(OR(ISBLANK(H23),ISBLANK(I23)),"",IF(I23&gt;=H23,I23-H23,"Error")),"Error")</f>
        <v/>
      </c>
      <c r="K23" s="7"/>
      <c r="L23" s="8"/>
      <c r="M23" s="9"/>
      <c r="N23" s="54" t="str">
        <f t="shared" ref="N19:N25" si="4">IFERROR(IF(OR(J23="",ISBLANK(L23)),"",J23+L23),"Error")</f>
        <v/>
      </c>
      <c r="O23" s="19"/>
      <c r="P23" s="22"/>
    </row>
    <row r="24" spans="1:16" s="23" customFormat="1" x14ac:dyDescent="0.35">
      <c r="A24" s="19"/>
      <c r="B24" s="44">
        <f t="shared" si="1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 x14ac:dyDescent="0.35">
      <c r="A25" s="19"/>
      <c r="B25" s="44">
        <f t="shared" si="1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4"/>
        <v/>
      </c>
      <c r="O25" s="19"/>
      <c r="P25" s="22"/>
    </row>
    <row r="26" spans="1:16" s="27" customFormat="1" ht="15" thickBot="1" x14ac:dyDescent="0.4">
      <c r="A26" s="14"/>
      <c r="B26" s="91" t="s">
        <v>33</v>
      </c>
      <c r="C26" s="92"/>
      <c r="D26" s="92"/>
      <c r="E26" s="93"/>
      <c r="F26" s="45">
        <f>IF(SUM(F18:F25)=0,"Completar",SUM(F18:F25))</f>
        <v>95</v>
      </c>
      <c r="G26" s="46">
        <f>IF(SUM(G18:G25)=0,"Completar",SUM(G18:G25))</f>
        <v>5.9027777777777776E-2</v>
      </c>
      <c r="H26" s="47" t="s">
        <v>32</v>
      </c>
      <c r="I26" s="48" t="s">
        <v>32</v>
      </c>
      <c r="J26" s="49">
        <f>IF(OR(COUNTIF(J18:J25,"Error")&gt;0,COUNTIF(J18:J25,"Completar")&gt;0),"Error",IF(SUM(J18:J25)=0,"Completar",SUM(J18:J25)))</f>
        <v>6.2500000000000111E-2</v>
      </c>
      <c r="K26" s="50">
        <f>SUM(K18:K25)</f>
        <v>0</v>
      </c>
      <c r="L26" s="46">
        <f>SUM(L18:L25)</f>
        <v>0</v>
      </c>
      <c r="M26" s="51">
        <f>IF(SUM(M18:M25)=0,"Completar",SUM(M18:M25))</f>
        <v>22</v>
      </c>
      <c r="N26" s="52">
        <f>IF(OR(COUNTIF(N18:N25,"Error")&gt;0,COUNTIF(N18:N25,"Completar")&gt;0),"Error",IF(SUM(N18:N25)=0,"Completar",SUM(N18:N25)))</f>
        <v>6.2500000000000111E-2</v>
      </c>
      <c r="O26" s="14"/>
      <c r="P26" s="26"/>
    </row>
    <row r="27" spans="1:16" s="24" customFormat="1" ht="6" customHeight="1" thickBot="1" x14ac:dyDescent="0.4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 x14ac:dyDescent="0.35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29" x14ac:dyDescent="0.35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" thickBot="1" x14ac:dyDescent="0.4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 x14ac:dyDescent="0.4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 x14ac:dyDescent="0.35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 x14ac:dyDescent="0.35">
      <c r="B33" s="70" t="s">
        <v>22</v>
      </c>
      <c r="C33" s="71"/>
      <c r="D33" s="72"/>
      <c r="E33" s="81">
        <f>M26</f>
        <v>22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 x14ac:dyDescent="0.35">
      <c r="B34" s="70" t="s">
        <v>23</v>
      </c>
      <c r="C34" s="71"/>
      <c r="D34" s="72"/>
      <c r="E34" s="83">
        <f>IF(M26="Completar","Completar",IFERROR(M26/(N26*24),"Error"))</f>
        <v>14.666666666666641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 x14ac:dyDescent="0.35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 x14ac:dyDescent="0.35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 x14ac:dyDescent="0.35">
      <c r="B37" s="70" t="s">
        <v>27</v>
      </c>
      <c r="C37" s="71"/>
      <c r="D37" s="72"/>
      <c r="E37" s="57">
        <f>E5</f>
        <v>6.2500000000000888E-3</v>
      </c>
      <c r="F37" s="58">
        <f>IF(E37="Completar",E37,IFERROR(E37/$E$43,"Error"))</f>
        <v>9.0909090909091939E-2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 x14ac:dyDescent="0.35">
      <c r="B38" s="70" t="s">
        <v>28</v>
      </c>
      <c r="C38" s="71"/>
      <c r="D38" s="72"/>
      <c r="E38" s="57" t="str">
        <f>E9</f>
        <v>Completar</v>
      </c>
      <c r="F38" s="58" t="str">
        <f>IF(E38="Completar",E38,IFERROR(E38/$E$43,"Error"))</f>
        <v>Completar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 x14ac:dyDescent="0.35">
      <c r="B39" s="70" t="s">
        <v>31</v>
      </c>
      <c r="C39" s="71"/>
      <c r="D39" s="72"/>
      <c r="E39" s="57" t="str">
        <f>E13</f>
        <v>Completar</v>
      </c>
      <c r="F39" s="58" t="str">
        <f t="shared" ref="F39" si="5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 x14ac:dyDescent="0.35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 x14ac:dyDescent="0.35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 x14ac:dyDescent="0.35">
      <c r="B42" s="70" t="s">
        <v>26</v>
      </c>
      <c r="C42" s="71"/>
      <c r="D42" s="72"/>
      <c r="E42" s="57">
        <f>J26</f>
        <v>6.2500000000000111E-2</v>
      </c>
      <c r="F42" s="58">
        <f>IF(E42="Completar",E42,IFERROR(E42/$E$43,"Completar"))</f>
        <v>0.90909090909090806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 x14ac:dyDescent="0.4">
      <c r="B43" s="76" t="s">
        <v>6</v>
      </c>
      <c r="C43" s="77"/>
      <c r="D43" s="78"/>
      <c r="E43" s="73">
        <f>IF(COUNTIF(E37:E42,"Error")&gt;0,"Error",IF(SUM(E37:E42)=0,"Completar",SUM(E37:E42)))</f>
        <v>6.87500000000002E-2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 x14ac:dyDescent="0.35">
      <c r="A44" s="21"/>
      <c r="O44" s="21"/>
    </row>
    <row r="45" spans="1:15" hidden="1" x14ac:dyDescent="0.35"/>
    <row r="46" spans="1:15" hidden="1" x14ac:dyDescent="0.35"/>
    <row r="47" spans="1:15" hidden="1" x14ac:dyDescent="0.35"/>
    <row r="48" spans="1:15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4 D1:XFD4 C3:C4 C23:XFD1048576 O18:XFD22 C6:XFD17 E5:XFD5 A6:B1048576 A5">
    <cfRule type="cellIs" dxfId="9" priority="5" operator="equal">
      <formula>"Completar"</formula>
    </cfRule>
    <cfRule type="cellIs" dxfId="8" priority="15" operator="equal">
      <formula>"Error"</formula>
    </cfRule>
  </conditionalFormatting>
  <conditionalFormatting sqref="C18:N22">
    <cfRule type="cellIs" dxfId="3" priority="3" operator="equal">
      <formula>"Completar"</formula>
    </cfRule>
    <cfRule type="cellIs" dxfId="2" priority="4" operator="equal">
      <formula>"Error"</formula>
    </cfRule>
  </conditionalFormatting>
  <conditionalFormatting sqref="B5:D5">
    <cfRule type="cellIs" dxfId="1" priority="1" operator="equal">
      <formula>"Completar"</formula>
    </cfRule>
    <cfRule type="cellIs" dxfId="0" priority="2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William Ajaya</cp:lastModifiedBy>
  <dcterms:created xsi:type="dcterms:W3CDTF">2014-04-14T14:00:11Z</dcterms:created>
  <dcterms:modified xsi:type="dcterms:W3CDTF">2016-11-03T22:10:44Z</dcterms:modified>
</cp:coreProperties>
</file>