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Cover" sheetId="2" state="visible" r:id="rId3"/>
    <sheet name="Hazard Log" sheetId="3" state="visible" r:id="rId4"/>
    <sheet name="SRAC" sheetId="4" state="visible" r:id="rId5"/>
    <sheet name="Dashboard" sheetId="5" state="visible" r:id="rId6"/>
    <sheet name="Configuration" sheetId="6" state="visible" r:id="rId7"/>
  </sheets>
  <definedNames>
    <definedName function="false" hidden="false" name="Action_States" vbProcedure="false">Configuration!$D$13:$D$15</definedName>
    <definedName function="false" hidden="false" name="Broadly" vbProcedure="false">Configuration!$D$5:$D$6</definedName>
    <definedName function="false" hidden="false" name="CM" vbProcedure="false">Cover!$C$12:$E$12</definedName>
    <definedName function="false" hidden="false" name="Consequence" vbProcedure="false">Configuration!$H$5:$H$9</definedName>
    <definedName function="false" hidden="false" name="CSW_CellPrepTime" vbProcedure="false">#REF!</definedName>
    <definedName function="false" hidden="false" name="DWIND_Folder" vbProcedure="false">#REF!</definedName>
    <definedName function="false" hidden="false" name="Hazard_state" vbProcedure="false">Configuration!$A$3:$A$7</definedName>
    <definedName function="false" hidden="false" name="IssueTypeStatusLookup" vbProcedure="false">[3]lookup!$a$4:#REF!</definedName>
    <definedName function="false" hidden="false" name="Likelihood" vbProcedure="false">Configuration!$F$5:$F$9</definedName>
    <definedName function="false" hidden="false" name="PM" vbProcedure="false">Cover!$C$11:$E$11</definedName>
    <definedName function="false" hidden="false" name="ProjectCode" vbProcedure="false">Cover!$D$4</definedName>
    <definedName function="false" hidden="false" name="RiskRanking" vbProcedure="false">Configuration!$J$5:$P$11</definedName>
    <definedName function="false" hidden="false" name="Slicer_Project_Code" vbProcedure="false">#N/A</definedName>
    <definedName function="false" hidden="false" name="Slicer_Project_State" vbProcedure="false">#N/A</definedName>
    <definedName function="false" hidden="false" name="SPAE" vbProcedure="false">Cover!$C$13:$E$13</definedName>
    <definedName function="false" hidden="false" name="SpecUpdateLookup" vbProcedure="false">[3]lookup!$a$15:#REF!</definedName>
    <definedName function="false" hidden="false" name="SRAC_States" vbProcedure="false">Configuration!$F$13:$F$14</definedName>
    <definedName function="false" hidden="false" name="_2" vbProcedure="false">'[2]int. cil &amp; rel-rev strategy'!#ref!</definedName>
    <definedName function="false" hidden="false" name="__2" vbProcedure="false">'[1]int. cil &amp; rel-rev strategy'!#ref!</definedName>
    <definedName function="false" hidden="false" localSheetId="0" name="_Hlk437855208" vbProcedure="false">introduction!#ref!</definedName>
    <definedName function="false" hidden="false" localSheetId="5" name="_Ref434049230" vbProcedure="false">Configuration!$J$4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<sst xmlns="http://schemas.openxmlformats.org/spreadsheetml/2006/main" count="221" uniqueCount="134">
  <si>
    <t xml:space="preserve">Generic Hazard Log</t>
  </si>
  <si>
    <t xml:space="preserve">NOTES:</t>
  </si>
  <si>
    <t xml:space="preserve"> </t>
  </si>
  <si>
    <t xml:space="preserve">Hazard Log contents</t>
  </si>
  <si>
    <t xml:space="preserve">Hazard identifier</t>
  </si>
  <si>
    <t xml:space="preserve">HAZ_01</t>
  </si>
  <si>
    <t xml:space="preserve">Hazard title</t>
  </si>
  <si>
    <t xml:space="preserve">Denial of service targeted at the communication service.</t>
  </si>
  <si>
    <t xml:space="preserve">Hazard description</t>
  </si>
  <si>
    <t xml:space="preserve"> A denial of service attack floods the communication channels with information, the drone will try at least to verify the information to check if it's valid or not and will not be able to process all information.
</t>
  </si>
  <si>
    <t xml:space="preserve">Hazard consequence </t>
  </si>
  <si>
    <t xml:space="preserve">This flooding of the communication lines can lead to the drone not updating calibration parameters, as the valid communications may be lost due to physical hardware restrictions (RAM). Long term, this can lead to drone instability.
</t>
  </si>
  <si>
    <t xml:space="preserve">Hazard cause(s) </t>
  </si>
  <si>
    <t xml:space="preserve">An internal or external botnet responsible for the denial of service.</t>
  </si>
  <si>
    <t xml:space="preserve">Origin</t>
  </si>
  <si>
    <t xml:space="preserve">Network monitoring</t>
  </si>
  <si>
    <t xml:space="preserve">Existing safety measures</t>
  </si>
  <si>
    <t xml:space="preserve">Blacklist of known malicious ip's.</t>
  </si>
  <si>
    <t xml:space="preserve">Broadly acceptable </t>
  </si>
  <si>
    <t xml:space="preserve">No</t>
  </si>
  <si>
    <t xml:space="preserve">Likelihood of happening</t>
  </si>
  <si>
    <t xml:space="preserve">Possible</t>
  </si>
  <si>
    <t xml:space="preserve">Consequence</t>
  </si>
  <si>
    <t xml:space="preserve">Major</t>
  </si>
  <si>
    <t xml:space="preserve">Risk ranking </t>
  </si>
  <si>
    <t xml:space="preserve">Risk level for DoS: Undesirable, 7 / 10</t>
  </si>
  <si>
    <t xml:space="preserve">State</t>
  </si>
  <si>
    <t xml:space="preserve">Open</t>
  </si>
  <si>
    <t xml:space="preserve">Hazard Log</t>
  </si>
  <si>
    <t xml:space="preserve">IDENTIFICATION</t>
  </si>
  <si>
    <t xml:space="preserve">PROJECT NAME:</t>
  </si>
  <si>
    <t xml:space="preserve">Certification of Critical Systems</t>
  </si>
  <si>
    <t xml:space="preserve">PROJECT CODE:</t>
  </si>
  <si>
    <t xml:space="preserve">CECRIS</t>
  </si>
  <si>
    <t xml:space="preserve">VCS REPOSITORY:</t>
  </si>
  <si>
    <t xml:space="preserve">REFERENCE:</t>
  </si>
  <si>
    <t xml:space="preserve">ROLE:</t>
  </si>
  <si>
    <t xml:space="preserve">NAME:</t>
  </si>
  <si>
    <t xml:space="preserve">SIGNATURE:</t>
  </si>
  <si>
    <t xml:space="preserve">DATE:</t>
  </si>
  <si>
    <t xml:space="preserve">Prepared by</t>
  </si>
  <si>
    <t xml:space="preserve">Francisco Moreira</t>
  </si>
  <si>
    <t xml:space="preserve">Verified by</t>
  </si>
  <si>
    <t xml:space="preserve">Approved by</t>
  </si>
  <si>
    <t xml:space="preserve">Purpose</t>
  </si>
  <si>
    <t xml:space="preserve">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</si>
  <si>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 xml:space="preserve">VERSION</t>
  </si>
  <si>
    <t xml:space="preserve">DATE</t>
  </si>
  <si>
    <t xml:space="preserve">DESCRIPTION</t>
  </si>
  <si>
    <t xml:space="preserve">AUTHOR</t>
  </si>
  <si>
    <t xml:space="preserve">-</t>
  </si>
  <si>
    <t xml:space="preserve">First version</t>
  </si>
  <si>
    <t xml:space="preserve">©2015 Copyright CRITICAL Software S.A. All Rights Reserved.</t>
  </si>
  <si>
    <t xml:space="preserve">No commercial use of this template is permitted without previous request sent to cecris@criticalsoftware.com. </t>
  </si>
  <si>
    <t xml:space="preserve">This work has been partially supported by the European Project FP7-2012-324334-CECRIS (CErtification of CRItical Systems) Grant Agreement no.: 324334 IAPP Marie Curie Action, 7th Framework Program http://www.cecris-project.eu</t>
  </si>
  <si>
    <t xml:space="preserve">Project:</t>
  </si>
  <si>
    <t xml:space="preserve">Last edited on:</t>
  </si>
  <si>
    <t xml:space="preserve">&lt;date&gt;</t>
  </si>
  <si>
    <t xml:space="preserve">Last edited by:</t>
  </si>
  <si>
    <t xml:space="preserve">&lt;person name&gt;</t>
  </si>
  <si>
    <t xml:space="preserve">Risk rank</t>
  </si>
  <si>
    <t xml:space="preserve">Additional safety measure</t>
  </si>
  <si>
    <t xml:space="preserve">Risk rank after the additional safety requirements</t>
  </si>
  <si>
    <t xml:space="preserve">Actions</t>
  </si>
  <si>
    <t xml:space="preserve">Hazard identifier  </t>
  </si>
  <si>
    <t xml:space="preserve">Hazard descripton</t>
  </si>
  <si>
    <t xml:space="preserve">Hazard consequence</t>
  </si>
  <si>
    <t xml:space="preserve">Hazard cause(s)</t>
  </si>
  <si>
    <t xml:space="preserve">Broadly acceptable</t>
  </si>
  <si>
    <t xml:space="preserve">Justification if  broadly acceptable</t>
  </si>
  <si>
    <t xml:space="preserve">Severity level</t>
  </si>
  <si>
    <t xml:space="preserve">Risk ranking</t>
  </si>
  <si>
    <t xml:space="preserve">Risk evaluation principle(s)</t>
  </si>
  <si>
    <t xml:space="preserve">Risk evaluation documents</t>
  </si>
  <si>
    <t xml:space="preserve">SR ID</t>
  </si>
  <si>
    <t xml:space="preserve">SR Title</t>
  </si>
  <si>
    <t xml:space="preserve">Demonstration state</t>
  </si>
  <si>
    <t xml:space="preserve">Assumptions</t>
  </si>
  <si>
    <t xml:space="preserve">Final likelihood of happening</t>
  </si>
  <si>
    <t xml:space="preserve">Final severity level</t>
  </si>
  <si>
    <t xml:space="preserve">Final risk ranking</t>
  </si>
  <si>
    <t xml:space="preserve">Action</t>
  </si>
  <si>
    <t xml:space="preserve">Responsible</t>
  </si>
  <si>
    <t xml:space="preserve">Target date</t>
  </si>
  <si>
    <t xml:space="preserve">Status</t>
  </si>
  <si>
    <t xml:space="preserve">Notes</t>
  </si>
  <si>
    <t xml:space="preserve">HZ-01</t>
  </si>
  <si>
    <t xml:space="preserve">First hazard</t>
  </si>
  <si>
    <t xml:space="preserve">Frequent or almost certain</t>
  </si>
  <si>
    <t xml:space="preserve">Minor</t>
  </si>
  <si>
    <t xml:space="preserve">Transferred</t>
  </si>
  <si>
    <t xml:space="preserve">Pending input</t>
  </si>
  <si>
    <t xml:space="preserve">HZ-02</t>
  </si>
  <si>
    <t xml:space="preserve">Second hazard</t>
  </si>
  <si>
    <t xml:space="preserve">Moderate</t>
  </si>
  <si>
    <t xml:space="preserve">Safety-Related Application Conditions (SRACs)</t>
  </si>
  <si>
    <t xml:space="preserve">SRAC ID</t>
  </si>
  <si>
    <t xml:space="preserve">SRAC Title</t>
  </si>
  <si>
    <t xml:space="preserve">SRAC Description</t>
  </si>
  <si>
    <t xml:space="preserve">Actor Responsible</t>
  </si>
  <si>
    <t xml:space="preserve">Demonstration method</t>
  </si>
  <si>
    <t xml:space="preserve">Demonstration 
evidence</t>
  </si>
  <si>
    <t xml:space="preserve">asd</t>
  </si>
  <si>
    <t xml:space="preserve">Pending</t>
  </si>
  <si>
    <t xml:space="preserve">ccccc</t>
  </si>
  <si>
    <t xml:space="preserve">Demonstrated</t>
  </si>
  <si>
    <t xml:space="preserve">Risk map before additional measures</t>
  </si>
  <si>
    <t xml:space="preserve">Risk map AFTER additional measures</t>
  </si>
  <si>
    <t xml:space="preserve">Frequency / Consequence</t>
  </si>
  <si>
    <t xml:space="preserve">Insignificant</t>
  </si>
  <si>
    <t xml:space="preserve">Catastrophic</t>
  </si>
  <si>
    <t xml:space="preserve">Likely</t>
  </si>
  <si>
    <t xml:space="preserve">Unlikely</t>
  </si>
  <si>
    <t xml:space="preserve">Rare</t>
  </si>
  <si>
    <t xml:space="preserve">Total number of hazards:</t>
  </si>
  <si>
    <t xml:space="preserve">Hazard state</t>
  </si>
  <si>
    <r>
      <rPr>
        <sz val="9.5"/>
        <color rgb="FF000000"/>
        <rFont val="Arial"/>
        <family val="2"/>
        <charset val="1"/>
      </rPr>
      <t xml:space="preserve">The initial status assigned immediately after a hazard has been identified.</t>
    </r>
    <r>
      <rPr>
        <b val="true"/>
        <sz val="9.5"/>
        <color rgb="FF000000"/>
        <rFont val="Arial"/>
        <family val="2"/>
        <charset val="1"/>
      </rPr>
      <t xml:space="preserve"> </t>
    </r>
  </si>
  <si>
    <t xml:space="preserve">Controlled</t>
  </si>
  <si>
    <t xml:space="preserve">he risk evaluation process has been completed and safety requirements have been established which are sufficient to control risk to an acceptable level. </t>
  </si>
  <si>
    <t xml:space="preserve">Broadly</t>
  </si>
  <si>
    <t xml:space="preserve">Likelihood</t>
  </si>
  <si>
    <t xml:space="preserve">Risk ranking matrix</t>
  </si>
  <si>
    <t xml:space="preserve">Closed</t>
  </si>
  <si>
    <r>
      <rPr>
        <sz val="9.5"/>
        <color rgb="FF000000"/>
        <rFont val="Arial"/>
        <family val="2"/>
        <charset val="1"/>
      </rPr>
      <t xml:space="preserve">The potential hazards have been determined not to be an actual hazard or to be wholly contained within another hazard so no further action is necessary.</t>
    </r>
    <r>
      <rPr>
        <b val="true"/>
        <sz val="9.5"/>
        <color rgb="FF000000"/>
        <rFont val="Arial"/>
        <family val="2"/>
        <charset val="1"/>
      </rPr>
      <t xml:space="preserve"> </t>
    </r>
  </si>
  <si>
    <t xml:space="preserve">Yes</t>
  </si>
  <si>
    <t xml:space="preserve">The hazard has been transferred to another actor who now takes the lead in delivering the associated safety requirements for controlling the risk of the hazard. The proposer retains responsibility for managing the hazard. </t>
  </si>
  <si>
    <t xml:space="preserve">Cancelled</t>
  </si>
  <si>
    <t xml:space="preserve">Compliance with all safety requirements related to the hazard has been demonstrated and any other actions associated with the hazard have been satisfactorily completed and so no further action is required.</t>
  </si>
  <si>
    <t xml:space="preserve">Tolerable</t>
  </si>
  <si>
    <t xml:space="preserve">Undesirable</t>
  </si>
  <si>
    <t xml:space="preserve">Intolerable</t>
  </si>
  <si>
    <t xml:space="preserve">Negligible</t>
  </si>
  <si>
    <t xml:space="preserve">Action States</t>
  </si>
  <si>
    <t xml:space="preserve">SRAC States</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</si>
</sst>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31">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name val="Arial"/>
      <family val="2"/>
      <charset val="1"/>
    </font>
    <font>
      <sz val="22"/>
      <name val="Arial"/>
      <family val="2"/>
      <charset val="1"/>
    </font>
    <font>
      <sz val="8"/>
      <name val="Arial"/>
      <family val="2"/>
      <charset val="1"/>
    </font>
    <font>
      <sz val="10"/>
      <color rgb="FFFFFFFF"/>
      <name val="Arial"/>
      <family val="2"/>
      <charset val="1"/>
    </font>
    <font>
      <b val="true"/>
      <sz val="10"/>
      <name val="Arial"/>
      <family val="2"/>
      <charset val="1"/>
    </font>
    <font>
      <b val="true"/>
      <sz val="10"/>
      <color rgb="FFFFFFFF"/>
      <name val="Arial"/>
      <family val="2"/>
      <charset val="1"/>
    </font>
    <font>
      <sz val="10"/>
      <name val="Arial"/>
      <family val="2"/>
    </font>
    <font>
      <sz val="10"/>
      <name val="Franklin Gothic Medium Cond"/>
      <family val="2"/>
      <charset val="1"/>
    </font>
    <font>
      <sz val="9"/>
      <name val="Franklin Gothic Medium Cond"/>
      <family val="2"/>
      <charset val="1"/>
    </font>
    <font>
      <sz val="10"/>
      <color rgb="FFA50D12"/>
      <name val="Arial"/>
      <family val="2"/>
      <charset val="1"/>
    </font>
    <font>
      <i val="true"/>
      <sz val="10"/>
      <color rgb="FF0000FF"/>
      <name val="Arial"/>
      <family val="2"/>
      <charset val="1"/>
    </font>
    <font>
      <sz val="26"/>
      <color rgb="FF000000"/>
      <name val="Calibri"/>
      <family val="2"/>
      <charset val="1"/>
    </font>
    <font>
      <b val="true"/>
      <sz val="26"/>
      <color rgb="FF000000"/>
      <name val="Calibri"/>
      <family val="2"/>
      <charset val="1"/>
    </font>
    <font>
      <b val="true"/>
      <sz val="12"/>
      <color rgb="FF000000"/>
      <name val="Calibri"/>
      <family val="2"/>
      <charset val="1"/>
    </font>
    <font>
      <sz val="12"/>
      <color rgb="FF000000"/>
      <name val="Calibri"/>
      <family val="2"/>
      <charset val="1"/>
    </font>
    <font>
      <b val="true"/>
      <sz val="11"/>
      <color rgb="FFFFFFFF"/>
      <name val="Calibri"/>
      <family val="2"/>
      <charset val="1"/>
    </font>
    <font>
      <sz val="22"/>
      <color rgb="FF000000"/>
      <name val="Calibri"/>
      <family val="2"/>
      <charset val="1"/>
    </font>
    <font>
      <b val="true"/>
      <sz val="22"/>
      <color rgb="FF000000"/>
      <name val="Calibri"/>
      <family val="2"/>
      <charset val="1"/>
    </font>
    <font>
      <b val="true"/>
      <sz val="11"/>
      <color rgb="FF000000"/>
      <name val="Calibri"/>
      <family val="2"/>
      <charset val="1"/>
    </font>
    <font>
      <b val="true"/>
      <sz val="8"/>
      <color rgb="FFFFFFFF"/>
      <name val="Arial"/>
      <family val="2"/>
      <charset val="1"/>
    </font>
    <font>
      <b val="true"/>
      <sz val="8"/>
      <color rgb="FF000000"/>
      <name val="Arial"/>
      <family val="2"/>
      <charset val="1"/>
    </font>
    <font>
      <sz val="8"/>
      <color rgb="FF808080"/>
      <name val="Arial"/>
      <family val="2"/>
      <charset val="1"/>
    </font>
    <font>
      <b val="true"/>
      <sz val="8"/>
      <color rgb="FF808080"/>
      <name val="Arial"/>
      <family val="2"/>
      <charset val="1"/>
    </font>
    <font>
      <sz val="9.5"/>
      <color rgb="FF000000"/>
      <name val="Arial"/>
      <family val="2"/>
      <charset val="1"/>
    </font>
    <font>
      <b val="true"/>
      <sz val="9.5"/>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A50D12"/>
        <bgColor rgb="FF800000"/>
      </patternFill>
    </fill>
    <fill>
      <patternFill patternType="solid">
        <fgColor rgb="FFA5A5A5"/>
        <bgColor rgb="FFBFBFBF"/>
      </patternFill>
    </fill>
    <fill>
      <patternFill patternType="solid">
        <fgColor rgb="FFD9D9D9"/>
        <bgColor rgb="FFF2F2F2"/>
      </patternFill>
    </fill>
    <fill>
      <patternFill patternType="solid">
        <fgColor rgb="FFBFBFBF"/>
        <bgColor rgb="FFD9D9D9"/>
      </patternFill>
    </fill>
  </fills>
  <borders count="20">
    <border diagonalUp="false" diagonalDown="false">
      <left/>
      <right/>
      <top/>
      <bottom/>
      <diagonal/>
    </border>
    <border diagonalUp="false" diagonalDown="false">
      <left/>
      <right/>
      <top/>
      <bottom style="thin">
        <color rgb="FF808080"/>
      </bottom>
      <diagonal/>
    </border>
    <border diagonalUp="false" diagonalDown="false">
      <left/>
      <right/>
      <top/>
      <bottom style="thin"/>
      <diagonal/>
    </border>
    <border diagonalUp="false" diagonalDown="false">
      <left/>
      <right/>
      <top style="thin">
        <color rgb="FF808080"/>
      </top>
      <bottom/>
      <diagonal/>
    </border>
    <border diagonalUp="false" diagonalDown="false">
      <left/>
      <right/>
      <top style="thin">
        <color rgb="FF808080"/>
      </top>
      <bottom style="thin">
        <color rgb="FF808080"/>
      </bottom>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style="medium">
        <color rgb="FFD9D9D9"/>
      </left>
      <right/>
      <top style="medium">
        <color rgb="FFD9D9D9"/>
      </top>
      <bottom style="medium">
        <color rgb="FFD9D9D9"/>
      </bottom>
      <diagonal/>
    </border>
    <border diagonalUp="false" diagonalDown="false">
      <left/>
      <right/>
      <top style="medium">
        <color rgb="FFD9D9D9"/>
      </top>
      <bottom style="medium">
        <color rgb="FFD9D9D9"/>
      </bottom>
      <diagonal/>
    </border>
    <border diagonalUp="false" diagonalDown="false">
      <left/>
      <right style="medium">
        <color rgb="FFD9D9D9"/>
      </right>
      <top style="medium">
        <color rgb="FFD9D9D9"/>
      </top>
      <bottom style="medium">
        <color rgb="FFD9D9D9"/>
      </bottom>
      <diagonal/>
    </border>
    <border diagonalUp="false" diagonalDown="false">
      <left style="medium">
        <color rgb="FFD9D9D9"/>
      </left>
      <right style="medium">
        <color rgb="FFD9D9D9"/>
      </right>
      <top style="medium">
        <color rgb="FFD9D9D9"/>
      </top>
      <bottom/>
      <diagonal/>
    </border>
    <border diagonalUp="false" diagonalDown="false">
      <left/>
      <right/>
      <top/>
      <bottom style="thin">
        <color rgb="FF993366"/>
      </bottom>
      <diagonal/>
    </border>
    <border diagonalUp="false" diagonalDown="false">
      <left style="thin">
        <color rgb="FF993366"/>
      </left>
      <right style="thin">
        <color rgb="FF993366"/>
      </right>
      <top style="thin">
        <color rgb="FF993366"/>
      </top>
      <bottom/>
      <diagonal/>
    </border>
    <border diagonalUp="false" diagonalDown="false">
      <left/>
      <right/>
      <top style="medium"/>
      <bottom style="medium"/>
      <diagonal/>
    </border>
    <border diagonalUp="false" diagonalDown="false">
      <left style="thick">
        <color rgb="FFF2F2F2"/>
      </left>
      <right style="thick">
        <color rgb="FFF2F2F2"/>
      </right>
      <top style="medium"/>
      <bottom style="medium"/>
      <diagonal/>
    </border>
    <border diagonalUp="false" diagonalDown="false">
      <left/>
      <right/>
      <top/>
      <bottom style="medium"/>
      <diagonal/>
    </border>
    <border diagonalUp="false" diagonalDown="false">
      <left style="medium">
        <color rgb="FFA50D12"/>
      </left>
      <right/>
      <top style="medium">
        <color rgb="FFA50D12"/>
      </top>
      <bottom/>
      <diagonal/>
    </border>
    <border diagonalUp="false" diagonalDown="false">
      <left/>
      <right/>
      <top style="medium">
        <color rgb="FFA50D12"/>
      </top>
      <bottom/>
      <diagonal/>
    </border>
    <border diagonalUp="false" diagonalDown="false">
      <left/>
      <right/>
      <top style="medium"/>
      <bottom/>
      <diagonal/>
    </border>
    <border diagonalUp="false" diagonalDown="false">
      <left style="medium">
        <color rgb="FFA50D12"/>
      </left>
      <right/>
      <top/>
      <bottom style="medium">
        <color rgb="FF766A62"/>
      </bottom>
      <diagonal/>
    </border>
    <border diagonalUp="false" diagonalDown="false">
      <left/>
      <right/>
      <top/>
      <bottom style="medium">
        <color rgb="FF766A6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center" textRotation="0" wrapText="false" indent="15"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8" fillId="2" borderId="3" xfId="21" applyFont="true" applyBorder="true" applyAlignment="true" applyProtection="false">
      <alignment horizontal="left" vertical="bottom" textRotation="0" wrapText="false" indent="0" shrinkToFit="false"/>
      <protection locked="true" hidden="false"/>
    </xf>
    <xf numFmtId="164" fontId="5" fillId="0" borderId="1" xfId="21" applyFont="false" applyBorder="true" applyAlignment="true" applyProtection="false">
      <alignment horizontal="left" vertical="bottom" textRotation="0" wrapText="true" indent="0" shrinkToFit="false"/>
      <protection locked="true" hidden="false"/>
    </xf>
    <xf numFmtId="164" fontId="9" fillId="0" borderId="4" xfId="21" applyFont="true" applyBorder="true" applyAlignment="true" applyProtection="false">
      <alignment horizontal="left" vertical="bottom" textRotation="0" wrapText="true" indent="0" shrinkToFit="false"/>
      <protection locked="true" hidden="false"/>
    </xf>
    <xf numFmtId="164" fontId="5" fillId="0" borderId="1" xfId="21" applyFont="false" applyBorder="true" applyAlignment="true" applyProtection="false">
      <alignment horizontal="left" vertical="top" textRotation="0" wrapText="true" indent="0" shrinkToFit="false"/>
      <protection locked="true" hidden="false"/>
    </xf>
    <xf numFmtId="164" fontId="5" fillId="0" borderId="4" xfId="21" applyFont="false" applyBorder="true" applyAlignment="true" applyProtection="false">
      <alignment horizontal="left" vertical="top" textRotation="0" wrapText="tru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10" fillId="2" borderId="3" xfId="21" applyFont="true" applyBorder="true" applyAlignment="true" applyProtection="false">
      <alignment horizontal="left" vertical="bottom" textRotation="0" wrapText="false" indent="0" shrinkToFit="false"/>
      <protection locked="true" hidden="false"/>
    </xf>
    <xf numFmtId="164" fontId="8" fillId="2" borderId="3" xfId="21" applyFont="true" applyBorder="true" applyAlignment="true" applyProtection="false">
      <alignment horizontal="left" vertical="top" textRotation="0" wrapText="false" indent="0" shrinkToFit="false"/>
      <protection locked="true" hidden="false"/>
    </xf>
    <xf numFmtId="164" fontId="5" fillId="0" borderId="5" xfId="21" applyFont="true" applyBorder="true" applyAlignment="true" applyProtection="false">
      <alignment horizontal="left" vertical="top" textRotation="0" wrapText="true" indent="0" shrinkToFit="false"/>
      <protection locked="true" hidden="false"/>
    </xf>
    <xf numFmtId="164" fontId="11" fillId="0" borderId="5" xfId="21" applyFont="true" applyBorder="true" applyAlignment="true" applyProtection="false">
      <alignment horizontal="left" vertical="top" textRotation="0" wrapText="true" indent="0" shrinkToFit="false"/>
      <protection locked="true" hidden="false"/>
    </xf>
    <xf numFmtId="164" fontId="8" fillId="2" borderId="3" xfId="21" applyFont="true" applyBorder="true" applyAlignment="true" applyProtection="false">
      <alignment horizontal="left" vertical="top" textRotation="0" wrapText="false" indent="5"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5" fillId="0" borderId="6" xfId="21" applyFont="false" applyBorder="true" applyAlignment="true" applyProtection="false">
      <alignment horizontal="left" vertical="top" textRotation="0" wrapText="true" indent="0" shrinkToFit="false"/>
      <protection locked="true" hidden="false"/>
    </xf>
    <xf numFmtId="164" fontId="5" fillId="0" borderId="7" xfId="21" applyFont="false" applyBorder="true" applyAlignment="true" applyProtection="false">
      <alignment horizontal="left" vertical="top" textRotation="0" wrapText="true" indent="0" shrinkToFit="false"/>
      <protection locked="true" hidden="false"/>
    </xf>
    <xf numFmtId="164" fontId="5" fillId="0" borderId="8"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general"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5" fillId="0" borderId="5" xfId="21" applyFont="false" applyBorder="true" applyAlignment="true" applyProtection="false">
      <alignment horizontal="left" vertical="top" textRotation="0" wrapText="true" indent="0" shrinkToFit="false"/>
      <protection locked="true" hidden="false"/>
    </xf>
    <xf numFmtId="164" fontId="5" fillId="0" borderId="9" xfId="21" applyFont="false" applyBorder="true" applyAlignment="true" applyProtection="false">
      <alignment horizontal="general" vertical="top" textRotation="0" wrapText="false" indent="0" shrinkToFit="false"/>
      <protection locked="true" hidden="false"/>
    </xf>
    <xf numFmtId="164" fontId="5" fillId="0" borderId="9"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left" vertical="top"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false">
      <alignment horizontal="left" vertical="center" textRotation="0" wrapText="false" indent="0" shrinkToFit="false"/>
      <protection locked="true" hidden="false"/>
    </xf>
    <xf numFmtId="164" fontId="6" fillId="0" borderId="10" xfId="21" applyFont="true" applyBorder="true" applyAlignment="true" applyProtection="false">
      <alignment horizontal="center" vertical="center" textRotation="0" wrapText="false" indent="0" shrinkToFit="false"/>
      <protection locked="true" hidden="false"/>
    </xf>
    <xf numFmtId="164" fontId="6" fillId="0" borderId="10" xfId="21" applyFont="true" applyBorder="true" applyAlignment="true" applyProtection="false">
      <alignment horizontal="general" vertical="center" textRotation="0" wrapText="false" indent="0" shrinkToFit="false"/>
      <protection locked="true" hidden="false"/>
    </xf>
    <xf numFmtId="164" fontId="13" fillId="0" borderId="0" xfId="21" applyFont="true" applyBorder="false" applyAlignment="false" applyProtection="false">
      <alignment horizontal="general" vertical="bottom" textRotation="0" wrapText="false" indent="0" shrinkToFit="false"/>
      <protection locked="true" hidden="false"/>
    </xf>
    <xf numFmtId="164" fontId="8" fillId="2" borderId="11" xfId="21" applyFont="true" applyBorder="true" applyAlignment="true" applyProtection="false">
      <alignment horizontal="left" vertical="center" textRotation="0" wrapText="true" indent="0" shrinkToFit="false"/>
      <protection locked="true" hidden="false"/>
    </xf>
    <xf numFmtId="164" fontId="14" fillId="0" borderId="1" xfId="21" applyFont="true" applyBorder="tru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top" textRotation="0" wrapText="true" indent="0" shrinkToFit="false"/>
      <protection locked="true" hidden="false"/>
    </xf>
    <xf numFmtId="164" fontId="14" fillId="0" borderId="4" xfId="21" applyFont="true" applyBorder="true" applyAlignment="true" applyProtection="false">
      <alignment horizontal="left" vertical="center" textRotation="0" wrapText="false" indent="0" shrinkToFit="false"/>
      <protection locked="true" hidden="false"/>
    </xf>
    <xf numFmtId="164" fontId="5" fillId="0" borderId="0" xfId="21" applyFont="false" applyBorder="false" applyAlignment="true" applyProtection="false">
      <alignment horizontal="left" vertical="center" textRotation="0" wrapText="false" indent="0" shrinkToFit="false"/>
      <protection locked="true" hidden="false"/>
    </xf>
    <xf numFmtId="164" fontId="15" fillId="0" borderId="0" xfId="21" applyFont="true" applyBorder="fals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true" indent="0" shrinkToFit="false"/>
      <protection locked="true" hidden="false"/>
    </xf>
    <xf numFmtId="164" fontId="5" fillId="0" borderId="4" xfId="21" applyFont="true" applyBorder="true" applyAlignment="true" applyProtection="false">
      <alignment horizontal="left" vertical="center" textRotation="0" wrapText="false" indent="0" shrinkToFit="false"/>
      <protection locked="true" hidden="false"/>
    </xf>
    <xf numFmtId="164" fontId="5" fillId="0" borderId="4" xfId="20" applyFont="true" applyBorder="true" applyAlignment="true" applyProtection="true">
      <alignment horizontal="left" vertical="center" textRotation="0" wrapText="false" indent="0" shrinkToFit="false"/>
      <protection locked="true" hidden="false"/>
    </xf>
    <xf numFmtId="164" fontId="0" fillId="0" borderId="4" xfId="20" applyFont="true" applyBorder="true" applyAlignment="true" applyProtection="true">
      <alignment horizontal="left" vertical="center" textRotation="0" wrapText="false" indent="0" shrinkToFit="false"/>
      <protection locked="true" hidden="false"/>
    </xf>
    <xf numFmtId="165" fontId="5" fillId="0" borderId="4" xfId="21" applyFont="false" applyBorder="tru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false" indent="0" shrinkToFit="false"/>
      <protection locked="true" hidden="false"/>
    </xf>
    <xf numFmtId="164" fontId="5" fillId="0" borderId="4" xfId="21" applyFont="true" applyBorder="true" applyAlignment="true" applyProtection="false">
      <alignment horizontal="left" vertical="center" textRotation="0" wrapText="true" indent="0" shrinkToFit="false"/>
      <protection locked="true" hidden="false"/>
    </xf>
    <xf numFmtId="164" fontId="8" fillId="2" borderId="0" xfId="21" applyFont="true" applyBorder="fals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center" textRotation="0" wrapText="false" indent="0" shrinkToFit="false"/>
      <protection locked="true" hidden="false"/>
    </xf>
    <xf numFmtId="165" fontId="5" fillId="0" borderId="1" xfId="21" applyFont="false" applyBorder="true" applyAlignment="true" applyProtection="false">
      <alignment horizontal="left" vertical="center" textRotation="0" wrapText="false" indent="0" shrinkToFit="false"/>
      <protection locked="true" hidden="false"/>
    </xf>
    <xf numFmtId="164" fontId="5" fillId="0" borderId="4" xfId="21" applyFont="false" applyBorder="true" applyAlignment="true" applyProtection="false">
      <alignment horizontal="left" vertical="center" textRotation="0" wrapText="true" indent="0" shrinkToFit="false"/>
      <protection locked="true" hidden="false"/>
    </xf>
    <xf numFmtId="164" fontId="14" fillId="0" borderId="0" xfId="21" applyFont="true" applyBorder="true" applyAlignment="true" applyProtection="false">
      <alignment horizontal="left" vertical="bottom" textRotation="0" wrapText="false" indent="0" shrinkToFit="false"/>
      <protection locked="true" hidden="false"/>
    </xf>
    <xf numFmtId="164" fontId="14" fillId="0" borderId="0" xfId="21"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right" vertical="top" textRotation="0" wrapText="false" indent="0" shrinkToFit="false"/>
      <protection locked="true" hidden="false"/>
    </xf>
    <xf numFmtId="166" fontId="17"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right" vertical="top" textRotation="0" wrapText="false" indent="0" shrinkToFit="false"/>
      <protection locked="true" hidden="false"/>
    </xf>
    <xf numFmtId="164" fontId="19" fillId="0" borderId="0" xfId="0" applyFont="true" applyBorder="tru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3" borderId="12" xfId="0" applyFont="true" applyBorder="true" applyAlignment="true" applyProtection="false">
      <alignment horizontal="general" vertical="center" textRotation="0" wrapText="true" indent="0" shrinkToFit="false"/>
      <protection locked="true" hidden="false"/>
    </xf>
    <xf numFmtId="164" fontId="20" fillId="3" borderId="12" xfId="0" applyFont="true" applyBorder="true" applyAlignment="true" applyProtection="false">
      <alignment horizontal="center" vertical="center" textRotation="0" wrapText="true" indent="0" shrinkToFit="false"/>
      <protection locked="true" hidden="false"/>
    </xf>
    <xf numFmtId="164" fontId="20" fillId="3"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right" vertical="top" textRotation="0" wrapText="false" indent="0" shrinkToFit="false"/>
      <protection locked="true" hidden="false"/>
    </xf>
    <xf numFmtId="166" fontId="22" fillId="0" borderId="0" xfId="0" applyFont="true" applyBorder="tru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20" fillId="3" borderId="14"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2" borderId="15" xfId="0" applyFont="true" applyBorder="true" applyAlignment="true" applyProtection="false">
      <alignment horizontal="general" vertical="center" textRotation="0" wrapText="false" indent="0" shrinkToFit="false"/>
      <protection locked="true" hidden="false"/>
    </xf>
    <xf numFmtId="164" fontId="24" fillId="2" borderId="16" xfId="0" applyFont="true" applyBorder="true" applyAlignment="true" applyProtection="false">
      <alignment horizontal="general" vertical="center" textRotation="0" wrapText="false" indent="0" shrinkToFit="false"/>
      <protection locked="true" hidden="false"/>
    </xf>
    <xf numFmtId="164" fontId="25" fillId="5" borderId="17" xfId="0" applyFont="true" applyBorder="true" applyAlignment="true" applyProtection="false">
      <alignment horizontal="center" vertical="center" textRotation="0" wrapText="true" indent="0" shrinkToFit="false"/>
      <protection locked="true" hidden="false"/>
    </xf>
    <xf numFmtId="164" fontId="24" fillId="2" borderId="18" xfId="0" applyFont="true" applyBorder="true" applyAlignment="true" applyProtection="false">
      <alignment horizontal="general" vertical="center" textRotation="0" wrapText="false" indent="0" shrinkToFit="false"/>
      <protection locked="true" hidden="false"/>
    </xf>
    <xf numFmtId="164" fontId="24" fillId="2" borderId="19" xfId="0" applyFont="true" applyBorder="true" applyAlignment="true" applyProtection="false">
      <alignment horizontal="general" vertical="center" textRotation="0" wrapText="false" indent="0" shrinkToFit="false"/>
      <protection locked="true" hidden="false"/>
    </xf>
    <xf numFmtId="164" fontId="25" fillId="5" borderId="14" xfId="0" applyFont="true" applyBorder="true" applyAlignment="true" applyProtection="false">
      <alignment horizontal="center" vertical="center" textRotation="0" wrapText="true" indent="0" shrinkToFit="false"/>
      <protection locked="true" hidden="false"/>
    </xf>
    <xf numFmtId="164" fontId="25" fillId="5" borderId="19" xfId="0" applyFont="true" applyBorder="true" applyAlignment="true" applyProtection="false">
      <alignment horizontal="justify" vertical="center" textRotation="0" wrapText="true" indent="0" shrinkToFit="false"/>
      <protection locked="true" hidden="false"/>
    </xf>
    <xf numFmtId="166" fontId="25" fillId="0" borderId="19" xfId="0" applyFont="true" applyBorder="true" applyAlignment="true" applyProtection="false">
      <alignment horizontal="right" vertical="center" textRotation="0" wrapText="tru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6" fontId="27" fillId="0" borderId="0" xfId="0" applyFont="true" applyBorder="false" applyAlignment="true" applyProtection="false">
      <alignment horizontal="right" vertical="center" textRotation="0" wrapText="true" indent="0" shrinkToFit="false"/>
      <protection locked="true" hidden="false"/>
    </xf>
    <xf numFmtId="164" fontId="26" fillId="0" borderId="0" xfId="0" applyFont="true" applyBorder="false" applyAlignment="true" applyProtection="false">
      <alignment horizontal="right" vertical="center" textRotation="0" wrapText="true" indent="0" shrinkToFit="false"/>
      <protection locked="true" hidden="false"/>
    </xf>
    <xf numFmtId="164" fontId="25" fillId="5" borderId="0" xfId="0" applyFont="true" applyBorder="false" applyAlignment="true" applyProtection="false">
      <alignment horizontal="justify"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0" fillId="0" borderId="19" xfId="0" applyFont="true" applyBorder="true" applyAlignment="true" applyProtection="false">
      <alignment horizontal="justify"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s>
  <dxfs count="4">
    <dxf>
      <fill>
        <patternFill>
          <bgColor rgb="FF00B050"/>
        </patternFill>
      </fill>
    </dxf>
    <dxf>
      <fill>
        <patternFill>
          <bgColor rgb="FF92D05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A50D12"/>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6A62"/>
      <rgbColor rgb="FFA5A5A5"/>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1</xdr:row>
      <xdr:rowOff>0</xdr:rowOff>
    </xdr:from>
    <xdr:to>
      <xdr:col>4</xdr:col>
      <xdr:colOff>1463760</xdr:colOff>
      <xdr:row>3</xdr:row>
      <xdr:rowOff>265680</xdr:rowOff>
    </xdr:to>
    <xdr:sp>
      <xdr:nvSpPr>
        <xdr:cNvPr id="0" name="CustomShape 1"/>
        <xdr:cNvSpPr/>
      </xdr:nvSpPr>
      <xdr:spPr>
        <a:xfrm>
          <a:off x="6298920" y="1095120"/>
          <a:ext cx="1463760" cy="589680"/>
        </a:xfrm>
        <a:prstGeom prst="rect">
          <a:avLst/>
        </a:prstGeom>
        <a:noFill/>
        <a:ln>
          <a:noFill/>
        </a:ln>
      </xdr:spPr>
      <xdr:style>
        <a:lnRef idx="0"/>
        <a:fillRef idx="0"/>
        <a:effectRef idx="0"/>
        <a:fontRef idx="minor"/>
      </xdr:style>
    </xdr:sp>
    <xdr:clientData/>
  </xdr:twoCellAnchor>
  <xdr:twoCellAnchor editAs="oneCell">
    <xdr:from>
      <xdr:col>3</xdr:col>
      <xdr:colOff>0</xdr:colOff>
      <xdr:row>1</xdr:row>
      <xdr:rowOff>0</xdr:rowOff>
    </xdr:from>
    <xdr:to>
      <xdr:col>4</xdr:col>
      <xdr:colOff>199800</xdr:colOff>
      <xdr:row>3</xdr:row>
      <xdr:rowOff>265680</xdr:rowOff>
    </xdr:to>
    <xdr:sp>
      <xdr:nvSpPr>
        <xdr:cNvPr id="1" name="CustomShape 1"/>
        <xdr:cNvSpPr/>
      </xdr:nvSpPr>
      <xdr:spPr>
        <a:xfrm>
          <a:off x="4948200" y="1095120"/>
          <a:ext cx="1550520" cy="589680"/>
        </a:xfrm>
        <a:prstGeom prst="rect">
          <a:avLst/>
        </a:prstGeom>
        <a:noFill/>
        <a:ln>
          <a:noFill/>
        </a:ln>
      </xdr:spPr>
      <xdr:style>
        <a:lnRef idx="0"/>
        <a:fillRef idx="0"/>
        <a:effectRef idx="0"/>
        <a:fontRef idx="minor"/>
      </xdr:style>
    </xdr:sp>
    <xdr:clientData/>
  </xdr:twoCellAnchor>
  <xdr:twoCellAnchor editAs="oneCell">
    <xdr:from>
      <xdr:col>1</xdr:col>
      <xdr:colOff>0</xdr:colOff>
      <xdr:row>0</xdr:row>
      <xdr:rowOff>47520</xdr:rowOff>
    </xdr:from>
    <xdr:to>
      <xdr:col>2</xdr:col>
      <xdr:colOff>533880</xdr:colOff>
      <xdr:row>0</xdr:row>
      <xdr:rowOff>1046520</xdr:rowOff>
    </xdr:to>
    <xdr:pic>
      <xdr:nvPicPr>
        <xdr:cNvPr id="2" name="Picture 6" descr="first-page-logo"/>
        <xdr:cNvPicPr/>
      </xdr:nvPicPr>
      <xdr:blipFill>
        <a:blip r:embed="rId1"/>
        <a:stretch/>
      </xdr:blipFill>
      <xdr:spPr>
        <a:xfrm>
          <a:off x="162360" y="47520"/>
          <a:ext cx="2891160" cy="999000"/>
        </a:xfrm>
        <a:prstGeom prst="rect">
          <a:avLst/>
        </a:prstGeom>
        <a:ln>
          <a:noFill/>
        </a:ln>
      </xdr:spPr>
    </xdr:pic>
    <xdr:clientData/>
  </xdr:twoCellAnchor>
  <xdr:twoCellAnchor editAs="twoCell">
    <xdr:from>
      <xdr:col>4</xdr:col>
      <xdr:colOff>0</xdr:colOff>
      <xdr:row>14</xdr:row>
      <xdr:rowOff>0</xdr:rowOff>
    </xdr:from>
    <xdr:to>
      <xdr:col>4</xdr:col>
      <xdr:colOff>1465920</xdr:colOff>
      <xdr:row>17</xdr:row>
      <xdr:rowOff>93960</xdr:rowOff>
    </xdr:to>
    <xdr:sp>
      <xdr:nvSpPr>
        <xdr:cNvPr id="3" name="CustomShape 1"/>
        <xdr:cNvSpPr/>
      </xdr:nvSpPr>
      <xdr:spPr>
        <a:xfrm>
          <a:off x="6298920" y="5338800"/>
          <a:ext cx="1465920" cy="589320"/>
        </a:xfrm>
        <a:prstGeom prst="rect">
          <a:avLst/>
        </a:prstGeom>
        <a:noFill/>
        <a:ln>
          <a:noFill/>
        </a:ln>
      </xdr:spPr>
      <xdr:style>
        <a:lnRef idx="0"/>
        <a:fillRef idx="0"/>
        <a:effectRef idx="0"/>
        <a:fontRef idx="minor"/>
      </xdr:style>
    </xdr:sp>
    <xdr:clientData/>
  </xdr:twoCellAnchor>
  <xdr:twoCellAnchor editAs="twoCell">
    <xdr:from>
      <xdr:col>3</xdr:col>
      <xdr:colOff>99360</xdr:colOff>
      <xdr:row>30</xdr:row>
      <xdr:rowOff>115920</xdr:rowOff>
    </xdr:from>
    <xdr:to>
      <xdr:col>4</xdr:col>
      <xdr:colOff>223920</xdr:colOff>
      <xdr:row>33</xdr:row>
      <xdr:rowOff>57600</xdr:rowOff>
    </xdr:to>
    <xdr:sp>
      <xdr:nvSpPr>
        <xdr:cNvPr id="4" name="CustomShape 1"/>
        <xdr:cNvSpPr/>
      </xdr:nvSpPr>
      <xdr:spPr>
        <a:xfrm>
          <a:off x="5047560" y="11398320"/>
          <a:ext cx="1475280" cy="589320"/>
        </a:xfrm>
        <a:prstGeom prst="rect">
          <a:avLst/>
        </a:prstGeom>
        <a:noFill/>
        <a:ln>
          <a:noFill/>
        </a:ln>
      </xdr:spPr>
      <xdr:style>
        <a:lnRef idx="0"/>
        <a:fillRef idx="0"/>
        <a:effectRef idx="0"/>
        <a:fontRef idx="minor"/>
      </xdr:style>
    </xdr:sp>
    <xdr:clientData/>
  </xdr:twoCellAnchor>
  <xdr:twoCellAnchor editAs="twoCell">
    <xdr:from>
      <xdr:col>4</xdr:col>
      <xdr:colOff>0</xdr:colOff>
      <xdr:row>48</xdr:row>
      <xdr:rowOff>0</xdr:rowOff>
    </xdr:from>
    <xdr:to>
      <xdr:col>4</xdr:col>
      <xdr:colOff>1465920</xdr:colOff>
      <xdr:row>51</xdr:row>
      <xdr:rowOff>93960</xdr:rowOff>
    </xdr:to>
    <xdr:sp>
      <xdr:nvSpPr>
        <xdr:cNvPr id="5" name="CustomShape 1"/>
        <xdr:cNvSpPr/>
      </xdr:nvSpPr>
      <xdr:spPr>
        <a:xfrm>
          <a:off x="6298920" y="16225920"/>
          <a:ext cx="1465920" cy="589320"/>
        </a:xfrm>
        <a:prstGeom prst="rect">
          <a:avLst/>
        </a:prstGeom>
        <a:noFill/>
        <a:ln>
          <a:noFill/>
        </a:ln>
      </xdr:spPr>
      <xdr:style>
        <a:lnRef idx="0"/>
        <a:fillRef idx="0"/>
        <a:effectRef idx="0"/>
        <a:fontRef idx="minor"/>
      </xdr:style>
    </xdr:sp>
    <xdr:clientData/>
  </xdr:twoCellAnchor>
  <xdr:twoCellAnchor editAs="absolute">
    <xdr:from>
      <xdr:col>4</xdr:col>
      <xdr:colOff>202320</xdr:colOff>
      <xdr:row>0</xdr:row>
      <xdr:rowOff>57240</xdr:rowOff>
    </xdr:from>
    <xdr:to>
      <xdr:col>4</xdr:col>
      <xdr:colOff>1897920</xdr:colOff>
      <xdr:row>0</xdr:row>
      <xdr:rowOff>1094040</xdr:rowOff>
    </xdr:to>
    <xdr:sp>
      <xdr:nvSpPr>
        <xdr:cNvPr id="6" name="CustomShape 1"/>
        <xdr:cNvSpPr/>
      </xdr:nvSpPr>
      <xdr:spPr>
        <a:xfrm>
          <a:off x="6501240" y="57240"/>
          <a:ext cx="1695600" cy="1036800"/>
        </a:xfrm>
        <a:prstGeom prst="rect">
          <a:avLst/>
        </a:prstGeom>
        <a:solidFill>
          <a:srgbClr val="ffffff"/>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4</xdr:col>
      <xdr:colOff>218520</xdr:colOff>
      <xdr:row>0</xdr:row>
      <xdr:rowOff>57240</xdr:rowOff>
    </xdr:from>
    <xdr:to>
      <xdr:col>4</xdr:col>
      <xdr:colOff>1041480</xdr:colOff>
      <xdr:row>0</xdr:row>
      <xdr:rowOff>950760</xdr:rowOff>
    </xdr:to>
    <xdr:pic>
      <xdr:nvPicPr>
        <xdr:cNvPr id="7" name="Immagine 1" descr="CECRIS_Logo_Blue"/>
        <xdr:cNvPicPr/>
      </xdr:nvPicPr>
      <xdr:blipFill>
        <a:blip r:embed="rId2"/>
        <a:stretch/>
      </xdr:blipFill>
      <xdr:spPr>
        <a:xfrm>
          <a:off x="6517440" y="57240"/>
          <a:ext cx="822960" cy="893520"/>
        </a:xfrm>
        <a:prstGeom prst="rect">
          <a:avLst/>
        </a:prstGeom>
        <a:ln>
          <a:noFill/>
        </a:ln>
      </xdr:spPr>
    </xdr:pic>
    <xdr:clientData/>
  </xdr:twoCellAnchor>
  <xdr:twoCellAnchor editAs="absolute">
    <xdr:from>
      <xdr:col>4</xdr:col>
      <xdr:colOff>1010520</xdr:colOff>
      <xdr:row>0</xdr:row>
      <xdr:rowOff>113400</xdr:rowOff>
    </xdr:from>
    <xdr:to>
      <xdr:col>4</xdr:col>
      <xdr:colOff>1810080</xdr:colOff>
      <xdr:row>0</xdr:row>
      <xdr:rowOff>1006200</xdr:rowOff>
    </xdr:to>
    <xdr:pic>
      <xdr:nvPicPr>
        <xdr:cNvPr id="8" name="Picture 10" descr=""/>
        <xdr:cNvPicPr/>
      </xdr:nvPicPr>
      <xdr:blipFill>
        <a:blip r:embed="rId3"/>
        <a:stretch/>
      </xdr:blipFill>
      <xdr:spPr>
        <a:xfrm>
          <a:off x="7309440" y="113400"/>
          <a:ext cx="799560" cy="8928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47520</xdr:rowOff>
    </xdr:from>
    <xdr:to>
      <xdr:col>4</xdr:col>
      <xdr:colOff>542520</xdr:colOff>
      <xdr:row>0</xdr:row>
      <xdr:rowOff>1046520</xdr:rowOff>
    </xdr:to>
    <xdr:pic>
      <xdr:nvPicPr>
        <xdr:cNvPr id="9" name="Picture 6" descr="first-page-logo"/>
        <xdr:cNvPicPr/>
      </xdr:nvPicPr>
      <xdr:blipFill>
        <a:blip r:embed="rId1"/>
        <a:stretch/>
      </xdr:blipFill>
      <xdr:spPr>
        <a:xfrm>
          <a:off x="60840" y="47520"/>
          <a:ext cx="2888640" cy="999000"/>
        </a:xfrm>
        <a:prstGeom prst="rect">
          <a:avLst/>
        </a:prstGeom>
        <a:ln>
          <a:noFill/>
        </a:ln>
      </xdr:spPr>
    </xdr:pic>
    <xdr:clientData/>
  </xdr:twoCellAnchor>
  <xdr:twoCellAnchor editAs="absolute">
    <xdr:from>
      <xdr:col>6</xdr:col>
      <xdr:colOff>139320</xdr:colOff>
      <xdr:row>0</xdr:row>
      <xdr:rowOff>0</xdr:rowOff>
    </xdr:from>
    <xdr:to>
      <xdr:col>7</xdr:col>
      <xdr:colOff>874800</xdr:colOff>
      <xdr:row>0</xdr:row>
      <xdr:rowOff>1037160</xdr:rowOff>
    </xdr:to>
    <xdr:sp>
      <xdr:nvSpPr>
        <xdr:cNvPr id="10" name="CustomShape 1"/>
        <xdr:cNvSpPr/>
      </xdr:nvSpPr>
      <xdr:spPr>
        <a:xfrm>
          <a:off x="3797280" y="0"/>
          <a:ext cx="1753560" cy="1037160"/>
        </a:xfrm>
        <a:prstGeom prst="rect">
          <a:avLst/>
        </a:prstGeom>
        <a:solidFill>
          <a:srgbClr val="ffffff"/>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6</xdr:col>
      <xdr:colOff>155880</xdr:colOff>
      <xdr:row>0</xdr:row>
      <xdr:rowOff>0</xdr:rowOff>
    </xdr:from>
    <xdr:to>
      <xdr:col>6</xdr:col>
      <xdr:colOff>1006920</xdr:colOff>
      <xdr:row>0</xdr:row>
      <xdr:rowOff>893880</xdr:rowOff>
    </xdr:to>
    <xdr:pic>
      <xdr:nvPicPr>
        <xdr:cNvPr id="11" name="Immagine 1" descr="CECRIS_Logo_Blue"/>
        <xdr:cNvPicPr/>
      </xdr:nvPicPr>
      <xdr:blipFill>
        <a:blip r:embed="rId2"/>
        <a:stretch/>
      </xdr:blipFill>
      <xdr:spPr>
        <a:xfrm>
          <a:off x="3813840" y="0"/>
          <a:ext cx="851040" cy="893880"/>
        </a:xfrm>
        <a:prstGeom prst="rect">
          <a:avLst/>
        </a:prstGeom>
        <a:ln>
          <a:noFill/>
        </a:ln>
      </xdr:spPr>
    </xdr:pic>
    <xdr:clientData/>
  </xdr:twoCellAnchor>
  <xdr:twoCellAnchor editAs="absolute">
    <xdr:from>
      <xdr:col>6</xdr:col>
      <xdr:colOff>974880</xdr:colOff>
      <xdr:row>0</xdr:row>
      <xdr:rowOff>56160</xdr:rowOff>
    </xdr:from>
    <xdr:to>
      <xdr:col>7</xdr:col>
      <xdr:colOff>783720</xdr:colOff>
      <xdr:row>0</xdr:row>
      <xdr:rowOff>948960</xdr:rowOff>
    </xdr:to>
    <xdr:pic>
      <xdr:nvPicPr>
        <xdr:cNvPr id="12" name="Picture 5" descr=""/>
        <xdr:cNvPicPr/>
      </xdr:nvPicPr>
      <xdr:blipFill>
        <a:blip r:embed="rId3"/>
        <a:stretch/>
      </xdr:blipFill>
      <xdr:spPr>
        <a:xfrm>
          <a:off x="4632840" y="56160"/>
          <a:ext cx="826920" cy="8928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1509480</xdr:colOff>
      <xdr:row>2</xdr:row>
      <xdr:rowOff>160920</xdr:rowOff>
    </xdr:to>
    <xdr:pic>
      <xdr:nvPicPr>
        <xdr:cNvPr id="13" name="Picture 6" descr="first-page-logo"/>
        <xdr:cNvPicPr/>
      </xdr:nvPicPr>
      <xdr:blipFill>
        <a:blip r:embed="rId1"/>
        <a:stretch/>
      </xdr:blipFill>
      <xdr:spPr>
        <a:xfrm>
          <a:off x="0" y="0"/>
          <a:ext cx="2839680" cy="10180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1541880</xdr:colOff>
      <xdr:row>2</xdr:row>
      <xdr:rowOff>241200</xdr:rowOff>
    </xdr:to>
    <xdr:pic>
      <xdr:nvPicPr>
        <xdr:cNvPr id="14" name="Picture 6" descr="first-page-logo"/>
        <xdr:cNvPicPr/>
      </xdr:nvPicPr>
      <xdr:blipFill>
        <a:blip r:embed="rId1"/>
        <a:stretch/>
      </xdr:blipFill>
      <xdr:spPr>
        <a:xfrm>
          <a:off x="0" y="0"/>
          <a:ext cx="2832120" cy="1031760"/>
        </a:xfrm>
        <a:prstGeom prst="rect">
          <a:avLst/>
        </a:prstGeom>
        <a:ln>
          <a:noFill/>
        </a:ln>
      </xdr:spPr>
    </xdr:pic>
    <xdr:clientData/>
  </xdr:twoCellAnchor>
</xdr:wsDr>
</file>

<file path=xl/tables/table1.xml><?xml version="1.0" encoding="utf-8"?>
<table xmlns="http://schemas.openxmlformats.org/spreadsheetml/2006/main" id="1" name="HazardRecord" displayName="HazardRecord" ref="A7:AA20" headerRowCount="1" totalsRowCount="0" totalsRowShown="0">
  <autoFilter ref="A7:AA20"/>
  <tableColumns count="27">
    <tableColumn id="1" name="Hazard identifier  "/>
    <tableColumn id="2" name="Hazard title"/>
    <tableColumn id="3" name="Hazard descripton"/>
    <tableColumn id="4" name="Hazard consequence"/>
    <tableColumn id="5" name="Hazard cause(s)"/>
    <tableColumn id="6" name="Origin"/>
    <tableColumn id="7" name="Existing safety measures"/>
    <tableColumn id="8" name="Broadly acceptable"/>
    <tableColumn id="9" name="Justification if  broadly acceptable"/>
    <tableColumn id="10" name="Likelihood of happening"/>
    <tableColumn id="11" name="Severity level"/>
    <tableColumn id="12" name="Risk ranking"/>
    <tableColumn id="13" name="State"/>
    <tableColumn id="14" name="Risk evaluation principle(s)"/>
    <tableColumn id="15" name="Risk evaluation documents"/>
    <tableColumn id="16" name="SR ID"/>
    <tableColumn id="17" name="SR Title"/>
    <tableColumn id="18" name="Demonstration state"/>
    <tableColumn id="19" name="Assumptions"/>
    <tableColumn id="20" name="Final likelihood of happening"/>
    <tableColumn id="21" name="Final severity level"/>
    <tableColumn id="22" name="Final risk ranking"/>
    <tableColumn id="23" name="Action"/>
    <tableColumn id="24" name="Responsible"/>
    <tableColumn id="25" name="Target date"/>
    <tableColumn id="26" name="Status"/>
    <tableColumn id="27" name="Notes"/>
  </tableColumns>
</table>
</file>

<file path=xl/tables/table2.xml><?xml version="1.0" encoding="utf-8"?>
<table xmlns="http://schemas.openxmlformats.org/spreadsheetml/2006/main" id="2" name="SRAC" displayName="SRAC" ref="A6:G14" headerRowCount="1" totalsRowCount="0" totalsRowShown="0">
  <autoFilter ref="A6:G14"/>
  <tableColumns count="7">
    <tableColumn id="1" name="SRAC ID"/>
    <tableColumn id="2" name="SRAC Title"/>
    <tableColumn id="3" name="SRAC Description"/>
    <tableColumn id="4" name="Actor Responsible"/>
    <tableColumn id="5" name="Demonstration method"/>
    <tableColumn id="6" name="Demonstration state"/>
    <tableColumn id="7" name="Demonstration &#10;evidenc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DJ58"/>
  <sheetViews>
    <sheetView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C23" activeCellId="0" sqref="C23"/>
    </sheetView>
  </sheetViews>
  <sheetFormatPr defaultColWidth="9.13671875" defaultRowHeight="12.75" zeroHeight="false" outlineLevelRow="0" outlineLevelCol="0"/>
  <cols>
    <col collapsed="false" customWidth="true" hidden="false" outlineLevel="0" max="1" min="1" style="1" width="2.31"/>
    <col collapsed="false" customWidth="true" hidden="false" outlineLevel="0" max="2" min="2" style="1" width="33.41"/>
    <col collapsed="false" customWidth="true" hidden="false" outlineLevel="0" max="3" min="3" style="1" width="34.42"/>
    <col collapsed="false" customWidth="true" hidden="false" outlineLevel="0" max="4" min="4" style="1" width="19.14"/>
    <col collapsed="false" customWidth="true" hidden="false" outlineLevel="0" max="5" min="5" style="1" width="30.02"/>
    <col collapsed="false" customWidth="false" hidden="false" outlineLevel="0" max="1024" min="6" style="1" width="9.13"/>
  </cols>
  <sheetData>
    <row r="1" customFormat="false" ht="86.25" hidden="false" customHeight="true" outlineLevel="0" collapsed="false">
      <c r="B1" s="2"/>
      <c r="C1" s="3" t="s">
        <v>0</v>
      </c>
      <c r="D1" s="3"/>
      <c r="E1" s="4"/>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row>
    <row r="2" customFormat="false" ht="12.75" hidden="false" customHeight="false" outlineLevel="0" collapsed="false">
      <c r="B2" s="6"/>
      <c r="C2" s="6"/>
      <c r="D2" s="6"/>
      <c r="E2" s="6"/>
    </row>
    <row r="3" customFormat="false" ht="12.75" hidden="false" customHeight="false" outlineLevel="0" collapsed="false">
      <c r="B3" s="7" t="s">
        <v>1</v>
      </c>
      <c r="C3" s="7"/>
      <c r="D3" s="7"/>
      <c r="E3" s="7"/>
    </row>
    <row r="4" customFormat="false" ht="21" hidden="false" customHeight="true" outlineLevel="0" collapsed="false">
      <c r="B4" s="8"/>
      <c r="C4" s="8"/>
      <c r="D4" s="8"/>
      <c r="E4" s="8"/>
    </row>
    <row r="5" customFormat="false" ht="13.15" hidden="false" customHeight="true" outlineLevel="0" collapsed="false">
      <c r="B5" s="8"/>
      <c r="C5" s="8"/>
      <c r="D5" s="8"/>
      <c r="E5" s="8"/>
    </row>
    <row r="6" customFormat="false" ht="27.75" hidden="false" customHeight="true" outlineLevel="0" collapsed="false">
      <c r="B6" s="9"/>
      <c r="C6" s="9"/>
      <c r="D6" s="9"/>
      <c r="E6" s="9"/>
    </row>
    <row r="7" customFormat="false" ht="27.75" hidden="false" customHeight="true" outlineLevel="0" collapsed="false">
      <c r="B7" s="10"/>
      <c r="C7" s="11"/>
      <c r="D7" s="11"/>
      <c r="E7" s="11"/>
    </row>
    <row r="8" customFormat="false" ht="20.25" hidden="false" customHeight="true" outlineLevel="0" collapsed="false">
      <c r="B8" s="10"/>
      <c r="C8" s="11"/>
      <c r="D8" s="11"/>
      <c r="E8" s="11"/>
    </row>
    <row r="9" customFormat="false" ht="35.25" hidden="false" customHeight="true" outlineLevel="0" collapsed="false">
      <c r="B9" s="10"/>
      <c r="C9" s="11"/>
      <c r="D9" s="11"/>
      <c r="E9" s="11"/>
    </row>
    <row r="10" customFormat="false" ht="43.5" hidden="false" customHeight="true" outlineLevel="0" collapsed="false">
      <c r="B10" s="10"/>
      <c r="C10" s="11"/>
      <c r="D10" s="11"/>
      <c r="E10" s="11"/>
    </row>
    <row r="11" customFormat="false" ht="66" hidden="false" customHeight="true" outlineLevel="0" collapsed="false">
      <c r="B11" s="10"/>
      <c r="C11" s="11"/>
      <c r="D11" s="11"/>
      <c r="E11" s="11"/>
      <c r="I11" s="12" t="s">
        <v>2</v>
      </c>
    </row>
    <row r="12" customFormat="false" ht="28.5" hidden="false" customHeight="true" outlineLevel="0" collapsed="false">
      <c r="B12" s="10"/>
      <c r="C12" s="11"/>
      <c r="D12" s="11"/>
      <c r="E12" s="11"/>
    </row>
    <row r="16" customFormat="false" ht="12.75" hidden="false" customHeight="false" outlineLevel="0" collapsed="false">
      <c r="B16" s="13" t="s">
        <v>3</v>
      </c>
      <c r="C16" s="13"/>
      <c r="D16" s="13"/>
      <c r="E16" s="13"/>
    </row>
    <row r="17" customFormat="false" ht="13.5" hidden="false" customHeight="false" outlineLevel="0" collapsed="false"/>
    <row r="18" customFormat="false" ht="12.75" hidden="false" customHeight="true" outlineLevel="0" collapsed="false">
      <c r="B18" s="14" t="s">
        <v>4</v>
      </c>
      <c r="C18" s="15" t="s">
        <v>5</v>
      </c>
      <c r="D18" s="15"/>
      <c r="E18" s="15"/>
    </row>
    <row r="19" customFormat="false" ht="33" hidden="false" customHeight="true" outlineLevel="0" collapsed="false">
      <c r="B19" s="14" t="s">
        <v>6</v>
      </c>
      <c r="C19" s="15" t="s">
        <v>7</v>
      </c>
      <c r="D19" s="15"/>
      <c r="E19" s="15"/>
    </row>
    <row r="20" customFormat="false" ht="35.25" hidden="false" customHeight="true" outlineLevel="0" collapsed="false">
      <c r="B20" s="14" t="s">
        <v>8</v>
      </c>
      <c r="C20" s="15" t="s">
        <v>9</v>
      </c>
      <c r="D20" s="15"/>
      <c r="E20" s="15"/>
    </row>
    <row r="21" customFormat="false" ht="58.5" hidden="false" customHeight="true" outlineLevel="0" collapsed="false">
      <c r="B21" s="14" t="s">
        <v>10</v>
      </c>
      <c r="C21" s="15" t="s">
        <v>11</v>
      </c>
      <c r="D21" s="15"/>
      <c r="E21" s="15"/>
    </row>
    <row r="22" customFormat="false" ht="41.25" hidden="false" customHeight="true" outlineLevel="0" collapsed="false">
      <c r="B22" s="14" t="s">
        <v>12</v>
      </c>
      <c r="C22" s="16" t="s">
        <v>13</v>
      </c>
      <c r="D22" s="16"/>
      <c r="E22" s="16"/>
    </row>
    <row r="23" customFormat="false" ht="12.75" hidden="false" customHeight="true" outlineLevel="0" collapsed="false">
      <c r="B23" s="14" t="s">
        <v>14</v>
      </c>
      <c r="C23" s="15" t="s">
        <v>15</v>
      </c>
      <c r="D23" s="15"/>
      <c r="E23" s="15"/>
    </row>
    <row r="24" customFormat="false" ht="37.5" hidden="false" customHeight="true" outlineLevel="0" collapsed="false">
      <c r="B24" s="14" t="s">
        <v>16</v>
      </c>
      <c r="C24" s="15" t="s">
        <v>17</v>
      </c>
      <c r="D24" s="15"/>
      <c r="E24" s="15"/>
    </row>
    <row r="25" customFormat="false" ht="21" hidden="false" customHeight="true" outlineLevel="0" collapsed="false">
      <c r="B25" s="14" t="s">
        <v>18</v>
      </c>
      <c r="C25" s="15" t="s">
        <v>19</v>
      </c>
      <c r="D25" s="15"/>
      <c r="E25" s="15"/>
    </row>
    <row r="26" customFormat="false" ht="28.5" hidden="false" customHeight="true" outlineLevel="0" collapsed="false">
      <c r="B26" s="14" t="s">
        <v>20</v>
      </c>
      <c r="C26" s="15" t="s">
        <v>21</v>
      </c>
      <c r="D26" s="15"/>
      <c r="E26" s="15"/>
    </row>
    <row r="27" customFormat="false" ht="24.75" hidden="false" customHeight="true" outlineLevel="0" collapsed="false">
      <c r="B27" s="14" t="s">
        <v>22</v>
      </c>
      <c r="C27" s="15" t="s">
        <v>23</v>
      </c>
      <c r="D27" s="15"/>
      <c r="E27" s="15"/>
    </row>
    <row r="28" customFormat="false" ht="27" hidden="false" customHeight="true" outlineLevel="0" collapsed="false">
      <c r="B28" s="14" t="s">
        <v>24</v>
      </c>
      <c r="C28" s="15" t="s">
        <v>25</v>
      </c>
      <c r="D28" s="15"/>
      <c r="E28" s="15"/>
    </row>
    <row r="29" customFormat="false" ht="51" hidden="false" customHeight="true" outlineLevel="0" collapsed="false">
      <c r="B29" s="14" t="s">
        <v>26</v>
      </c>
      <c r="C29" s="15" t="s">
        <v>27</v>
      </c>
      <c r="D29" s="15"/>
      <c r="E29" s="15"/>
    </row>
    <row r="30" customFormat="false" ht="45.75" hidden="false" customHeight="true" outlineLevel="0" collapsed="false">
      <c r="B30" s="14"/>
      <c r="C30" s="15"/>
      <c r="D30" s="15"/>
      <c r="E30" s="15"/>
    </row>
    <row r="31" customFormat="false" ht="12.75" hidden="false" customHeight="false" outlineLevel="0" collapsed="false">
      <c r="B31" s="14"/>
      <c r="C31" s="15"/>
      <c r="D31" s="15"/>
      <c r="E31" s="15"/>
    </row>
    <row r="32" customFormat="false" ht="25.5" hidden="false" customHeight="true" outlineLevel="0" collapsed="false">
      <c r="B32" s="14"/>
      <c r="C32" s="15"/>
      <c r="D32" s="15"/>
      <c r="E32" s="15"/>
    </row>
    <row r="33" customFormat="false" ht="12.75" hidden="false" customHeight="false" outlineLevel="0" collapsed="false">
      <c r="B33" s="17"/>
      <c r="C33" s="15"/>
      <c r="D33" s="15"/>
      <c r="E33" s="15"/>
    </row>
    <row r="34" customFormat="false" ht="12.75" hidden="false" customHeight="false" outlineLevel="0" collapsed="false">
      <c r="B34" s="17"/>
      <c r="C34" s="15"/>
      <c r="D34" s="15"/>
      <c r="E34" s="15"/>
    </row>
    <row r="35" customFormat="false" ht="32.25" hidden="false" customHeight="true" outlineLevel="0" collapsed="false">
      <c r="B35" s="17"/>
      <c r="C35" s="15"/>
      <c r="D35" s="15"/>
      <c r="E35" s="15"/>
    </row>
    <row r="36" customFormat="false" ht="17.25" hidden="false" customHeight="true" outlineLevel="0" collapsed="false">
      <c r="B36" s="14"/>
      <c r="C36" s="15"/>
      <c r="D36" s="15"/>
      <c r="E36" s="15"/>
    </row>
    <row r="37" customFormat="false" ht="30.75" hidden="false" customHeight="true" outlineLevel="0" collapsed="false">
      <c r="B37" s="18"/>
      <c r="C37" s="19"/>
      <c r="D37" s="20"/>
      <c r="E37" s="21"/>
    </row>
    <row r="38" customFormat="false" ht="33.75" hidden="false" customHeight="true" outlineLevel="0" collapsed="false">
      <c r="B38" s="17"/>
      <c r="C38" s="15"/>
      <c r="D38" s="15"/>
      <c r="E38" s="15"/>
    </row>
    <row r="39" customFormat="false" ht="30" hidden="false" customHeight="true" outlineLevel="0" collapsed="false">
      <c r="B39" s="17"/>
      <c r="C39" s="15"/>
      <c r="D39" s="15"/>
      <c r="E39" s="15"/>
    </row>
    <row r="40" customFormat="false" ht="33.75" hidden="false" customHeight="true" outlineLevel="0" collapsed="false">
      <c r="B40" s="17"/>
      <c r="C40" s="15"/>
      <c r="D40" s="15"/>
      <c r="E40" s="15"/>
    </row>
    <row r="41" customFormat="false" ht="12.75" hidden="false" customHeight="false" outlineLevel="0" collapsed="false">
      <c r="B41" s="14"/>
      <c r="C41" s="15"/>
      <c r="D41" s="15"/>
      <c r="E41" s="15"/>
    </row>
    <row r="42" customFormat="false" ht="34.5" hidden="false" customHeight="true" outlineLevel="0" collapsed="false">
      <c r="B42" s="14"/>
      <c r="C42" s="22"/>
      <c r="D42" s="23"/>
      <c r="E42" s="24"/>
    </row>
    <row r="43" customFormat="false" ht="36" hidden="false" customHeight="true" outlineLevel="0" collapsed="false">
      <c r="B43" s="14"/>
      <c r="C43" s="25"/>
      <c r="D43" s="14"/>
      <c r="E43" s="26"/>
    </row>
    <row r="44" customFormat="false" ht="13.5" hidden="false" customHeight="false" outlineLevel="0" collapsed="false">
      <c r="B44" s="14"/>
      <c r="C44" s="27"/>
      <c r="D44" s="27"/>
      <c r="E44" s="27"/>
    </row>
    <row r="50" customFormat="false" ht="12.75" hidden="false" customHeight="false" outlineLevel="0" collapsed="false">
      <c r="B50" s="13"/>
      <c r="C50" s="13"/>
      <c r="D50" s="13"/>
      <c r="E50" s="13"/>
    </row>
    <row r="51" customFormat="false" ht="13.5" hidden="false" customHeight="false" outlineLevel="0" collapsed="false"/>
    <row r="52" customFormat="false" ht="12.75" hidden="false" customHeight="false" outlineLevel="0" collapsed="false">
      <c r="B52" s="14"/>
      <c r="C52" s="15"/>
      <c r="D52" s="15"/>
      <c r="E52" s="15"/>
    </row>
    <row r="53" customFormat="false" ht="16.5" hidden="false" customHeight="true" outlineLevel="0" collapsed="false">
      <c r="B53" s="14"/>
      <c r="C53" s="15"/>
      <c r="D53" s="15"/>
      <c r="E53" s="15"/>
    </row>
    <row r="54" customFormat="false" ht="142.5" hidden="false" customHeight="true" outlineLevel="0" collapsed="false">
      <c r="B54" s="14"/>
      <c r="C54" s="15"/>
      <c r="D54" s="15"/>
      <c r="E54" s="15"/>
    </row>
    <row r="55" customFormat="false" ht="42.75" hidden="false" customHeight="true" outlineLevel="0" collapsed="false">
      <c r="B55" s="14"/>
      <c r="C55" s="15"/>
      <c r="D55" s="15"/>
      <c r="E55" s="15"/>
    </row>
    <row r="56" customFormat="false" ht="31.5" hidden="false" customHeight="true" outlineLevel="0" collapsed="false">
      <c r="B56" s="14"/>
      <c r="C56" s="15"/>
      <c r="D56" s="15"/>
      <c r="E56" s="15"/>
    </row>
    <row r="57" customFormat="false" ht="35.25" hidden="false" customHeight="true" outlineLevel="0" collapsed="false">
      <c r="B57" s="14"/>
      <c r="C57" s="15"/>
      <c r="D57" s="15"/>
      <c r="E57" s="15"/>
    </row>
    <row r="58" customFormat="false" ht="34.5" hidden="false" customHeight="true" outlineLevel="0" collapsed="false">
      <c r="B58" s="14"/>
      <c r="C58" s="15"/>
      <c r="D58" s="15"/>
      <c r="E58" s="15"/>
    </row>
  </sheetData>
  <mergeCells count="45">
    <mergeCell ref="C1:D1"/>
    <mergeCell ref="B2:E2"/>
    <mergeCell ref="B3:E3"/>
    <mergeCell ref="B4:E4"/>
    <mergeCell ref="B5:E5"/>
    <mergeCell ref="B6:E6"/>
    <mergeCell ref="C7:E7"/>
    <mergeCell ref="C8:E8"/>
    <mergeCell ref="C9:E9"/>
    <mergeCell ref="C10:E10"/>
    <mergeCell ref="C11:E11"/>
    <mergeCell ref="C12:E12"/>
    <mergeCell ref="B16:E16"/>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8:E38"/>
    <mergeCell ref="C39:E39"/>
    <mergeCell ref="C40:E40"/>
    <mergeCell ref="C41:E41"/>
    <mergeCell ref="C44:E44"/>
    <mergeCell ref="B50:E50"/>
    <mergeCell ref="C52:E52"/>
    <mergeCell ref="C53:E53"/>
    <mergeCell ref="C54:E54"/>
    <mergeCell ref="C55:E55"/>
    <mergeCell ref="C56:E56"/>
    <mergeCell ref="C57:E57"/>
    <mergeCell ref="C58:E58"/>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&amp;RPage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875" defaultRowHeight="13.5" zeroHeight="false" outlineLevelRow="0" outlineLevelCol="0"/>
  <cols>
    <col collapsed="false" customWidth="true" hidden="false" outlineLevel="0" max="1" min="1" style="28" width="0.86"/>
    <col collapsed="false" customWidth="true" hidden="false" outlineLevel="0" max="2" min="2" style="28" width="12.71"/>
    <col collapsed="false" customWidth="true" hidden="false" outlineLevel="0" max="3" min="3" style="28" width="10.12"/>
    <col collapsed="false" customWidth="true" hidden="false" outlineLevel="0" max="4" min="4" style="28" width="10.42"/>
    <col collapsed="false" customWidth="false" hidden="false" outlineLevel="0" max="6" min="5" style="28" width="8.86"/>
    <col collapsed="false" customWidth="true" hidden="false" outlineLevel="0" max="7" min="7" style="28" width="14.43"/>
    <col collapsed="false" customWidth="true" hidden="false" outlineLevel="0" max="8" min="8" style="28" width="14.01"/>
    <col collapsed="false" customWidth="true" hidden="false" outlineLevel="0" max="9" min="9" style="28" width="3.71"/>
    <col collapsed="false" customWidth="false" hidden="false" outlineLevel="0" max="13" min="10" style="28" width="8.86"/>
    <col collapsed="false" customWidth="true" hidden="false" outlineLevel="0" max="14" min="14" style="28" width="9.13"/>
    <col collapsed="false" customWidth="false" hidden="false" outlineLevel="0" max="1024" min="15" style="28" width="8.86"/>
  </cols>
  <sheetData>
    <row r="1" customFormat="false" ht="86.25" hidden="false" customHeight="true" outlineLevel="0" collapsed="false">
      <c r="A1" s="1"/>
      <c r="B1" s="29"/>
      <c r="C1" s="29"/>
      <c r="D1" s="30" t="s">
        <v>28</v>
      </c>
      <c r="E1" s="30"/>
      <c r="F1" s="30"/>
      <c r="G1" s="31"/>
      <c r="H1" s="31"/>
    </row>
    <row r="2" s="32" customFormat="true" ht="17.1" hidden="false" customHeight="true" outlineLevel="0" collapsed="false">
      <c r="B2" s="33" t="s">
        <v>29</v>
      </c>
      <c r="C2" s="33"/>
      <c r="D2" s="33"/>
      <c r="E2" s="33"/>
      <c r="F2" s="33"/>
      <c r="G2" s="33"/>
      <c r="H2" s="33"/>
    </row>
    <row r="3" s="32" customFormat="true" ht="17.1" hidden="false" customHeight="true" outlineLevel="0" collapsed="false">
      <c r="B3" s="34" t="s">
        <v>30</v>
      </c>
      <c r="C3" s="34"/>
      <c r="D3" s="35" t="s">
        <v>31</v>
      </c>
      <c r="E3" s="35"/>
      <c r="F3" s="35"/>
      <c r="G3" s="35"/>
      <c r="H3" s="35"/>
    </row>
    <row r="4" s="32" customFormat="true" ht="17.1" hidden="false" customHeight="true" outlineLevel="0" collapsed="false">
      <c r="B4" s="36" t="s">
        <v>32</v>
      </c>
      <c r="C4" s="36"/>
      <c r="D4" s="35" t="s">
        <v>33</v>
      </c>
      <c r="E4" s="35"/>
      <c r="F4" s="35"/>
      <c r="G4" s="35"/>
      <c r="H4" s="35"/>
    </row>
    <row r="5" s="32" customFormat="true" ht="17.1" hidden="false" customHeight="true" outlineLevel="0" collapsed="false">
      <c r="B5" s="36" t="s">
        <v>34</v>
      </c>
      <c r="C5" s="36"/>
      <c r="D5" s="35"/>
      <c r="E5" s="35"/>
      <c r="F5" s="35"/>
      <c r="G5" s="35"/>
      <c r="H5" s="35"/>
    </row>
    <row r="6" s="32" customFormat="true" ht="17.1" hidden="false" customHeight="true" outlineLevel="0" collapsed="false">
      <c r="B6" s="36" t="s">
        <v>35</v>
      </c>
      <c r="C6" s="36"/>
      <c r="D6" s="35"/>
      <c r="E6" s="35"/>
      <c r="F6" s="35"/>
      <c r="G6" s="35"/>
      <c r="H6" s="35"/>
    </row>
    <row r="7" s="32" customFormat="true" ht="12.95" hidden="false" customHeight="true" outlineLevel="0" collapsed="false">
      <c r="B7" s="37"/>
      <c r="C7" s="38"/>
      <c r="D7" s="37"/>
      <c r="E7" s="37"/>
      <c r="F7" s="37"/>
      <c r="G7" s="37"/>
      <c r="H7" s="37"/>
    </row>
    <row r="8" s="32" customFormat="true" ht="12.95" hidden="false" customHeight="true" outlineLevel="0" collapsed="false">
      <c r="B8" s="37"/>
      <c r="C8" s="37"/>
      <c r="D8" s="37"/>
      <c r="E8" s="37"/>
      <c r="F8" s="37"/>
      <c r="G8" s="37"/>
      <c r="H8" s="37"/>
    </row>
    <row r="9" s="32" customFormat="true" ht="27.95" hidden="false" customHeight="true" outlineLevel="0" collapsed="false">
      <c r="B9" s="39"/>
      <c r="C9" s="39"/>
      <c r="D9" s="39"/>
      <c r="E9" s="39"/>
      <c r="F9" s="39"/>
      <c r="G9" s="39"/>
      <c r="H9" s="39"/>
    </row>
    <row r="10" s="32" customFormat="true" ht="17.1" hidden="false" customHeight="true" outlineLevel="0" collapsed="false">
      <c r="B10" s="34" t="s">
        <v>36</v>
      </c>
      <c r="C10" s="34" t="s">
        <v>37</v>
      </c>
      <c r="D10" s="34"/>
      <c r="E10" s="34"/>
      <c r="F10" s="34" t="s">
        <v>38</v>
      </c>
      <c r="G10" s="34"/>
      <c r="H10" s="34" t="s">
        <v>39</v>
      </c>
    </row>
    <row r="11" s="32" customFormat="true" ht="17.1" hidden="false" customHeight="true" outlineLevel="0" collapsed="false">
      <c r="B11" s="40" t="s">
        <v>40</v>
      </c>
      <c r="C11" s="41" t="s">
        <v>41</v>
      </c>
      <c r="D11" s="41"/>
      <c r="E11" s="41"/>
      <c r="F11" s="42"/>
      <c r="G11" s="42"/>
      <c r="H11" s="43" t="n">
        <v>42374</v>
      </c>
      <c r="L11" s="32" t="s">
        <v>2</v>
      </c>
    </row>
    <row r="12" s="32" customFormat="true" ht="17.1" hidden="false" customHeight="true" outlineLevel="0" collapsed="false">
      <c r="B12" s="40" t="s">
        <v>42</v>
      </c>
      <c r="C12" s="41"/>
      <c r="D12" s="41"/>
      <c r="E12" s="41"/>
      <c r="F12" s="42"/>
      <c r="G12" s="42"/>
      <c r="H12" s="43"/>
    </row>
    <row r="13" s="32" customFormat="true" ht="17.1" hidden="false" customHeight="true" outlineLevel="0" collapsed="false">
      <c r="B13" s="40" t="s">
        <v>43</v>
      </c>
      <c r="C13" s="41"/>
      <c r="D13" s="41"/>
      <c r="E13" s="41"/>
      <c r="F13" s="42"/>
      <c r="G13" s="42"/>
      <c r="H13" s="43"/>
    </row>
    <row r="14" s="32" customFormat="true" ht="12.95" hidden="false" customHeight="true" outlineLevel="0" collapsed="false">
      <c r="B14" s="37"/>
      <c r="C14" s="37"/>
      <c r="D14" s="37"/>
      <c r="E14" s="37"/>
      <c r="F14" s="37"/>
      <c r="G14" s="37"/>
      <c r="H14" s="37"/>
    </row>
    <row r="15" s="32" customFormat="true" ht="12.95" hidden="false" customHeight="true" outlineLevel="0" collapsed="false">
      <c r="B15" s="37"/>
      <c r="C15" s="37"/>
      <c r="D15" s="37"/>
      <c r="E15" s="37"/>
      <c r="F15" s="37"/>
      <c r="G15" s="37"/>
      <c r="H15" s="37"/>
    </row>
    <row r="16" customFormat="false" ht="17.1" hidden="false" customHeight="true" outlineLevel="0" collapsed="false">
      <c r="B16" s="44" t="s">
        <v>44</v>
      </c>
      <c r="C16" s="44"/>
      <c r="D16" s="44"/>
      <c r="E16" s="44"/>
      <c r="F16" s="44"/>
      <c r="G16" s="44"/>
      <c r="H16" s="44"/>
    </row>
    <row r="17" customFormat="false" ht="104.25" hidden="false" customHeight="true" outlineLevel="0" collapsed="false">
      <c r="B17" s="45" t="s">
        <v>45</v>
      </c>
      <c r="C17" s="45"/>
      <c r="D17" s="45"/>
      <c r="E17" s="45"/>
      <c r="F17" s="45"/>
      <c r="G17" s="45"/>
      <c r="H17" s="45"/>
    </row>
    <row r="18" customFormat="false" ht="12.95" hidden="false" customHeight="true" outlineLevel="0" collapsed="false">
      <c r="B18" s="37"/>
      <c r="C18" s="37"/>
      <c r="D18" s="37"/>
      <c r="E18" s="37"/>
      <c r="F18" s="37"/>
      <c r="G18" s="37"/>
      <c r="H18" s="37"/>
    </row>
    <row r="19" customFormat="false" ht="12.95" hidden="false" customHeight="true" outlineLevel="0" collapsed="false">
      <c r="B19" s="37"/>
      <c r="C19" s="37"/>
      <c r="D19" s="37"/>
      <c r="E19" s="37"/>
      <c r="F19" s="37"/>
      <c r="G19" s="37"/>
      <c r="H19" s="37"/>
    </row>
    <row r="20" customFormat="false" ht="17.1" hidden="false" customHeight="true" outlineLevel="0" collapsed="false">
      <c r="B20" s="46" t="s">
        <v>46</v>
      </c>
      <c r="C20" s="46" t="s">
        <v>47</v>
      </c>
      <c r="D20" s="46" t="s">
        <v>48</v>
      </c>
      <c r="E20" s="46"/>
      <c r="F20" s="46"/>
      <c r="G20" s="46" t="s">
        <v>49</v>
      </c>
      <c r="H20" s="46"/>
    </row>
    <row r="21" customFormat="false" ht="17.1" hidden="false" customHeight="true" outlineLevel="0" collapsed="false">
      <c r="B21" s="47" t="s">
        <v>50</v>
      </c>
      <c r="C21" s="48" t="n">
        <v>42374</v>
      </c>
      <c r="D21" s="47" t="s">
        <v>51</v>
      </c>
      <c r="E21" s="47"/>
      <c r="F21" s="47"/>
      <c r="G21" s="47" t="s">
        <v>41</v>
      </c>
      <c r="H21" s="47"/>
    </row>
    <row r="22" customFormat="false" ht="17.1" hidden="false" customHeight="true" outlineLevel="0" collapsed="false">
      <c r="B22" s="40" t="s">
        <v>50</v>
      </c>
      <c r="C22" s="43"/>
      <c r="D22" s="49"/>
      <c r="E22" s="49"/>
      <c r="F22" s="49"/>
      <c r="G22" s="47"/>
      <c r="H22" s="49"/>
    </row>
    <row r="23" customFormat="false" ht="17.1" hidden="false" customHeight="true" outlineLevel="0" collapsed="false">
      <c r="B23" s="40"/>
      <c r="C23" s="43"/>
      <c r="D23" s="49"/>
      <c r="E23" s="49"/>
      <c r="F23" s="49"/>
      <c r="G23" s="40"/>
      <c r="H23" s="49"/>
    </row>
    <row r="24" customFormat="false" ht="17.1" hidden="false" customHeight="true" outlineLevel="0" collapsed="false">
      <c r="B24" s="40"/>
      <c r="C24" s="43"/>
      <c r="D24" s="49"/>
      <c r="E24" s="49"/>
      <c r="F24" s="49"/>
      <c r="G24" s="40"/>
      <c r="H24" s="49"/>
    </row>
    <row r="25" customFormat="false" ht="17.1" hidden="false" customHeight="true" outlineLevel="0" collapsed="false">
      <c r="B25" s="40"/>
      <c r="C25" s="43"/>
      <c r="D25" s="49"/>
      <c r="E25" s="49"/>
      <c r="F25" s="49"/>
      <c r="G25" s="40"/>
      <c r="H25" s="49"/>
    </row>
    <row r="26" customFormat="false" ht="17.1" hidden="false" customHeight="true" outlineLevel="0" collapsed="false">
      <c r="B26" s="40"/>
      <c r="C26" s="43"/>
      <c r="D26" s="49"/>
      <c r="E26" s="49"/>
      <c r="F26" s="49"/>
      <c r="G26" s="40"/>
      <c r="H26" s="49"/>
    </row>
    <row r="29" s="1" customFormat="true" ht="14.1" hidden="false" customHeight="true" outlineLevel="0" collapsed="false">
      <c r="B29" s="50" t="s">
        <v>52</v>
      </c>
      <c r="C29" s="50"/>
      <c r="D29" s="50"/>
      <c r="E29" s="50"/>
      <c r="F29" s="50"/>
      <c r="G29" s="50"/>
      <c r="H29" s="50"/>
    </row>
    <row r="30" customFormat="false" ht="28.5" hidden="false" customHeight="true" outlineLevel="0" collapsed="false">
      <c r="B30" s="51" t="s">
        <v>53</v>
      </c>
      <c r="C30" s="51"/>
      <c r="D30" s="51"/>
      <c r="E30" s="51"/>
      <c r="F30" s="51"/>
      <c r="G30" s="51"/>
      <c r="H30" s="51"/>
    </row>
    <row r="31" customFormat="false" ht="42" hidden="false" customHeight="true" outlineLevel="0" collapsed="false">
      <c r="B31" s="51" t="s">
        <v>54</v>
      </c>
      <c r="C31" s="51"/>
      <c r="D31" s="51"/>
      <c r="E31" s="51"/>
      <c r="F31" s="51"/>
      <c r="G31" s="51"/>
      <c r="H31" s="51"/>
    </row>
    <row r="32" customFormat="false" ht="13.5" hidden="false" customHeight="false" outlineLevel="0" collapsed="false">
      <c r="B32" s="51"/>
      <c r="C32" s="51"/>
      <c r="D32" s="51"/>
      <c r="E32" s="51"/>
      <c r="F32" s="51"/>
      <c r="G32" s="51"/>
      <c r="H32" s="51"/>
    </row>
  </sheetData>
  <mergeCells count="31">
    <mergeCell ref="D1:F1"/>
    <mergeCell ref="B2:H2"/>
    <mergeCell ref="B3:C3"/>
    <mergeCell ref="D3:H3"/>
    <mergeCell ref="B4:C4"/>
    <mergeCell ref="D4:H4"/>
    <mergeCell ref="B5:C5"/>
    <mergeCell ref="D5:H5"/>
    <mergeCell ref="B6:C6"/>
    <mergeCell ref="D6:H6"/>
    <mergeCell ref="B9:H9"/>
    <mergeCell ref="C10:E10"/>
    <mergeCell ref="F10:G10"/>
    <mergeCell ref="C11:E11"/>
    <mergeCell ref="F11:G11"/>
    <mergeCell ref="C12:E12"/>
    <mergeCell ref="F12:G12"/>
    <mergeCell ref="C13:E13"/>
    <mergeCell ref="F13:G13"/>
    <mergeCell ref="B16:H16"/>
    <mergeCell ref="B17:H17"/>
    <mergeCell ref="D21:F21"/>
    <mergeCell ref="D22:F22"/>
    <mergeCell ref="D23:F23"/>
    <mergeCell ref="D24:F24"/>
    <mergeCell ref="D25:F25"/>
    <mergeCell ref="D26:F26"/>
    <mergeCell ref="B29:H29"/>
    <mergeCell ref="B30:H30"/>
    <mergeCell ref="B31:H31"/>
    <mergeCell ref="B32:H32"/>
  </mergeCell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9" activeCellId="0" sqref="A9"/>
    </sheetView>
  </sheetViews>
  <sheetFormatPr defaultColWidth="8.84765625" defaultRowHeight="15" zeroHeight="false" outlineLevelRow="0" outlineLevelCol="0"/>
  <cols>
    <col collapsed="false" customWidth="true" hidden="false" outlineLevel="0" max="1" min="1" style="0" width="18.85"/>
    <col collapsed="false" customWidth="true" hidden="false" outlineLevel="0" max="7" min="2" style="0" width="37.98"/>
    <col collapsed="false" customWidth="true" hidden="false" outlineLevel="0" max="8" min="8" style="0" width="18.58"/>
    <col collapsed="false" customWidth="true" hidden="false" outlineLevel="0" max="9" min="9" style="0" width="37.98"/>
    <col collapsed="false" customWidth="true" hidden="false" outlineLevel="0" max="10" min="10" style="0" width="16"/>
    <col collapsed="false" customWidth="true" hidden="false" outlineLevel="0" max="11" min="11" style="0" width="15.71"/>
    <col collapsed="false" customWidth="true" hidden="false" outlineLevel="0" max="12" min="12" style="0" width="16"/>
    <col collapsed="false" customWidth="true" hidden="false" outlineLevel="0" max="13" min="13" style="0" width="12.42"/>
    <col collapsed="false" customWidth="true" hidden="false" outlineLevel="0" max="15" min="14" style="0" width="37.98"/>
    <col collapsed="false" customWidth="true" hidden="false" outlineLevel="0" max="17" min="17" style="0" width="25.86"/>
    <col collapsed="false" customWidth="true" hidden="false" outlineLevel="0" max="18" min="18" style="0" width="18.58"/>
    <col collapsed="false" customWidth="true" hidden="false" outlineLevel="0" max="19" min="19" style="0" width="20.42"/>
    <col collapsed="false" customWidth="true" hidden="false" outlineLevel="0" max="20" min="20" style="0" width="18.42"/>
    <col collapsed="false" customWidth="true" hidden="false" outlineLevel="0" max="21" min="21" style="0" width="16.41"/>
    <col collapsed="false" customWidth="true" hidden="false" outlineLevel="0" max="22" min="22" style="0" width="14.57"/>
    <col collapsed="false" customWidth="true" hidden="false" outlineLevel="0" max="23" min="23" style="0" width="23.71"/>
    <col collapsed="false" customWidth="true" hidden="false" outlineLevel="0" max="24" min="24" style="0" width="24.57"/>
    <col collapsed="false" customWidth="true" hidden="false" outlineLevel="0" max="25" min="25" style="0" width="14.69"/>
    <col collapsed="false" customWidth="true" hidden="false" outlineLevel="0" max="26" min="26" style="0" width="14.43"/>
    <col collapsed="false" customWidth="true" hidden="false" outlineLevel="0" max="27" min="27" style="0" width="25.86"/>
    <col collapsed="false" customWidth="true" hidden="false" outlineLevel="0" max="28" min="28" style="0" width="18.71"/>
  </cols>
  <sheetData>
    <row r="1" customFormat="false" ht="33.75" hidden="false" customHeight="false" outlineLevel="0" collapsed="false">
      <c r="D1" s="52" t="s">
        <v>55</v>
      </c>
      <c r="E1" s="53" t="str">
        <f aca="false">Cover!D3</f>
        <v>Certification of Critical Systems</v>
      </c>
      <c r="F1" s="53"/>
      <c r="G1" s="53"/>
      <c r="H1" s="53"/>
      <c r="I1" s="53"/>
      <c r="J1" s="53"/>
      <c r="K1" s="53"/>
      <c r="L1" s="53"/>
      <c r="M1" s="53"/>
      <c r="N1" s="53"/>
      <c r="Y1" s="54" t="s">
        <v>56</v>
      </c>
      <c r="Z1" s="55" t="s">
        <v>57</v>
      </c>
      <c r="AA1" s="55"/>
    </row>
    <row r="2" customFormat="false" ht="33.75" hidden="false" customHeight="false" outlineLevel="0" collapsed="false">
      <c r="D2" s="56"/>
      <c r="E2" s="56"/>
      <c r="F2" s="57"/>
      <c r="G2" s="57"/>
      <c r="H2" s="57"/>
      <c r="I2" s="57"/>
      <c r="J2" s="57"/>
      <c r="K2" s="57"/>
      <c r="L2" s="57"/>
      <c r="M2" s="57"/>
      <c r="N2" s="57"/>
      <c r="Y2" s="54" t="s">
        <v>58</v>
      </c>
      <c r="Z2" s="55" t="s">
        <v>59</v>
      </c>
      <c r="AA2" s="55"/>
    </row>
    <row r="3" customFormat="false" ht="33.75" hidden="false" customHeight="false" outlineLevel="0" collapsed="false">
      <c r="D3" s="58" t="s">
        <v>28</v>
      </c>
      <c r="E3" s="58"/>
      <c r="F3" s="58"/>
      <c r="G3" s="58"/>
      <c r="H3" s="58"/>
      <c r="I3" s="58"/>
      <c r="J3" s="58"/>
      <c r="K3" s="58"/>
      <c r="L3" s="58"/>
      <c r="M3" s="58"/>
      <c r="N3" s="58"/>
      <c r="Y3" s="54"/>
      <c r="Z3" s="59"/>
    </row>
    <row r="4" customFormat="false" ht="15.75" hidden="false" customHeight="false" outlineLevel="0" collapsed="false">
      <c r="Y4" s="54"/>
      <c r="Z4" s="57"/>
    </row>
    <row r="5" customFormat="false" ht="15.75" hidden="false" customHeight="false" outlineLevel="0" collapsed="false">
      <c r="Z5" s="57"/>
    </row>
    <row r="6" customFormat="false" ht="45.75" hidden="false" customHeight="true" outlineLevel="0" collapsed="false">
      <c r="A6" s="60"/>
      <c r="B6" s="60"/>
      <c r="C6" s="60"/>
      <c r="D6" s="60"/>
      <c r="E6" s="60"/>
      <c r="F6" s="60"/>
      <c r="G6" s="60"/>
      <c r="H6" s="61" t="s">
        <v>60</v>
      </c>
      <c r="I6" s="61"/>
      <c r="J6" s="61"/>
      <c r="K6" s="61"/>
      <c r="L6" s="61"/>
      <c r="M6" s="60"/>
      <c r="N6" s="60"/>
      <c r="O6" s="60"/>
      <c r="P6" s="62" t="s">
        <v>61</v>
      </c>
      <c r="Q6" s="62"/>
      <c r="R6" s="62"/>
      <c r="S6" s="60"/>
      <c r="T6" s="62" t="s">
        <v>62</v>
      </c>
      <c r="U6" s="62"/>
      <c r="V6" s="62"/>
      <c r="W6" s="62" t="s">
        <v>63</v>
      </c>
      <c r="X6" s="62"/>
      <c r="Y6" s="62"/>
      <c r="Z6" s="62"/>
      <c r="AA6" s="60"/>
    </row>
    <row r="7" customFormat="false" ht="30.75" hidden="false" customHeight="false" outlineLevel="0" collapsed="false">
      <c r="A7" s="63" t="s">
        <v>64</v>
      </c>
      <c r="B7" s="63" t="s">
        <v>6</v>
      </c>
      <c r="C7" s="63" t="s">
        <v>65</v>
      </c>
      <c r="D7" s="63" t="s">
        <v>66</v>
      </c>
      <c r="E7" s="63" t="s">
        <v>67</v>
      </c>
      <c r="F7" s="63" t="s">
        <v>14</v>
      </c>
      <c r="G7" s="60" t="s">
        <v>16</v>
      </c>
      <c r="H7" s="63" t="s">
        <v>68</v>
      </c>
      <c r="I7" s="63" t="s">
        <v>69</v>
      </c>
      <c r="J7" s="63" t="s">
        <v>20</v>
      </c>
      <c r="K7" s="63" t="s">
        <v>70</v>
      </c>
      <c r="L7" s="63" t="s">
        <v>71</v>
      </c>
      <c r="M7" s="63" t="s">
        <v>26</v>
      </c>
      <c r="N7" s="63" t="s">
        <v>72</v>
      </c>
      <c r="O7" s="60" t="s">
        <v>73</v>
      </c>
      <c r="P7" s="60" t="s">
        <v>74</v>
      </c>
      <c r="Q7" s="60" t="s">
        <v>75</v>
      </c>
      <c r="R7" s="60" t="s">
        <v>76</v>
      </c>
      <c r="S7" s="60" t="s">
        <v>77</v>
      </c>
      <c r="T7" s="63" t="s">
        <v>78</v>
      </c>
      <c r="U7" s="63" t="s">
        <v>79</v>
      </c>
      <c r="V7" s="63" t="s">
        <v>80</v>
      </c>
      <c r="W7" s="60" t="s">
        <v>81</v>
      </c>
      <c r="X7" s="60" t="s">
        <v>82</v>
      </c>
      <c r="Y7" s="60" t="s">
        <v>83</v>
      </c>
      <c r="Z7" s="63" t="s">
        <v>84</v>
      </c>
      <c r="AA7" s="63" t="s">
        <v>85</v>
      </c>
    </row>
    <row r="8" customFormat="false" ht="30" hidden="false" customHeight="false" outlineLevel="0" collapsed="false">
      <c r="A8" s="64" t="s">
        <v>86</v>
      </c>
      <c r="B8" s="64" t="s">
        <v>87</v>
      </c>
      <c r="C8" s="64"/>
      <c r="D8" s="64"/>
      <c r="E8" s="64"/>
      <c r="F8" s="64"/>
      <c r="G8" s="64"/>
      <c r="H8" s="65"/>
      <c r="I8" s="65"/>
      <c r="J8" s="64" t="s">
        <v>88</v>
      </c>
      <c r="K8" s="64" t="s">
        <v>89</v>
      </c>
      <c r="L8" s="64" t="str">
        <f aca="false">IFERROR(INDEX(RiskRanking,MATCH(HazardRecord[[#This Row],[Likelihood of happening]],Likelihood,0)+2,MATCH(HazardRecord[[#This Row],[Severity level]],Consequence,0)+2),"")</f>
        <v>Undesirable</v>
      </c>
      <c r="M8" s="64" t="s">
        <v>90</v>
      </c>
      <c r="N8" s="64"/>
      <c r="O8" s="64"/>
      <c r="P8" s="64" t="n">
        <v>1</v>
      </c>
      <c r="Q8" s="64" t="str">
        <f aca="false">IFERROR(VLOOKUP(HazardRecord[[#This Row],[SR ID]],SRAC[],2,0),"")</f>
        <v>asd</v>
      </c>
      <c r="R8" s="64" t="str">
        <f aca="false">IFERROR(VLOOKUP(HazardRecord[[#This Row],[SR ID]],SRAC[],6,0),"")</f>
        <v>Pending</v>
      </c>
      <c r="S8" s="64"/>
      <c r="T8" s="64" t="s">
        <v>88</v>
      </c>
      <c r="U8" s="64" t="s">
        <v>89</v>
      </c>
      <c r="V8" s="64" t="str">
        <f aca="false">IFERROR(INDEX(RiskRanking,MATCH(HazardRecord[[#This Row],[Final likelihood of happening]],Likelihood,0)+2,MATCH(HazardRecord[[#This Row],[Final severity level]],Consequence,0)+2),"")</f>
        <v>Undesirable</v>
      </c>
      <c r="W8" s="64"/>
      <c r="X8" s="64"/>
      <c r="Y8" s="66" t="n">
        <v>42370</v>
      </c>
      <c r="Z8" s="64" t="s">
        <v>91</v>
      </c>
      <c r="AA8" s="64"/>
    </row>
    <row r="9" customFormat="false" ht="30" hidden="false" customHeight="false" outlineLevel="0" collapsed="false">
      <c r="A9" s="64" t="s">
        <v>92</v>
      </c>
      <c r="B9" s="64" t="s">
        <v>93</v>
      </c>
      <c r="C9" s="64"/>
      <c r="D9" s="64"/>
      <c r="E9" s="64"/>
      <c r="F9" s="64"/>
      <c r="G9" s="64"/>
      <c r="H9" s="65"/>
      <c r="I9" s="65"/>
      <c r="J9" s="64" t="s">
        <v>88</v>
      </c>
      <c r="K9" s="64" t="s">
        <v>23</v>
      </c>
      <c r="L9" s="64" t="str">
        <f aca="false">IFERROR(INDEX(RiskRanking,MATCH(HazardRecord[[#This Row],[Likelihood of happening]],Likelihood,0)+2,MATCH(HazardRecord[[#This Row],[Severity level]],Consequence,0)+2),"")</f>
        <v>Intolerable</v>
      </c>
      <c r="M9" s="64"/>
      <c r="N9" s="64"/>
      <c r="O9" s="64"/>
      <c r="P9" s="64" t="n">
        <v>2</v>
      </c>
      <c r="Q9" s="64" t="str">
        <f aca="false">IFERROR(VLOOKUP(HazardRecord[[#This Row],[SR ID]],SRAC[],2,0),"")</f>
        <v>ccccc</v>
      </c>
      <c r="R9" s="64" t="str">
        <f aca="false">IFERROR(VLOOKUP(HazardRecord[[#This Row],[SR ID]],SRAC[],6,0),"")</f>
        <v>Demonstrated</v>
      </c>
      <c r="S9" s="64"/>
      <c r="T9" s="64"/>
      <c r="U9" s="64"/>
      <c r="V9" s="64" t="str">
        <f aca="false">IFERROR(INDEX(RiskRanking,MATCH(HazardRecord[[#This Row],[Final likelihood of happening]],Likelihood,0)+2,MATCH(HazardRecord[[#This Row],[Final severity level]],Consequence,0)+2),"")</f>
        <v/>
      </c>
      <c r="W9" s="64"/>
      <c r="X9" s="64"/>
      <c r="Y9" s="66"/>
      <c r="Z9" s="64"/>
      <c r="AA9" s="64"/>
    </row>
    <row r="10" customFormat="false" ht="15" hidden="false" customHeight="false" outlineLevel="0" collapsed="false">
      <c r="A10" s="64"/>
      <c r="B10" s="64"/>
      <c r="C10" s="64"/>
      <c r="D10" s="64"/>
      <c r="E10" s="64"/>
      <c r="F10" s="64"/>
      <c r="G10" s="64"/>
      <c r="H10" s="65"/>
      <c r="I10" s="65"/>
      <c r="J10" s="64" t="s">
        <v>21</v>
      </c>
      <c r="K10" s="64" t="s">
        <v>94</v>
      </c>
      <c r="L10" s="64" t="str">
        <f aca="false">IFERROR(INDEX(RiskRanking,MATCH(HazardRecord[[#This Row],[Likelihood of happening]],Likelihood,0)+2,MATCH(HazardRecord[[#This Row],[Severity level]],Consequence,0)+2),"")</f>
        <v>Tolerable</v>
      </c>
      <c r="M10" s="64"/>
      <c r="N10" s="64"/>
      <c r="O10" s="64"/>
      <c r="P10" s="64"/>
      <c r="Q10" s="64" t="str">
        <f aca="false">IFERROR(VLOOKUP(HazardRecord[[#This Row],[SR ID]],SRAC[],2,0),"")</f>
        <v/>
      </c>
      <c r="R10" s="64" t="str">
        <f aca="false">IFERROR(VLOOKUP(HazardRecord[[#This Row],[SR ID]],SRAC[],6,0),"")</f>
        <v/>
      </c>
      <c r="S10" s="64"/>
      <c r="T10" s="64"/>
      <c r="U10" s="64"/>
      <c r="V10" s="64" t="str">
        <f aca="false">IFERROR(INDEX(RiskRanking,MATCH(HazardRecord[[#This Row],[Final likelihood of happening]],Likelihood,0)+2,MATCH(HazardRecord[[#This Row],[Final severity level]],Consequence,0)+2),"")</f>
        <v/>
      </c>
      <c r="W10" s="64"/>
      <c r="X10" s="64"/>
      <c r="Y10" s="66"/>
      <c r="Z10" s="64"/>
      <c r="AA10" s="64"/>
    </row>
    <row r="11" customFormat="false" ht="15" hidden="false" customHeight="false" outlineLevel="0" collapsed="false">
      <c r="A11" s="64"/>
      <c r="B11" s="64"/>
      <c r="C11" s="64"/>
      <c r="D11" s="64"/>
      <c r="E11" s="64"/>
      <c r="F11" s="64"/>
      <c r="G11" s="64"/>
      <c r="H11" s="65"/>
      <c r="I11" s="65"/>
      <c r="J11" s="64"/>
      <c r="K11" s="64"/>
      <c r="L11" s="64" t="str">
        <f aca="false">IFERROR(INDEX(RiskRanking,MATCH(HazardRecord[[#This Row],[Likelihood of happening]],Likelihood,0)+2,MATCH(HazardRecord[[#This Row],[Severity level]],Consequence,0)+2),"")</f>
        <v/>
      </c>
      <c r="M11" s="64"/>
      <c r="N11" s="64"/>
      <c r="O11" s="64"/>
      <c r="P11" s="64"/>
      <c r="Q11" s="64" t="str">
        <f aca="false">IFERROR(VLOOKUP(HazardRecord[[#This Row],[SR ID]],SRAC[],2,0),"")</f>
        <v/>
      </c>
      <c r="R11" s="64" t="str">
        <f aca="false">IFERROR(VLOOKUP(HazardRecord[[#This Row],[SR ID]],SRAC[],6,0),"")</f>
        <v/>
      </c>
      <c r="S11" s="64"/>
      <c r="T11" s="64"/>
      <c r="U11" s="64"/>
      <c r="V11" s="64" t="str">
        <f aca="false">IFERROR(INDEX(RiskRanking,MATCH(HazardRecord[[#This Row],[Final likelihood of happening]],Likelihood,0)+2,MATCH(HazardRecord[[#This Row],[Final severity level]],Consequence,0)+2),"")</f>
        <v/>
      </c>
      <c r="W11" s="64"/>
      <c r="X11" s="64"/>
      <c r="Y11" s="66"/>
      <c r="Z11" s="64"/>
      <c r="AA11" s="64"/>
    </row>
    <row r="12" customFormat="false" ht="15" hidden="false" customHeight="false" outlineLevel="0" collapsed="false">
      <c r="A12" s="64"/>
      <c r="B12" s="64"/>
      <c r="C12" s="64"/>
      <c r="D12" s="64"/>
      <c r="E12" s="64"/>
      <c r="F12" s="64"/>
      <c r="G12" s="64"/>
      <c r="H12" s="65"/>
      <c r="I12" s="65"/>
      <c r="J12" s="64"/>
      <c r="K12" s="64"/>
      <c r="L12" s="64" t="str">
        <f aca="false">IFERROR(INDEX(RiskRanking,MATCH(HazardRecord[[#This Row],[Likelihood of happening]],Likelihood,0)+2,MATCH(HazardRecord[[#This Row],[Severity level]],Consequence,0)+2),"")</f>
        <v/>
      </c>
      <c r="M12" s="64"/>
      <c r="N12" s="64"/>
      <c r="O12" s="64"/>
      <c r="P12" s="64"/>
      <c r="Q12" s="64" t="str">
        <f aca="false">IFERROR(VLOOKUP(HazardRecord[[#This Row],[SR ID]],SRAC[],2,0),"")</f>
        <v/>
      </c>
      <c r="R12" s="64" t="str">
        <f aca="false">IFERROR(VLOOKUP(HazardRecord[[#This Row],[SR ID]],SRAC[],6,0),"")</f>
        <v/>
      </c>
      <c r="S12" s="64"/>
      <c r="T12" s="64"/>
      <c r="U12" s="64"/>
      <c r="V12" s="64" t="str">
        <f aca="false">IFERROR(INDEX(RiskRanking,MATCH(HazardRecord[[#This Row],[Final likelihood of happening]],Likelihood,0)+2,MATCH(HazardRecord[[#This Row],[Final severity level]],Consequence,0)+2),"")</f>
        <v/>
      </c>
      <c r="W12" s="64"/>
      <c r="X12" s="64"/>
      <c r="Y12" s="66"/>
      <c r="Z12" s="64"/>
      <c r="AA12" s="64"/>
    </row>
    <row r="13" customFormat="false" ht="15" hidden="false" customHeight="false" outlineLevel="0" collapsed="false">
      <c r="A13" s="64"/>
      <c r="B13" s="64"/>
      <c r="C13" s="64"/>
      <c r="D13" s="64"/>
      <c r="E13" s="64"/>
      <c r="F13" s="64"/>
      <c r="G13" s="64"/>
      <c r="H13" s="65"/>
      <c r="I13" s="65"/>
      <c r="J13" s="64"/>
      <c r="K13" s="64"/>
      <c r="L13" s="64" t="str">
        <f aca="false">IFERROR(INDEX(RiskRanking,MATCH(HazardRecord[[#This Row],[Likelihood of happening]],Likelihood,0)+2,MATCH(HazardRecord[[#This Row],[Severity level]],Consequence,0)+2),"")</f>
        <v/>
      </c>
      <c r="M13" s="64"/>
      <c r="N13" s="64"/>
      <c r="O13" s="64"/>
      <c r="P13" s="64"/>
      <c r="Q13" s="64" t="str">
        <f aca="false">IFERROR(VLOOKUP(HazardRecord[[#This Row],[SR ID]],SRAC[],2,0),"")</f>
        <v/>
      </c>
      <c r="R13" s="64" t="str">
        <f aca="false">IFERROR(VLOOKUP(HazardRecord[[#This Row],[SR ID]],SRAC[],6,0),"")</f>
        <v/>
      </c>
      <c r="S13" s="64"/>
      <c r="T13" s="64"/>
      <c r="U13" s="64"/>
      <c r="V13" s="64" t="str">
        <f aca="false">IFERROR(INDEX(RiskRanking,MATCH(HazardRecord[[#This Row],[Final likelihood of happening]],Likelihood,0)+2,MATCH(HazardRecord[[#This Row],[Final severity level]],Consequence,0)+2),"")</f>
        <v/>
      </c>
      <c r="W13" s="64"/>
      <c r="X13" s="64"/>
      <c r="Y13" s="66"/>
      <c r="Z13" s="64"/>
      <c r="AA13" s="64"/>
    </row>
    <row r="14" customFormat="false" ht="15" hidden="false" customHeight="false" outlineLevel="0" collapsed="false">
      <c r="A14" s="64"/>
      <c r="B14" s="64"/>
      <c r="C14" s="64"/>
      <c r="D14" s="64"/>
      <c r="E14" s="64"/>
      <c r="F14" s="64"/>
      <c r="G14" s="64"/>
      <c r="H14" s="65"/>
      <c r="I14" s="65"/>
      <c r="J14" s="64"/>
      <c r="K14" s="64"/>
      <c r="L14" s="64" t="str">
        <f aca="false">IFERROR(INDEX(RiskRanking,MATCH(HazardRecord[[#This Row],[Likelihood of happening]],Likelihood,0)+2,MATCH(HazardRecord[[#This Row],[Severity level]],Consequence,0)+2),"")</f>
        <v/>
      </c>
      <c r="M14" s="64"/>
      <c r="N14" s="64"/>
      <c r="O14" s="64"/>
      <c r="P14" s="64"/>
      <c r="Q14" s="64" t="str">
        <f aca="false">IFERROR(VLOOKUP(HazardRecord[[#This Row],[SR ID]],SRAC[],2,0),"")</f>
        <v/>
      </c>
      <c r="R14" s="64" t="str">
        <f aca="false">IFERROR(VLOOKUP(HazardRecord[[#This Row],[SR ID]],SRAC[],6,0),"")</f>
        <v/>
      </c>
      <c r="S14" s="64"/>
      <c r="T14" s="64"/>
      <c r="U14" s="64"/>
      <c r="V14" s="64" t="str">
        <f aca="false">IFERROR(INDEX(RiskRanking,MATCH(HazardRecord[[#This Row],[Final likelihood of happening]],Likelihood,0)+2,MATCH(HazardRecord[[#This Row],[Final severity level]],Consequence,0)+2),"")</f>
        <v/>
      </c>
      <c r="W14" s="64"/>
      <c r="X14" s="64"/>
      <c r="Y14" s="66"/>
      <c r="Z14" s="64"/>
      <c r="AA14" s="64"/>
    </row>
    <row r="15" customFormat="false" ht="15" hidden="false" customHeight="false" outlineLevel="0" collapsed="false">
      <c r="A15" s="64"/>
      <c r="B15" s="64"/>
      <c r="C15" s="64"/>
      <c r="D15" s="64"/>
      <c r="E15" s="64"/>
      <c r="F15" s="64"/>
      <c r="G15" s="64"/>
      <c r="H15" s="65"/>
      <c r="I15" s="65"/>
      <c r="J15" s="64"/>
      <c r="K15" s="64"/>
      <c r="L15" s="64" t="str">
        <f aca="false">IFERROR(INDEX(RiskRanking,MATCH(HazardRecord[[#This Row],[Likelihood of happening]],Likelihood,0)+2,MATCH(HazardRecord[[#This Row],[Severity level]],Consequence,0)+2),"")</f>
        <v/>
      </c>
      <c r="M15" s="64"/>
      <c r="N15" s="64"/>
      <c r="O15" s="64"/>
      <c r="P15" s="64"/>
      <c r="Q15" s="64" t="str">
        <f aca="false">IFERROR(VLOOKUP(HazardRecord[[#This Row],[SR ID]],SRAC[],2,0),"")</f>
        <v/>
      </c>
      <c r="R15" s="64" t="str">
        <f aca="false">IFERROR(VLOOKUP(HazardRecord[[#This Row],[SR ID]],SRAC[],6,0),"")</f>
        <v/>
      </c>
      <c r="S15" s="64"/>
      <c r="T15" s="64"/>
      <c r="U15" s="64"/>
      <c r="V15" s="64" t="str">
        <f aca="false">IFERROR(INDEX(RiskRanking,MATCH(HazardRecord[[#This Row],[Final likelihood of happening]],Likelihood,0)+2,MATCH(HazardRecord[[#This Row],[Final severity level]],Consequence,0)+2),"")</f>
        <v/>
      </c>
      <c r="W15" s="64"/>
      <c r="X15" s="64"/>
      <c r="Y15" s="66"/>
      <c r="Z15" s="64"/>
      <c r="AA15" s="64"/>
    </row>
    <row r="16" customFormat="false" ht="15" hidden="false" customHeight="false" outlineLevel="0" collapsed="false">
      <c r="A16" s="64"/>
      <c r="B16" s="64"/>
      <c r="C16" s="64"/>
      <c r="D16" s="64"/>
      <c r="E16" s="64"/>
      <c r="F16" s="64"/>
      <c r="G16" s="64"/>
      <c r="H16" s="65"/>
      <c r="I16" s="65"/>
      <c r="J16" s="64"/>
      <c r="K16" s="64"/>
      <c r="L16" s="64" t="str">
        <f aca="false">IFERROR(INDEX(RiskRanking,MATCH(HazardRecord[[#This Row],[Likelihood of happening]],Likelihood,0)+2,MATCH(HazardRecord[[#This Row],[Severity level]],Consequence,0)+2),"")</f>
        <v/>
      </c>
      <c r="M16" s="64"/>
      <c r="N16" s="64"/>
      <c r="O16" s="64"/>
      <c r="P16" s="64"/>
      <c r="Q16" s="64" t="str">
        <f aca="false">IFERROR(VLOOKUP(HazardRecord[[#This Row],[SR ID]],SRAC[],2,0),"")</f>
        <v/>
      </c>
      <c r="R16" s="64" t="str">
        <f aca="false">IFERROR(VLOOKUP(HazardRecord[[#This Row],[SR ID]],SRAC[],6,0),"")</f>
        <v/>
      </c>
      <c r="S16" s="64"/>
      <c r="T16" s="64"/>
      <c r="U16" s="64"/>
      <c r="V16" s="64" t="str">
        <f aca="false">IFERROR(INDEX(RiskRanking,MATCH(HazardRecord[[#This Row],[Final likelihood of happening]],Likelihood,0)+2,MATCH(HazardRecord[[#This Row],[Final severity level]],Consequence,0)+2),"")</f>
        <v/>
      </c>
      <c r="W16" s="64"/>
      <c r="X16" s="64"/>
      <c r="Y16" s="66"/>
      <c r="Z16" s="64"/>
      <c r="AA16" s="64"/>
    </row>
    <row r="17" customFormat="false" ht="15" hidden="false" customHeight="false" outlineLevel="0" collapsed="false">
      <c r="A17" s="64"/>
      <c r="B17" s="64"/>
      <c r="C17" s="64"/>
      <c r="D17" s="64"/>
      <c r="E17" s="64"/>
      <c r="F17" s="64"/>
      <c r="G17" s="64"/>
      <c r="H17" s="65"/>
      <c r="I17" s="65"/>
      <c r="J17" s="64"/>
      <c r="K17" s="64"/>
      <c r="L17" s="64" t="str">
        <f aca="false">IFERROR(INDEX(RiskRanking,MATCH(HazardRecord[[#This Row],[Likelihood of happening]],Likelihood,0)+2,MATCH(HazardRecord[[#This Row],[Severity level]],Consequence,0)+2),"")</f>
        <v/>
      </c>
      <c r="M17" s="64"/>
      <c r="N17" s="64"/>
      <c r="O17" s="64"/>
      <c r="P17" s="64"/>
      <c r="Q17" s="64" t="str">
        <f aca="false">IFERROR(VLOOKUP(HazardRecord[[#This Row],[SR ID]],SRAC[],2,0),"")</f>
        <v/>
      </c>
      <c r="R17" s="64" t="str">
        <f aca="false">IFERROR(VLOOKUP(HazardRecord[[#This Row],[SR ID]],SRAC[],6,0),"")</f>
        <v/>
      </c>
      <c r="S17" s="64"/>
      <c r="T17" s="64"/>
      <c r="U17" s="64"/>
      <c r="V17" s="64" t="str">
        <f aca="false">IFERROR(INDEX(RiskRanking,MATCH(HazardRecord[[#This Row],[Final likelihood of happening]],Likelihood,0)+2,MATCH(HazardRecord[[#This Row],[Final severity level]],Consequence,0)+2),"")</f>
        <v/>
      </c>
      <c r="W17" s="64"/>
      <c r="X17" s="64"/>
      <c r="Y17" s="66"/>
      <c r="Z17" s="64"/>
      <c r="AA17" s="64"/>
    </row>
    <row r="18" customFormat="false" ht="15" hidden="false" customHeight="false" outlineLevel="0" collapsed="false">
      <c r="A18" s="64"/>
      <c r="B18" s="64"/>
      <c r="C18" s="64"/>
      <c r="D18" s="64"/>
      <c r="E18" s="64"/>
      <c r="F18" s="64"/>
      <c r="G18" s="64"/>
      <c r="H18" s="65"/>
      <c r="I18" s="65"/>
      <c r="J18" s="64"/>
      <c r="K18" s="64"/>
      <c r="L18" s="64" t="str">
        <f aca="false">IFERROR(INDEX(RiskRanking,MATCH(HazardRecord[[#This Row],[Likelihood of happening]],Likelihood,0)+2,MATCH(HazardRecord[[#This Row],[Severity level]],Consequence,0)+2),"")</f>
        <v/>
      </c>
      <c r="M18" s="64"/>
      <c r="N18" s="64"/>
      <c r="O18" s="64"/>
      <c r="P18" s="64"/>
      <c r="Q18" s="64" t="str">
        <f aca="false">IFERROR(VLOOKUP(HazardRecord[[#This Row],[SR ID]],SRAC[],2,0),"")</f>
        <v/>
      </c>
      <c r="R18" s="64" t="str">
        <f aca="false">IFERROR(VLOOKUP(HazardRecord[[#This Row],[SR ID]],SRAC[],6,0),"")</f>
        <v/>
      </c>
      <c r="S18" s="64"/>
      <c r="T18" s="64"/>
      <c r="U18" s="64"/>
      <c r="V18" s="64" t="str">
        <f aca="false">IFERROR(INDEX(RiskRanking,MATCH(HazardRecord[[#This Row],[Final likelihood of happening]],Likelihood,0)+2,MATCH(HazardRecord[[#This Row],[Final severity level]],Consequence,0)+2),"")</f>
        <v/>
      </c>
      <c r="W18" s="64"/>
      <c r="X18" s="64"/>
      <c r="Y18" s="66"/>
      <c r="Z18" s="64"/>
      <c r="AA18" s="64"/>
    </row>
    <row r="19" customFormat="false" ht="15" hidden="false" customHeight="false" outlineLevel="0" collapsed="false">
      <c r="A19" s="64"/>
      <c r="B19" s="64"/>
      <c r="C19" s="64"/>
      <c r="D19" s="64"/>
      <c r="E19" s="64"/>
      <c r="F19" s="64"/>
      <c r="G19" s="64"/>
      <c r="H19" s="65"/>
      <c r="I19" s="65"/>
      <c r="J19" s="64"/>
      <c r="K19" s="64"/>
      <c r="L19" s="64" t="str">
        <f aca="false">IFERROR(INDEX(RiskRanking,MATCH(HazardRecord[[#This Row],[Likelihood of happening]],Likelihood,0)+2,MATCH(HazardRecord[[#This Row],[Severity level]],Consequence,0)+2),"")</f>
        <v/>
      </c>
      <c r="M19" s="64"/>
      <c r="N19" s="64"/>
      <c r="O19" s="64"/>
      <c r="P19" s="64"/>
      <c r="Q19" s="64" t="str">
        <f aca="false">IFERROR(VLOOKUP(HazardRecord[[#This Row],[SR ID]],SRAC[],2,0),"")</f>
        <v/>
      </c>
      <c r="R19" s="64" t="str">
        <f aca="false">IFERROR(VLOOKUP(HazardRecord[[#This Row],[SR ID]],SRAC[],6,0),"")</f>
        <v/>
      </c>
      <c r="S19" s="64"/>
      <c r="T19" s="64"/>
      <c r="U19" s="64"/>
      <c r="V19" s="64" t="str">
        <f aca="false">IFERROR(INDEX(RiskRanking,MATCH(HazardRecord[[#This Row],[Final likelihood of happening]],Likelihood,0)+2,MATCH(HazardRecord[[#This Row],[Final severity level]],Consequence,0)+2),"")</f>
        <v/>
      </c>
      <c r="W19" s="64"/>
      <c r="X19" s="64"/>
      <c r="Y19" s="66"/>
      <c r="Z19" s="64"/>
      <c r="AA19" s="64"/>
    </row>
    <row r="20" customFormat="false" ht="15" hidden="false" customHeight="false" outlineLevel="0" collapsed="false">
      <c r="A20" s="64"/>
      <c r="B20" s="64"/>
      <c r="C20" s="64"/>
      <c r="D20" s="64"/>
      <c r="E20" s="64"/>
      <c r="F20" s="64"/>
      <c r="G20" s="64"/>
      <c r="H20" s="65"/>
      <c r="I20" s="65"/>
      <c r="J20" s="64"/>
      <c r="K20" s="64"/>
      <c r="L20" s="64" t="str">
        <f aca="false">IFERROR(INDEX(RiskRanking,MATCH(HazardRecord[[#This Row],[Likelihood of happening]],Likelihood,0)+2,MATCH(HazardRecord[[#This Row],[Severity level]],Consequence,0)+2),"")</f>
        <v/>
      </c>
      <c r="M20" s="64"/>
      <c r="N20" s="64"/>
      <c r="O20" s="64"/>
      <c r="P20" s="64"/>
      <c r="Q20" s="64" t="str">
        <f aca="false">IFERROR(VLOOKUP(HazardRecord[[#This Row],[SR ID]],SRAC[],2,0),"")</f>
        <v/>
      </c>
      <c r="R20" s="64" t="str">
        <f aca="false">IFERROR(VLOOKUP(HazardRecord[[#This Row],[SR ID]],SRAC[],6,0),"")</f>
        <v/>
      </c>
      <c r="S20" s="64"/>
      <c r="T20" s="64"/>
      <c r="U20" s="64"/>
      <c r="V20" s="64"/>
      <c r="W20" s="64"/>
      <c r="X20" s="64"/>
      <c r="Y20" s="66"/>
      <c r="Z20" s="64"/>
      <c r="AA20" s="64"/>
    </row>
  </sheetData>
  <mergeCells count="8">
    <mergeCell ref="E1:N1"/>
    <mergeCell ref="Z1:AA1"/>
    <mergeCell ref="Z2:AA2"/>
    <mergeCell ref="D3:N3"/>
    <mergeCell ref="H6:L6"/>
    <mergeCell ref="P6:R6"/>
    <mergeCell ref="T6:V6"/>
    <mergeCell ref="W6:Z6"/>
  </mergeCells>
  <dataValidations count="5">
    <dataValidation allowBlank="true" operator="between" showDropDown="false" showErrorMessage="true" showInputMessage="true" sqref="H8:I20" type="list">
      <formula1>Broadly</formula1>
      <formula2>0</formula2>
    </dataValidation>
    <dataValidation allowBlank="true" operator="between" showDropDown="false" showErrorMessage="true" showInputMessage="true" sqref="J8:J20 T8:T20" type="list">
      <formula1>Likelihood</formula1>
      <formula2>0</formula2>
    </dataValidation>
    <dataValidation allowBlank="true" operator="between" showDropDown="false" showErrorMessage="true" showInputMessage="true" sqref="K8:K20 U8:U20" type="list">
      <formula1>Consequence</formula1>
      <formula2>0</formula2>
    </dataValidation>
    <dataValidation allowBlank="true" operator="between" showDropDown="false" showErrorMessage="true" showInputMessage="true" sqref="M8:M20" type="list">
      <formula1>Hazard_state</formula1>
      <formula2>0</formula2>
    </dataValidation>
    <dataValidation allowBlank="true" operator="between" showDropDown="false" showErrorMessage="true" showInputMessage="true" sqref="Z8:Z20" type="list">
      <formula1>Action_States</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4765625" defaultRowHeight="15" zeroHeight="false" outlineLevelRow="0" outlineLevelCol="0"/>
  <cols>
    <col collapsed="false" customWidth="true" hidden="false" outlineLevel="0" max="1" min="1" style="0" width="18.29"/>
    <col collapsed="false" customWidth="true" hidden="false" outlineLevel="0" max="2" min="2" style="0" width="35"/>
    <col collapsed="false" customWidth="true" hidden="false" outlineLevel="0" max="3" min="3" style="0" width="37.3"/>
    <col collapsed="false" customWidth="true" hidden="false" outlineLevel="0" max="4" min="4" style="0" width="25.4"/>
    <col collapsed="false" customWidth="true" hidden="false" outlineLevel="0" max="5" min="5" style="0" width="48.28"/>
    <col collapsed="false" customWidth="true" hidden="false" outlineLevel="0" max="6" min="6" style="0" width="18.71"/>
    <col collapsed="false" customWidth="true" hidden="false" outlineLevel="0" max="7" min="7" style="0" width="31.57"/>
  </cols>
  <sheetData>
    <row r="1" customFormat="false" ht="33.75" hidden="false" customHeight="false" outlineLevel="0" collapsed="false">
      <c r="C1" s="67" t="s">
        <v>55</v>
      </c>
      <c r="D1" s="68" t="str">
        <f aca="false">Cover!D3</f>
        <v>Certification of Critical Systems</v>
      </c>
      <c r="E1" s="68"/>
      <c r="F1" s="54" t="s">
        <v>56</v>
      </c>
      <c r="G1" s="55" t="s">
        <v>57</v>
      </c>
      <c r="H1" s="55"/>
      <c r="I1" s="69"/>
      <c r="J1" s="69"/>
      <c r="K1" s="69"/>
      <c r="L1" s="69"/>
      <c r="M1" s="69"/>
    </row>
    <row r="2" customFormat="false" ht="28.5" hidden="false" customHeight="false" outlineLevel="0" collapsed="false">
      <c r="C2" s="70"/>
      <c r="D2" s="71"/>
      <c r="E2" s="71"/>
      <c r="F2" s="54" t="s">
        <v>58</v>
      </c>
      <c r="G2" s="55" t="s">
        <v>59</v>
      </c>
      <c r="H2" s="55"/>
      <c r="I2" s="57"/>
      <c r="J2" s="57"/>
      <c r="K2" s="57"/>
      <c r="L2" s="57"/>
      <c r="M2" s="57"/>
      <c r="N2" s="57"/>
    </row>
    <row r="3" customFormat="false" ht="33.75" hidden="false" customHeight="true" outlineLevel="0" collapsed="false">
      <c r="C3" s="72" t="s">
        <v>95</v>
      </c>
      <c r="D3" s="72"/>
      <c r="E3" s="72"/>
      <c r="F3" s="69"/>
      <c r="G3" s="69"/>
      <c r="H3" s="69"/>
      <c r="I3" s="69"/>
      <c r="J3" s="69"/>
      <c r="K3" s="69"/>
      <c r="L3" s="69"/>
      <c r="M3" s="69"/>
      <c r="Y3" s="54"/>
      <c r="Z3" s="59"/>
    </row>
    <row r="4" customFormat="false" ht="15.75" hidden="false" customHeight="false" outlineLevel="0" collapsed="false">
      <c r="Y4" s="54"/>
      <c r="Z4" s="57"/>
    </row>
    <row r="6" customFormat="false" ht="30.75" hidden="false" customHeight="false" outlineLevel="0" collapsed="false">
      <c r="A6" s="73" t="s">
        <v>96</v>
      </c>
      <c r="B6" s="73" t="s">
        <v>97</v>
      </c>
      <c r="C6" s="73" t="s">
        <v>98</v>
      </c>
      <c r="D6" s="60" t="s">
        <v>99</v>
      </c>
      <c r="E6" s="60" t="s">
        <v>100</v>
      </c>
      <c r="F6" s="60" t="s">
        <v>76</v>
      </c>
      <c r="G6" s="60" t="s">
        <v>101</v>
      </c>
    </row>
    <row r="7" customFormat="false" ht="15" hidden="false" customHeight="false" outlineLevel="0" collapsed="false">
      <c r="A7" s="74" t="n">
        <v>1</v>
      </c>
      <c r="B7" s="74" t="s">
        <v>102</v>
      </c>
      <c r="C7" s="74"/>
      <c r="D7" s="74"/>
      <c r="E7" s="74"/>
      <c r="F7" s="75" t="s">
        <v>103</v>
      </c>
      <c r="G7" s="74"/>
    </row>
    <row r="8" customFormat="false" ht="15" hidden="false" customHeight="false" outlineLevel="0" collapsed="false">
      <c r="A8" s="76" t="n">
        <v>2</v>
      </c>
      <c r="B8" s="76" t="s">
        <v>104</v>
      </c>
      <c r="C8" s="76"/>
      <c r="D8" s="76"/>
      <c r="E8" s="76"/>
      <c r="F8" s="77" t="s">
        <v>105</v>
      </c>
      <c r="G8" s="76"/>
    </row>
    <row r="9" customFormat="false" ht="15" hidden="false" customHeight="false" outlineLevel="0" collapsed="false">
      <c r="A9" s="74"/>
      <c r="B9" s="74"/>
      <c r="C9" s="74"/>
      <c r="D9" s="74"/>
      <c r="E9" s="74"/>
      <c r="F9" s="75"/>
      <c r="G9" s="74"/>
    </row>
    <row r="10" customFormat="false" ht="15" hidden="false" customHeight="false" outlineLevel="0" collapsed="false">
      <c r="A10" s="76"/>
      <c r="B10" s="76"/>
      <c r="C10" s="76"/>
      <c r="D10" s="76"/>
      <c r="E10" s="76"/>
      <c r="F10" s="77"/>
      <c r="G10" s="76"/>
    </row>
    <row r="11" customFormat="false" ht="15" hidden="false" customHeight="false" outlineLevel="0" collapsed="false">
      <c r="A11" s="74"/>
      <c r="B11" s="74"/>
      <c r="C11" s="74"/>
      <c r="D11" s="74"/>
      <c r="E11" s="74"/>
      <c r="F11" s="75"/>
      <c r="G11" s="74"/>
    </row>
    <row r="12" customFormat="false" ht="15" hidden="false" customHeight="false" outlineLevel="0" collapsed="false">
      <c r="A12" s="76"/>
      <c r="B12" s="76"/>
      <c r="C12" s="76"/>
      <c r="D12" s="76"/>
      <c r="E12" s="76"/>
      <c r="F12" s="77"/>
      <c r="G12" s="76"/>
    </row>
    <row r="13" customFormat="false" ht="15" hidden="false" customHeight="false" outlineLevel="0" collapsed="false">
      <c r="A13" s="74"/>
      <c r="B13" s="74"/>
      <c r="C13" s="74"/>
      <c r="D13" s="74"/>
      <c r="E13" s="74"/>
      <c r="F13" s="75"/>
      <c r="G13" s="74"/>
    </row>
    <row r="14" customFormat="false" ht="15" hidden="false" customHeight="false" outlineLevel="0" collapsed="false">
      <c r="A14" s="76"/>
      <c r="B14" s="76"/>
      <c r="C14" s="76"/>
      <c r="D14" s="76"/>
      <c r="E14" s="76"/>
      <c r="F14" s="77"/>
      <c r="G14" s="76"/>
    </row>
  </sheetData>
  <mergeCells count="4">
    <mergeCell ref="D1:E1"/>
    <mergeCell ref="G1:H1"/>
    <mergeCell ref="G2:H2"/>
    <mergeCell ref="C3:E3"/>
  </mergeCells>
  <dataValidations count="1">
    <dataValidation allowBlank="true" operator="between" showDropDown="false" showErrorMessage="true" showInputMessage="true" sqref="F7:F14" type="list">
      <formula1>SRAC_States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3" activeCellId="0" sqref="D13"/>
    </sheetView>
  </sheetViews>
  <sheetFormatPr defaultColWidth="8.84765625" defaultRowHeight="15" zeroHeight="false" outlineLevelRow="0" outlineLevelCol="0"/>
  <cols>
    <col collapsed="false" customWidth="true" hidden="false" outlineLevel="0" max="3" min="3" style="0" width="11.57"/>
    <col collapsed="false" customWidth="true" hidden="false" outlineLevel="0" max="8" min="7" style="0" width="12.42"/>
    <col collapsed="false" customWidth="true" hidden="false" outlineLevel="0" max="12" min="12" style="0" width="11.14"/>
    <col collapsed="false" customWidth="true" hidden="false" outlineLevel="0" max="16" min="16" style="0" width="10.99"/>
  </cols>
  <sheetData>
    <row r="2" customFormat="false" ht="15" hidden="false" customHeight="false" outlineLevel="0" collapsed="false">
      <c r="A2" s="78" t="s">
        <v>106</v>
      </c>
      <c r="J2" s="78" t="s">
        <v>107</v>
      </c>
    </row>
    <row r="3" customFormat="false" ht="15.75" hidden="false" customHeight="false" outlineLevel="0" collapsed="false"/>
    <row r="4" customFormat="false" ht="15" hidden="false" customHeight="false" outlineLevel="0" collapsed="false">
      <c r="A4" s="79" t="s">
        <v>108</v>
      </c>
      <c r="B4" s="80"/>
      <c r="C4" s="81" t="s">
        <v>109</v>
      </c>
      <c r="D4" s="81" t="s">
        <v>89</v>
      </c>
      <c r="E4" s="81" t="s">
        <v>94</v>
      </c>
      <c r="F4" s="81" t="s">
        <v>23</v>
      </c>
      <c r="G4" s="81" t="s">
        <v>110</v>
      </c>
      <c r="J4" s="79" t="s">
        <v>108</v>
      </c>
      <c r="K4" s="80"/>
      <c r="L4" s="81" t="s">
        <v>109</v>
      </c>
      <c r="M4" s="81" t="s">
        <v>89</v>
      </c>
      <c r="N4" s="81" t="s">
        <v>94</v>
      </c>
      <c r="O4" s="81" t="s">
        <v>23</v>
      </c>
      <c r="P4" s="81" t="s">
        <v>110</v>
      </c>
    </row>
    <row r="5" customFormat="false" ht="15.75" hidden="false" customHeight="false" outlineLevel="0" collapsed="false">
      <c r="A5" s="82"/>
      <c r="B5" s="83"/>
      <c r="C5" s="84" t="n">
        <v>1</v>
      </c>
      <c r="D5" s="84" t="n">
        <v>2</v>
      </c>
      <c r="E5" s="84" t="n">
        <v>3</v>
      </c>
      <c r="F5" s="84" t="n">
        <v>4</v>
      </c>
      <c r="G5" s="84" t="n">
        <v>5</v>
      </c>
      <c r="J5" s="82"/>
      <c r="K5" s="83"/>
      <c r="L5" s="84" t="n">
        <v>1</v>
      </c>
      <c r="M5" s="84" t="n">
        <v>2</v>
      </c>
      <c r="N5" s="84" t="n">
        <v>3</v>
      </c>
      <c r="O5" s="84" t="n">
        <v>4</v>
      </c>
      <c r="P5" s="84" t="n">
        <v>5</v>
      </c>
    </row>
    <row r="6" customFormat="false" ht="34.5" hidden="false" customHeight="false" outlineLevel="0" collapsed="false">
      <c r="A6" s="85" t="s">
        <v>88</v>
      </c>
      <c r="B6" s="85" t="n">
        <v>5</v>
      </c>
      <c r="C6" s="86" t="n">
        <f aca="false">COUNTIFS(HazardRecord[Likelihood of happening],$A6,HazardRecord[Severity level],C$4)</f>
        <v>0</v>
      </c>
      <c r="D6" s="86" t="n">
        <f aca="false">COUNTIFS(HazardRecord[Likelihood of happening],$A6,HazardRecord[Severity level],D$4)</f>
        <v>1</v>
      </c>
      <c r="E6" s="86" t="n">
        <f aca="false">COUNTIFS(HazardRecord[Likelihood of happening],$A6,HazardRecord[Severity level],E$4)</f>
        <v>0</v>
      </c>
      <c r="F6" s="86" t="n">
        <f aca="false">COUNTIFS(HazardRecord[Likelihood of happening],$A6,HazardRecord[Severity level],F$4)</f>
        <v>1</v>
      </c>
      <c r="G6" s="86" t="n">
        <f aca="false">COUNTIFS(HazardRecord[Likelihood of happening],$A6,HazardRecord[Severity level],G$4)</f>
        <v>0</v>
      </c>
      <c r="H6" s="87" t="n">
        <f aca="false">SUM(C6:G6)</f>
        <v>2</v>
      </c>
      <c r="J6" s="85" t="s">
        <v>88</v>
      </c>
      <c r="K6" s="85" t="n">
        <v>5</v>
      </c>
      <c r="L6" s="86" t="n">
        <f aca="false">COUNTIFS(HazardRecord[Final likelihood of happening],$A6,HazardRecord[Final severity level],L$4)</f>
        <v>0</v>
      </c>
      <c r="M6" s="86" t="n">
        <f aca="false">COUNTIFS(HazardRecord[Final likelihood of happening],$A6,HazardRecord[Final severity level],M$4)</f>
        <v>1</v>
      </c>
      <c r="N6" s="86" t="n">
        <f aca="false">COUNTIFS(HazardRecord[Final likelihood of happening],$A6,HazardRecord[Final severity level],N$4)</f>
        <v>0</v>
      </c>
      <c r="O6" s="86" t="n">
        <f aca="false">COUNTIFS(HazardRecord[Final likelihood of happening],$A6,HazardRecord[Final severity level],O$4)</f>
        <v>0</v>
      </c>
      <c r="P6" s="86" t="n">
        <f aca="false">COUNTIFS(HazardRecord[Final likelihood of happening],$A6,HazardRecord[Final severity level],P$4)</f>
        <v>0</v>
      </c>
      <c r="Q6" s="87" t="n">
        <f aca="false">SUM(L6:P6)</f>
        <v>1</v>
      </c>
    </row>
    <row r="7" customFormat="false" ht="15.75" hidden="false" customHeight="false" outlineLevel="0" collapsed="false">
      <c r="A7" s="85" t="s">
        <v>111</v>
      </c>
      <c r="B7" s="85" t="n">
        <v>4</v>
      </c>
      <c r="C7" s="86" t="n">
        <f aca="false">COUNTIFS(HazardRecord[Likelihood of happening],$A7,HazardRecord[Severity level],C$4)</f>
        <v>0</v>
      </c>
      <c r="D7" s="86" t="n">
        <f aca="false">COUNTIFS(HazardRecord[Likelihood of happening],$A7,HazardRecord[Severity level],D$4)</f>
        <v>0</v>
      </c>
      <c r="E7" s="86" t="n">
        <f aca="false">COUNTIFS(HazardRecord[Likelihood of happening],$A7,HazardRecord[Severity level],E$4)</f>
        <v>0</v>
      </c>
      <c r="F7" s="86" t="n">
        <f aca="false">COUNTIFS(HazardRecord[Likelihood of happening],$A7,HazardRecord[Severity level],F$4)</f>
        <v>0</v>
      </c>
      <c r="G7" s="86" t="n">
        <f aca="false">COUNTIFS(HazardRecord[Likelihood of happening],$A7,HazardRecord[Severity level],G$4)</f>
        <v>0</v>
      </c>
      <c r="H7" s="87" t="n">
        <f aca="false">SUM(C7:G7)</f>
        <v>0</v>
      </c>
      <c r="J7" s="85" t="s">
        <v>111</v>
      </c>
      <c r="K7" s="85" t="n">
        <v>4</v>
      </c>
      <c r="L7" s="86" t="n">
        <f aca="false">COUNTIFS(HazardRecord[Final likelihood of happening],$A7,HazardRecord[Final severity level],L$4)</f>
        <v>0</v>
      </c>
      <c r="M7" s="86" t="n">
        <f aca="false">COUNTIFS(HazardRecord[Final likelihood of happening],$A7,HazardRecord[Final severity level],M$4)</f>
        <v>0</v>
      </c>
      <c r="N7" s="86" t="n">
        <f aca="false">COUNTIFS(HazardRecord[Final likelihood of happening],$A7,HazardRecord[Final severity level],N$4)</f>
        <v>0</v>
      </c>
      <c r="O7" s="86" t="n">
        <f aca="false">COUNTIFS(HazardRecord[Final likelihood of happening],$A7,HazardRecord[Final severity level],O$4)</f>
        <v>0</v>
      </c>
      <c r="P7" s="86" t="n">
        <f aca="false">COUNTIFS(HazardRecord[Final likelihood of happening],$A7,HazardRecord[Final severity level],P$4)</f>
        <v>0</v>
      </c>
      <c r="Q7" s="87" t="n">
        <f aca="false">SUM(L7:P7)</f>
        <v>0</v>
      </c>
    </row>
    <row r="8" customFormat="false" ht="15.75" hidden="false" customHeight="false" outlineLevel="0" collapsed="false">
      <c r="A8" s="85" t="s">
        <v>21</v>
      </c>
      <c r="B8" s="85" t="n">
        <v>3</v>
      </c>
      <c r="C8" s="86" t="n">
        <f aca="false">COUNTIFS(HazardRecord[Likelihood of happening],$A8,HazardRecord[Severity level],C$4)</f>
        <v>0</v>
      </c>
      <c r="D8" s="86" t="n">
        <f aca="false">COUNTIFS(HazardRecord[Likelihood of happening],$A8,HazardRecord[Severity level],D$4)</f>
        <v>0</v>
      </c>
      <c r="E8" s="86" t="n">
        <f aca="false">COUNTIFS(HazardRecord[Likelihood of happening],$A8,HazardRecord[Severity level],E$4)</f>
        <v>1</v>
      </c>
      <c r="F8" s="86" t="n">
        <f aca="false">COUNTIFS(HazardRecord[Likelihood of happening],$A8,HazardRecord[Severity level],F$4)</f>
        <v>0</v>
      </c>
      <c r="G8" s="86" t="n">
        <f aca="false">COUNTIFS(HazardRecord[Likelihood of happening],$A8,HazardRecord[Severity level],G$4)</f>
        <v>0</v>
      </c>
      <c r="H8" s="87" t="n">
        <f aca="false">SUM(C8:G8)</f>
        <v>1</v>
      </c>
      <c r="J8" s="85" t="s">
        <v>21</v>
      </c>
      <c r="K8" s="85" t="n">
        <v>3</v>
      </c>
      <c r="L8" s="86" t="n">
        <f aca="false">COUNTIFS(HazardRecord[Final likelihood of happening],$A8,HazardRecord[Final severity level],L$4)</f>
        <v>0</v>
      </c>
      <c r="M8" s="86" t="n">
        <f aca="false">COUNTIFS(HazardRecord[Final likelihood of happening],$A8,HazardRecord[Final severity level],M$4)</f>
        <v>0</v>
      </c>
      <c r="N8" s="86" t="n">
        <f aca="false">COUNTIFS(HazardRecord[Final likelihood of happening],$A8,HazardRecord[Final severity level],N$4)</f>
        <v>0</v>
      </c>
      <c r="O8" s="86" t="n">
        <f aca="false">COUNTIFS(HazardRecord[Final likelihood of happening],$A8,HazardRecord[Final severity level],O$4)</f>
        <v>0</v>
      </c>
      <c r="P8" s="86" t="n">
        <f aca="false">COUNTIFS(HazardRecord[Final likelihood of happening],$A8,HazardRecord[Final severity level],P$4)</f>
        <v>0</v>
      </c>
      <c r="Q8" s="87" t="n">
        <f aca="false">SUM(L8:P8)</f>
        <v>0</v>
      </c>
    </row>
    <row r="9" customFormat="false" ht="15.75" hidden="false" customHeight="false" outlineLevel="0" collapsed="false">
      <c r="A9" s="85" t="s">
        <v>112</v>
      </c>
      <c r="B9" s="85" t="n">
        <v>2</v>
      </c>
      <c r="C9" s="86" t="n">
        <f aca="false">COUNTIFS(HazardRecord[Likelihood of happening],$A9,HazardRecord[Severity level],C$4)</f>
        <v>0</v>
      </c>
      <c r="D9" s="86" t="n">
        <f aca="false">COUNTIFS(HazardRecord[Likelihood of happening],$A9,HazardRecord[Severity level],D$4)</f>
        <v>0</v>
      </c>
      <c r="E9" s="86" t="n">
        <f aca="false">COUNTIFS(HazardRecord[Likelihood of happening],$A9,HazardRecord[Severity level],E$4)</f>
        <v>0</v>
      </c>
      <c r="F9" s="86" t="n">
        <f aca="false">COUNTIFS(HazardRecord[Likelihood of happening],$A9,HazardRecord[Severity level],F$4)</f>
        <v>0</v>
      </c>
      <c r="G9" s="86" t="n">
        <f aca="false">COUNTIFS(HazardRecord[Likelihood of happening],$A9,HazardRecord[Severity level],G$4)</f>
        <v>0</v>
      </c>
      <c r="H9" s="87" t="n">
        <f aca="false">SUM(C9:G9)</f>
        <v>0</v>
      </c>
      <c r="J9" s="85" t="s">
        <v>112</v>
      </c>
      <c r="K9" s="85" t="n">
        <v>2</v>
      </c>
      <c r="L9" s="86" t="n">
        <f aca="false">COUNTIFS(HazardRecord[Final likelihood of happening],$A9,HazardRecord[Final severity level],L$4)</f>
        <v>0</v>
      </c>
      <c r="M9" s="86" t="n">
        <f aca="false">COUNTIFS(HazardRecord[Final likelihood of happening],$A9,HazardRecord[Final severity level],M$4)</f>
        <v>0</v>
      </c>
      <c r="N9" s="86" t="n">
        <f aca="false">COUNTIFS(HazardRecord[Final likelihood of happening],$A9,HazardRecord[Final severity level],N$4)</f>
        <v>0</v>
      </c>
      <c r="O9" s="86" t="n">
        <f aca="false">COUNTIFS(HazardRecord[Final likelihood of happening],$A9,HazardRecord[Final severity level],O$4)</f>
        <v>0</v>
      </c>
      <c r="P9" s="86" t="n">
        <f aca="false">COUNTIFS(HazardRecord[Final likelihood of happening],$A9,HazardRecord[Final severity level],P$4)</f>
        <v>0</v>
      </c>
      <c r="Q9" s="87" t="n">
        <f aca="false">SUM(L9:P9)</f>
        <v>0</v>
      </c>
    </row>
    <row r="10" customFormat="false" ht="15.75" hidden="false" customHeight="false" outlineLevel="0" collapsed="false">
      <c r="A10" s="85" t="s">
        <v>113</v>
      </c>
      <c r="B10" s="85" t="n">
        <v>1</v>
      </c>
      <c r="C10" s="86" t="n">
        <f aca="false">COUNTIFS(HazardRecord[Likelihood of happening],$A10,HazardRecord[Severity level],C$4)</f>
        <v>0</v>
      </c>
      <c r="D10" s="86" t="n">
        <f aca="false">COUNTIFS(HazardRecord[Likelihood of happening],$A10,HazardRecord[Severity level],D$4)</f>
        <v>0</v>
      </c>
      <c r="E10" s="86" t="n">
        <f aca="false">COUNTIFS(HazardRecord[Likelihood of happening],$A10,HazardRecord[Severity level],E$4)</f>
        <v>0</v>
      </c>
      <c r="F10" s="86" t="n">
        <f aca="false">COUNTIFS(HazardRecord[Likelihood of happening],$A10,HazardRecord[Severity level],F$4)</f>
        <v>0</v>
      </c>
      <c r="G10" s="86" t="n">
        <f aca="false">COUNTIFS(HazardRecord[Likelihood of happening],$A10,HazardRecord[Severity level],G$4)</f>
        <v>0</v>
      </c>
      <c r="H10" s="87" t="n">
        <f aca="false">SUM(C10:G10)</f>
        <v>0</v>
      </c>
      <c r="J10" s="85" t="s">
        <v>113</v>
      </c>
      <c r="K10" s="85" t="n">
        <v>1</v>
      </c>
      <c r="L10" s="86" t="n">
        <f aca="false">COUNTIFS(HazardRecord[Final likelihood of happening],$A10,HazardRecord[Final severity level],L$4)</f>
        <v>0</v>
      </c>
      <c r="M10" s="86" t="n">
        <f aca="false">COUNTIFS(HazardRecord[Final likelihood of happening],$A10,HazardRecord[Final severity level],M$4)</f>
        <v>0</v>
      </c>
      <c r="N10" s="86" t="n">
        <f aca="false">COUNTIFS(HazardRecord[Final likelihood of happening],$A10,HazardRecord[Final severity level],N$4)</f>
        <v>0</v>
      </c>
      <c r="O10" s="86" t="n">
        <f aca="false">COUNTIFS(HazardRecord[Final likelihood of happening],$A10,HazardRecord[Final severity level],O$4)</f>
        <v>0</v>
      </c>
      <c r="P10" s="86" t="n">
        <f aca="false">COUNTIFS(HazardRecord[Final likelihood of happening],$A10,HazardRecord[Final severity level],P$4)</f>
        <v>0</v>
      </c>
      <c r="Q10" s="87" t="n">
        <f aca="false">SUM(L10:P10)</f>
        <v>0</v>
      </c>
    </row>
    <row r="11" customFormat="false" ht="15" hidden="false" customHeight="false" outlineLevel="0" collapsed="false">
      <c r="C11" s="87" t="n">
        <f aca="false">SUM(C6:C10)</f>
        <v>0</v>
      </c>
      <c r="D11" s="87" t="n">
        <f aca="false">SUM(D6:D10)</f>
        <v>1</v>
      </c>
      <c r="E11" s="87" t="n">
        <f aca="false">SUM(E6:E10)</f>
        <v>1</v>
      </c>
      <c r="F11" s="87" t="n">
        <f aca="false">SUM(F6:F10)</f>
        <v>1</v>
      </c>
      <c r="G11" s="87" t="n">
        <f aca="false">SUM(G6:G10)</f>
        <v>0</v>
      </c>
      <c r="H11" s="88" t="n">
        <f aca="false">SUM(H6:H10)</f>
        <v>3</v>
      </c>
      <c r="L11" s="87" t="n">
        <f aca="false">SUM(L6:L10)</f>
        <v>0</v>
      </c>
      <c r="M11" s="87" t="n">
        <f aca="false">SUM(M6:M10)</f>
        <v>1</v>
      </c>
      <c r="N11" s="87" t="n">
        <f aca="false">SUM(N6:N10)</f>
        <v>0</v>
      </c>
      <c r="O11" s="87" t="n">
        <f aca="false">SUM(O6:O10)</f>
        <v>0</v>
      </c>
      <c r="P11" s="87" t="n">
        <f aca="false">SUM(P6:P10)</f>
        <v>0</v>
      </c>
      <c r="Q11" s="88" t="n">
        <f aca="false">SUM(Q6:Q10)</f>
        <v>1</v>
      </c>
    </row>
    <row r="12" customFormat="false" ht="15" hidden="false" customHeight="false" outlineLevel="0" collapsed="false">
      <c r="H12" s="89"/>
    </row>
    <row r="13" customFormat="false" ht="45" hidden="false" customHeight="false" outlineLevel="0" collapsed="false">
      <c r="A13" s="90" t="s">
        <v>114</v>
      </c>
      <c r="B13" s="88" t="n">
        <f aca="false">COUNTA(HazardRecord[[Hazard identifier  ]])</f>
        <v>2</v>
      </c>
      <c r="H13" s="89"/>
    </row>
    <row r="14" customFormat="false" ht="15" hidden="false" customHeight="false" outlineLevel="0" collapsed="false">
      <c r="H14" s="89"/>
    </row>
    <row r="15" customFormat="false" ht="15" hidden="false" customHeight="false" outlineLevel="0" collapsed="false">
      <c r="H15"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84765625" defaultRowHeight="15" zeroHeight="false" outlineLevelRow="0" outlineLevelCol="0"/>
  <cols>
    <col collapsed="false" customWidth="true" hidden="false" outlineLevel="0" max="1" min="1" style="0" width="13.14"/>
    <col collapsed="false" customWidth="true" hidden="false" outlineLevel="0" max="2" min="2" style="0" width="67.71"/>
    <col collapsed="false" customWidth="true" hidden="false" outlineLevel="0" max="4" min="4" style="0" width="13.57"/>
    <col collapsed="false" customWidth="true" hidden="false" outlineLevel="0" max="6" min="6" style="0" width="24.87"/>
    <col collapsed="false" customWidth="true" hidden="false" outlineLevel="0" max="12" min="12" style="0" width="13.57"/>
    <col collapsed="false" customWidth="true" hidden="false" outlineLevel="0" max="16" min="16" style="0" width="11.86"/>
  </cols>
  <sheetData>
    <row r="2" customFormat="false" ht="15" hidden="false" customHeight="false" outlineLevel="0" collapsed="false">
      <c r="A2" s="78" t="s">
        <v>115</v>
      </c>
    </row>
    <row r="3" customFormat="false" ht="15" hidden="false" customHeight="false" outlineLevel="0" collapsed="false">
      <c r="A3" s="0" t="s">
        <v>27</v>
      </c>
      <c r="B3" s="91" t="s">
        <v>116</v>
      </c>
    </row>
    <row r="4" customFormat="false" ht="26.25" hidden="false" customHeight="false" outlineLevel="0" collapsed="false">
      <c r="A4" s="0" t="s">
        <v>117</v>
      </c>
      <c r="B4" s="91" t="s">
        <v>118</v>
      </c>
      <c r="D4" s="78" t="s">
        <v>119</v>
      </c>
      <c r="F4" s="78" t="s">
        <v>120</v>
      </c>
      <c r="H4" s="78" t="s">
        <v>22</v>
      </c>
      <c r="J4" s="78" t="s">
        <v>121</v>
      </c>
    </row>
    <row r="5" customFormat="false" ht="25.5" hidden="false" customHeight="false" outlineLevel="0" collapsed="false">
      <c r="A5" s="0" t="s">
        <v>122</v>
      </c>
      <c r="B5" s="91" t="s">
        <v>123</v>
      </c>
      <c r="D5" s="0" t="s">
        <v>124</v>
      </c>
      <c r="F5" s="0" t="s">
        <v>88</v>
      </c>
      <c r="H5" s="0" t="s">
        <v>109</v>
      </c>
      <c r="J5" s="79" t="s">
        <v>108</v>
      </c>
      <c r="K5" s="80"/>
      <c r="L5" s="81" t="s">
        <v>109</v>
      </c>
      <c r="M5" s="81" t="s">
        <v>89</v>
      </c>
      <c r="N5" s="81" t="s">
        <v>94</v>
      </c>
      <c r="O5" s="81" t="s">
        <v>23</v>
      </c>
      <c r="P5" s="81" t="s">
        <v>110</v>
      </c>
    </row>
    <row r="6" customFormat="false" ht="39" hidden="false" customHeight="false" outlineLevel="0" collapsed="false">
      <c r="A6" s="0" t="s">
        <v>90</v>
      </c>
      <c r="B6" s="91" t="s">
        <v>125</v>
      </c>
      <c r="D6" s="0" t="s">
        <v>19</v>
      </c>
      <c r="F6" s="0" t="s">
        <v>111</v>
      </c>
      <c r="H6" s="0" t="s">
        <v>89</v>
      </c>
      <c r="J6" s="82"/>
      <c r="K6" s="83"/>
      <c r="L6" s="84" t="n">
        <v>1</v>
      </c>
      <c r="M6" s="84" t="n">
        <v>2</v>
      </c>
      <c r="N6" s="84" t="n">
        <v>3</v>
      </c>
      <c r="O6" s="84" t="n">
        <v>4</v>
      </c>
      <c r="P6" s="84" t="n">
        <v>5</v>
      </c>
    </row>
    <row r="7" customFormat="false" ht="39" hidden="false" customHeight="false" outlineLevel="0" collapsed="false">
      <c r="A7" s="92" t="s">
        <v>126</v>
      </c>
      <c r="B7" s="91" t="s">
        <v>127</v>
      </c>
      <c r="F7" s="0" t="s">
        <v>21</v>
      </c>
      <c r="H7" s="0" t="s">
        <v>94</v>
      </c>
      <c r="J7" s="85" t="s">
        <v>88</v>
      </c>
      <c r="K7" s="85" t="n">
        <v>5</v>
      </c>
      <c r="L7" s="93" t="s">
        <v>128</v>
      </c>
      <c r="M7" s="93" t="s">
        <v>129</v>
      </c>
      <c r="N7" s="93" t="s">
        <v>130</v>
      </c>
      <c r="O7" s="93" t="s">
        <v>130</v>
      </c>
      <c r="P7" s="93" t="s">
        <v>130</v>
      </c>
    </row>
    <row r="8" customFormat="false" ht="15.75" hidden="false" customHeight="false" outlineLevel="0" collapsed="false">
      <c r="F8" s="0" t="s">
        <v>112</v>
      </c>
      <c r="H8" s="0" t="s">
        <v>23</v>
      </c>
      <c r="J8" s="85" t="s">
        <v>111</v>
      </c>
      <c r="K8" s="85" t="n">
        <v>4</v>
      </c>
      <c r="L8" s="93" t="s">
        <v>128</v>
      </c>
      <c r="M8" s="93" t="s">
        <v>128</v>
      </c>
      <c r="N8" s="93" t="s">
        <v>129</v>
      </c>
      <c r="O8" s="93" t="s">
        <v>130</v>
      </c>
      <c r="P8" s="93" t="s">
        <v>130</v>
      </c>
    </row>
    <row r="9" customFormat="false" ht="15.75" hidden="false" customHeight="false" outlineLevel="0" collapsed="false">
      <c r="F9" s="0" t="s">
        <v>113</v>
      </c>
      <c r="H9" s="0" t="s">
        <v>110</v>
      </c>
      <c r="J9" s="85" t="s">
        <v>21</v>
      </c>
      <c r="K9" s="85" t="n">
        <v>3</v>
      </c>
      <c r="L9" s="93" t="s">
        <v>131</v>
      </c>
      <c r="M9" s="93" t="s">
        <v>128</v>
      </c>
      <c r="N9" s="93" t="s">
        <v>128</v>
      </c>
      <c r="O9" s="93" t="s">
        <v>129</v>
      </c>
      <c r="P9" s="93" t="s">
        <v>130</v>
      </c>
    </row>
    <row r="10" customFormat="false" ht="15.75" hidden="false" customHeight="false" outlineLevel="0" collapsed="false">
      <c r="J10" s="85" t="s">
        <v>112</v>
      </c>
      <c r="K10" s="85" t="n">
        <v>2</v>
      </c>
      <c r="L10" s="93" t="s">
        <v>131</v>
      </c>
      <c r="M10" s="93" t="s">
        <v>131</v>
      </c>
      <c r="N10" s="93" t="s">
        <v>128</v>
      </c>
      <c r="O10" s="93" t="s">
        <v>128</v>
      </c>
      <c r="P10" s="93" t="s">
        <v>129</v>
      </c>
    </row>
    <row r="11" customFormat="false" ht="15.75" hidden="false" customHeight="false" outlineLevel="0" collapsed="false">
      <c r="J11" s="85" t="s">
        <v>113</v>
      </c>
      <c r="K11" s="85" t="n">
        <v>1</v>
      </c>
      <c r="L11" s="93" t="s">
        <v>131</v>
      </c>
      <c r="M11" s="93" t="s">
        <v>131</v>
      </c>
      <c r="N11" s="93" t="s">
        <v>131</v>
      </c>
      <c r="O11" s="93" t="s">
        <v>128</v>
      </c>
      <c r="P11" s="93" t="s">
        <v>128</v>
      </c>
    </row>
    <row r="12" customFormat="false" ht="15" hidden="false" customHeight="false" outlineLevel="0" collapsed="false">
      <c r="D12" s="78" t="s">
        <v>132</v>
      </c>
      <c r="F12" s="78" t="s">
        <v>133</v>
      </c>
    </row>
    <row r="13" customFormat="false" ht="15" hidden="false" customHeight="false" outlineLevel="0" collapsed="false">
      <c r="D13" s="0" t="s">
        <v>27</v>
      </c>
      <c r="F13" s="0" t="s">
        <v>103</v>
      </c>
    </row>
    <row r="14" customFormat="false" ht="15" hidden="false" customHeight="false" outlineLevel="0" collapsed="false">
      <c r="D14" s="0" t="s">
        <v>122</v>
      </c>
      <c r="F14" s="0" t="s">
        <v>105</v>
      </c>
    </row>
    <row r="15" customFormat="false" ht="15" hidden="false" customHeight="false" outlineLevel="0" collapsed="false">
      <c r="D15" s="0" t="s">
        <v>91</v>
      </c>
    </row>
  </sheetData>
  <conditionalFormatting sqref="L7:P11">
    <cfRule type="expression" priority="2" aboveAverage="0" equalAverage="0" bottom="0" percent="0" rank="0" text="" dxfId="0">
      <formula>L7="Negligible"</formula>
    </cfRule>
    <cfRule type="expression" priority="3" aboveAverage="0" equalAverage="0" bottom="0" percent="0" rank="0" text="" dxfId="1">
      <formula>L7="Tolerable"</formula>
    </cfRule>
    <cfRule type="expression" priority="4" aboveAverage="0" equalAverage="0" bottom="0" percent="0" rank="0" text="" dxfId="2">
      <formula>L7="Undesirable"</formula>
    </cfRule>
    <cfRule type="expression" priority="5" aboveAverage="0" equalAverage="0" bottom="0" percent="0" rank="0" text="" dxfId="3">
      <formula>L7="Intolerable"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Company>CSW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2015-12-11T11:42:26Z</dcterms:created>
  <dc:creator>Francisco Moreira</dc:creator>
  <dc:description/>
  <dc:language>pt-PT</dc:language>
  <cp:lastModifiedBy/>
  <dcterms:modified xsi:type="dcterms:W3CDTF">2022-02-13T01:27:46Z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CSW</vt:lpwstr>
  </property>
</Properties>
</file>