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R:\Diploma\TD2019\SYND\johan.chenaux\Rapport\"/>
    </mc:Choice>
  </mc:AlternateContent>
  <bookViews>
    <workbookView minimized="1"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23" i="9" l="1"/>
  <c r="A23" i="9"/>
  <c r="F24" i="9"/>
  <c r="I32" i="9"/>
  <c r="F31" i="9"/>
  <c r="F30" i="9"/>
  <c r="I30" i="9" s="1"/>
  <c r="F28" i="9" l="1"/>
  <c r="F27" i="9" l="1"/>
  <c r="G11" i="9" l="1"/>
  <c r="F11" i="9" s="1"/>
  <c r="F18" i="9"/>
  <c r="F22" i="9"/>
  <c r="F15" i="9"/>
  <c r="F17" i="9"/>
  <c r="F16" i="9"/>
  <c r="F9" i="9"/>
  <c r="I33" i="9" l="1"/>
  <c r="F37" i="9" l="1"/>
  <c r="F38" i="9" s="1"/>
  <c r="I38" i="9" s="1"/>
  <c r="F36" i="9"/>
  <c r="I36" i="9" s="1"/>
  <c r="F8" i="9"/>
  <c r="I8" i="9" s="1"/>
  <c r="F26" i="9"/>
  <c r="I26" i="9" s="1"/>
  <c r="F21" i="9"/>
  <c r="I21" i="9" s="1"/>
  <c r="F13" i="9"/>
  <c r="I13" i="9" s="1"/>
  <c r="F39" i="9" l="1"/>
  <c r="I39" i="9" s="1"/>
  <c r="I37" i="9"/>
  <c r="F10" i="9" l="1"/>
  <c r="K6" i="9"/>
  <c r="K7" i="9" l="1"/>
  <c r="K4" i="9"/>
  <c r="A8" i="9"/>
  <c r="A9" i="9" s="1"/>
  <c r="A36" i="9"/>
  <c r="A37" i="9" s="1"/>
  <c r="A38" i="9" s="1"/>
  <c r="A39" i="9" s="1"/>
  <c r="L6" i="9" l="1"/>
  <c r="F14" i="9" l="1"/>
  <c r="F29" i="9"/>
  <c r="M6" i="9"/>
  <c r="N6" i="9" l="1"/>
  <c r="F25" i="9" l="1"/>
  <c r="O6" i="9"/>
  <c r="K5" i="9"/>
  <c r="F1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4" i="9" l="1"/>
  <c r="BO7" i="9"/>
  <c r="BO5" i="9"/>
  <c r="BP6" i="9"/>
  <c r="BL7" i="9"/>
  <c r="BQ6" i="9" l="1"/>
  <c r="BP7" i="9"/>
  <c r="BM7" i="9"/>
  <c r="BR6" i="9" l="1"/>
  <c r="BQ7" i="9"/>
  <c r="BN7" i="9"/>
  <c r="BR7" i="9" l="1"/>
  <c r="BS6" i="9"/>
  <c r="A10" i="9"/>
  <c r="A11" i="9" s="1"/>
  <c r="A12" i="9" s="1"/>
  <c r="BT6" i="9" l="1"/>
  <c r="BS7" i="9"/>
  <c r="A13" i="9"/>
  <c r="A14" i="9" s="1"/>
  <c r="A15" i="9" s="1"/>
  <c r="BU6" i="9" l="1"/>
  <c r="BT7" i="9"/>
  <c r="A16" i="9"/>
  <c r="A17" i="9" s="1"/>
  <c r="A18" i="9" s="1"/>
  <c r="A19" i="9" l="1"/>
  <c r="A20" i="9" s="1"/>
  <c r="A21" i="9" s="1"/>
  <c r="A22" i="9" s="1"/>
  <c r="BU7" i="9"/>
  <c r="BV6" i="9"/>
  <c r="BW6" i="9" l="1"/>
  <c r="BV7" i="9"/>
  <c r="BV5" i="9"/>
  <c r="BV4" i="9"/>
  <c r="F19" i="9"/>
  <c r="A24" i="9" l="1"/>
  <c r="A25" i="9" s="1"/>
  <c r="A26" i="9" s="1"/>
  <c r="A27" i="9" s="1"/>
  <c r="A28" i="9" s="1"/>
  <c r="A29" i="9" s="1"/>
  <c r="A30" i="9" s="1"/>
  <c r="A31" i="9" s="1"/>
  <c r="BX6" i="9"/>
  <c r="BW7" i="9"/>
  <c r="F20" i="9"/>
  <c r="BY6" i="9" l="1"/>
  <c r="BX7" i="9"/>
  <c r="BZ6" i="9" l="1"/>
  <c r="BY7" i="9"/>
  <c r="CA6" i="9" l="1"/>
  <c r="BZ7" i="9"/>
  <c r="CB6" i="9" l="1"/>
  <c r="CA7" i="9"/>
  <c r="CB7" i="9" l="1"/>
  <c r="CC6" i="9"/>
  <c r="CD6" i="9" l="1"/>
  <c r="CC4" i="9"/>
  <c r="CC7" i="9"/>
  <c r="CC5" i="9"/>
  <c r="CE6" i="9" l="1"/>
  <c r="CD7" i="9"/>
  <c r="CE7" i="9" l="1"/>
  <c r="CF6" i="9"/>
  <c r="CG6" i="9" l="1"/>
  <c r="CF7" i="9"/>
  <c r="CH6" i="9" l="1"/>
  <c r="CG7" i="9"/>
  <c r="CH7" i="9" l="1"/>
  <c r="CI6" i="9"/>
  <c r="CI7" i="9" l="1"/>
  <c r="CJ6" i="9"/>
  <c r="CK6" i="9" l="1"/>
  <c r="CJ4" i="9"/>
  <c r="CJ5" i="9"/>
  <c r="CJ7" i="9"/>
  <c r="CK7" i="9" l="1"/>
  <c r="CL6" i="9"/>
  <c r="CM6" i="9" l="1"/>
  <c r="CL7" i="9"/>
  <c r="CN6" i="9" l="1"/>
  <c r="CM7" i="9"/>
  <c r="CO6" i="9" l="1"/>
  <c r="CN7" i="9"/>
  <c r="CO7" i="9" l="1"/>
  <c r="CP6" i="9"/>
  <c r="CP7" i="9" l="1"/>
  <c r="CQ6" i="9"/>
  <c r="CR6" i="9" l="1"/>
  <c r="CQ4" i="9"/>
  <c r="CQ5" i="9"/>
  <c r="CQ7" i="9"/>
  <c r="CR7" i="9" l="1"/>
  <c r="CS6" i="9"/>
  <c r="CS7" i="9" l="1"/>
  <c r="CT6" i="9"/>
  <c r="CU6" i="9" l="1"/>
  <c r="CT7" i="9"/>
  <c r="CU7" i="9" l="1"/>
  <c r="CV6" i="9"/>
  <c r="CV7" i="9" l="1"/>
  <c r="CW6" i="9"/>
  <c r="CW7"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<sst xmlns="http://schemas.openxmlformats.org/spreadsheetml/2006/main" count="170" uniqueCount="159">
  <si>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</si>
  <si>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</si>
  <si>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</si>
  <si>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</si>
  <si>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</si>
  <si>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</si>
  <si>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</si>
  <si>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</si>
  <si>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</si>
  <si>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</si>
  <si>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</si>
  <si>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</si>
  <si>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</si>
  <si>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</si>
  <si>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</si>
  <si>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</si>
  <si>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</si>
  <si>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</si>
  <si>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</si>
  <si>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</si>
  <si>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</si>
  <si>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</si>
  <si>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</si>
  <si>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</si>
  <si>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</si>
  <si>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</si>
  <si>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</si>
  <si>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</si>
  <si>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</si>
  <si>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</si>
  <si>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</si>
  <si>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</si>
  <si>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</si>
  <si>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</si>
  <si>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</si>
  <si>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</si>
  <si>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</si>
  <si>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</si>
  <si>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</si>
  <si>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</si>
  <si>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</si>
  <si>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</si>
  <si>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</si>
  <si>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</si>
  <si>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</si>
  <si>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</si>
  <si>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</si>
  <si>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</si>
  <si>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</si>
  <si>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</si>
  <si>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</si>
  <si>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</si>
  <si>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</si>
  <si>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</si>
  <si>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</si>
  <si>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</si>
  <si>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</si>
  <si>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</si>
  <si>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</si>
  <si>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</si>
  <si>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</si>
  <si>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</si>
  <si>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</si>
  <si>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</si>
  <si>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</si>
  <si>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</si>
  <si>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</si>
  <si>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</si>
  <si>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</si>
  <si>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</si>
  <si>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</si>
  <si>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</si>
  <si>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</si>
  <si>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</si>
  <si>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</si>
  <si>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</si>
  <si>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</si>
  <si>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</si>
  <si>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</si>
  <si>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</si>
  <si>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</si>
  <si>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</si>
  <si>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</si>
  <si>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</si>
  <si>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</si>
  <si>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</si>
  <si>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</si>
  <si>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</si>
  <si>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</si>
  <si>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</si>
  <si>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</si>
  <si>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</si>
  <si>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</si>
  <si>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</si>
  <si>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</si>
  <si>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</si>
  <si>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</si>
  <si>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</si>
  <si>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</si>
  <si>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</si>
  <si>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</si>
  <si>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</si>
  <si>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</si>
  <si>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</si>
  <si>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</si>
  <si>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</si>
  <si>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</si>
  <si>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</si>
  <si>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</si>
  <si>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</si>
  <si>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</si>
  <si>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</si>
  <si>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</si>
  <si>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</si>
  <si>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</si>
  <si>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</si>
  <si>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</si>
  <si>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</si>
  <si>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</si>
  <si>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</si>
  <si>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</si>
  <si>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</si>
  <si>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</si>
  <si>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</si>
  <si>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</si>
  <si>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</si>
  <si>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</si>
  <si>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</si>
  <si>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</si>
  <si>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</si>
  <si>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</si>
  <si>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</si>
  <si>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</si>
  <si>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</si>
  <si>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</si>
  <si>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SensorBall Project Schedule</t>
  </si>
  <si>
    <t>HES-SO</t>
  </si>
  <si>
    <t>base</t>
  </si>
  <si>
    <t>recherche d'information</t>
  </si>
  <si>
    <t>rapport</t>
  </si>
  <si>
    <t>Antenne</t>
  </si>
  <si>
    <t>PCB</t>
  </si>
  <si>
    <t>programation</t>
  </si>
  <si>
    <t>design</t>
  </si>
  <si>
    <t>mecanique</t>
  </si>
  <si>
    <t>simulation</t>
  </si>
  <si>
    <t>mesures</t>
  </si>
  <si>
    <t>affichage</t>
  </si>
  <si>
    <t>logique</t>
  </si>
  <si>
    <t>debug</t>
  </si>
  <si>
    <t>séance</t>
  </si>
  <si>
    <t>prparation au projet</t>
  </si>
  <si>
    <t>mecanique antenne</t>
  </si>
  <si>
    <t>schéma</t>
  </si>
  <si>
    <t>config</t>
  </si>
  <si>
    <t>mecanique, fixation</t>
  </si>
  <si>
    <t>Finalisation</t>
  </si>
  <si>
    <t>mise en commun</t>
  </si>
  <si>
    <t>montage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</si>
</sst>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yy\ \(dddd\)"/>
    <numFmt numFmtId="165" formatCode="ddd\ m/dd/yy"/>
    <numFmt numFmtId="166" formatCode="d"/>
    <numFmt numFmtId="167" formatCode="d\ mmm\ yyyy"/>
    <numFmt numFmtId="168" formatCode="dd/mm/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Arial"/>
      <family val="2"/>
      <scheme val="major"/>
    </font>
    <font>
      <sz val="8"/>
      <name val="Arial"/>
      <family val="2"/>
      <scheme val="maj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24" fillId="5" borderId="10" xfId="37" applyBorder="1" applyAlignment="1" applyProtection="1">
      <alignment horizontal="left" vertical="center"/>
    </xf>
    <xf numFmtId="168" fontId="47" fillId="25" borderId="12" xfId="0" applyNumberFormat="1" applyFont="1" applyFill="1" applyBorder="1" applyAlignment="1" applyProtection="1">
      <alignment horizontal="center" vertical="center"/>
    </xf>
    <xf numFmtId="0" fontId="70" fillId="0" borderId="20" xfId="0" applyNumberFormat="1" applyFont="1" applyFill="1" applyBorder="1" applyAlignment="1" applyProtection="1">
      <alignment horizontal="left" vertical="center"/>
    </xf>
    <xf numFmtId="0" fontId="70" fillId="0" borderId="20" xfId="0" applyFont="1" applyFill="1" applyBorder="1" applyAlignment="1" applyProtection="1">
      <alignment horizontal="left" vertical="center"/>
    </xf>
    <xf numFmtId="0" fontId="70" fillId="0" borderId="20" xfId="0" applyFont="1" applyFill="1" applyBorder="1" applyAlignment="1" applyProtection="1">
      <alignment horizontal="center" vertical="center" wrapText="1"/>
    </xf>
    <xf numFmtId="0" fontId="71" fillId="0" borderId="20" xfId="0" applyNumberFormat="1" applyFont="1" applyFill="1" applyBorder="1" applyAlignment="1" applyProtection="1">
      <alignment horizontal="center" vertical="center" wrapText="1"/>
    </xf>
    <xf numFmtId="0" fontId="70" fillId="0" borderId="20" xfId="0" applyFont="1" applyFill="1" applyBorder="1" applyAlignment="1" applyProtection="1">
      <alignment horizontal="center" vertical="center"/>
    </xf>
    <xf numFmtId="0" fontId="52" fillId="0" borderId="25" xfId="0" applyNumberFormat="1" applyFont="1" applyFill="1" applyBorder="1" applyAlignment="1" applyProtection="1">
      <alignment horizontal="center" vertical="center"/>
    </xf>
    <xf numFmtId="0" fontId="52" fillId="0" borderId="0" xfId="0" applyNumberFormat="1" applyFont="1" applyFill="1" applyBorder="1" applyAlignment="1" applyProtection="1">
      <alignment horizontal="center" vertical="center"/>
    </xf>
    <xf numFmtId="0" fontId="52" fillId="0" borderId="26" xfId="0" applyNumberFormat="1" applyFont="1" applyFill="1" applyBorder="1" applyAlignment="1" applyProtection="1">
      <alignment horizontal="center" vertical="center"/>
    </xf>
    <xf numFmtId="167" fontId="45" fillId="0" borderId="25"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167" fontId="45" fillId="0" borderId="26" xfId="0" applyNumberFormat="1" applyFont="1" applyFill="1" applyBorder="1" applyAlignment="1" applyProtection="1">
      <alignment horizontal="center"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3">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105833</xdr:colOff>
      <xdr:row>5</xdr:row>
      <xdr:rowOff>142875</xdr:rowOff>
    </xdr:from>
    <xdr:to>
      <xdr:col>28</xdr:col>
      <xdr:colOff>24592</xdr:colOff>
      <xdr:row>9</xdr:row>
      <xdr:rowOff>187324</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CX41"/>
  <sheetViews>
    <sheetView showGridLines="0" tabSelected="1" topLeftCell="H1" zoomScale="115" zoomScaleNormal="115" workbookViewId="0">
      <pane ySplit="7" topLeftCell="A17" activePane="bottomLeft" state="frozen"/>
      <selection pane="bottomLeft" activeCell="E26" sqref="E26"/>
    </sheetView>
  </sheetViews>
  <sheetFormatPr defaultColWidth="9.140625" defaultRowHeight="12.75" x14ac:dyDescent="0.2"/>
  <cols>
    <col min="1" max="1" width="6.7109375" style="5" customWidth="1"/>
    <col min="2" max="2" width="21.570312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66" width="2.28515625" style="1" customWidth="1"/>
    <col min="67" max="101" width="2.28515625" style="3" customWidth="1"/>
    <col min="102" max="16384" width="9.140625" style="3"/>
  </cols>
  <sheetData>
    <row r="1" spans="1:101" ht="30" customHeight="1" x14ac:dyDescent="0.2">
      <c r="A1" s="120" t="s">
        <v>135</v>
      </c>
      <c r="B1" s="47"/>
      <c r="C1" s="47"/>
      <c r="D1" s="47"/>
      <c r="E1" s="47"/>
      <c r="F1" s="47"/>
      <c r="I1" s="126"/>
      <c r="K1" s="176"/>
      <c r="L1" s="176"/>
      <c r="M1" s="176"/>
      <c r="N1" s="176"/>
      <c r="O1" s="176"/>
      <c r="P1" s="176"/>
      <c r="Q1" s="176"/>
      <c r="R1" s="176"/>
      <c r="S1" s="176"/>
      <c r="T1" s="176"/>
      <c r="U1" s="176"/>
      <c r="V1" s="176"/>
      <c r="W1" s="176"/>
      <c r="X1" s="176"/>
      <c r="Y1" s="176"/>
      <c r="Z1" s="176"/>
      <c r="AA1" s="176"/>
      <c r="AB1" s="176"/>
      <c r="AC1" s="176"/>
      <c r="AD1" s="176"/>
      <c r="AE1" s="176"/>
    </row>
    <row r="2" spans="1:101" ht="18" customHeight="1" x14ac:dyDescent="0.2">
      <c r="A2" s="52" t="s">
        <v>136</v>
      </c>
      <c r="B2" s="22"/>
      <c r="C2" s="22"/>
      <c r="D2" s="34"/>
      <c r="E2" s="154"/>
      <c r="F2" s="154"/>
      <c r="H2" s="2"/>
    </row>
    <row r="3" spans="1:101"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01" ht="17.25" customHeight="1" x14ac:dyDescent="0.2">
      <c r="A4" s="109"/>
      <c r="B4" s="113" t="s">
        <v>74</v>
      </c>
      <c r="C4" s="178">
        <v>43598</v>
      </c>
      <c r="D4" s="178"/>
      <c r="E4" s="178"/>
      <c r="F4" s="110"/>
      <c r="G4" s="113" t="s">
        <v>73</v>
      </c>
      <c r="H4" s="123">
        <v>1</v>
      </c>
      <c r="I4" s="111"/>
      <c r="J4" s="50"/>
      <c r="K4" s="170" t="str">
        <f>"Week "&amp;(K6-($C$4-WEEKDAY($C$4,1)+2))/7+1</f>
        <v>Week 1</v>
      </c>
      <c r="L4" s="171"/>
      <c r="M4" s="171"/>
      <c r="N4" s="171"/>
      <c r="O4" s="171"/>
      <c r="P4" s="171"/>
      <c r="Q4" s="172"/>
      <c r="R4" s="170" t="str">
        <f>"Week "&amp;(R6-($C$4-WEEKDAY($C$4,1)+2))/7+1</f>
        <v>Week 2</v>
      </c>
      <c r="S4" s="171"/>
      <c r="T4" s="171"/>
      <c r="U4" s="171"/>
      <c r="V4" s="171"/>
      <c r="W4" s="171"/>
      <c r="X4" s="172"/>
      <c r="Y4" s="170" t="str">
        <f>"Week "&amp;(Y6-($C$4-WEEKDAY($C$4,1)+2))/7+1</f>
        <v>Week 3</v>
      </c>
      <c r="Z4" s="171"/>
      <c r="AA4" s="171"/>
      <c r="AB4" s="171"/>
      <c r="AC4" s="171"/>
      <c r="AD4" s="171"/>
      <c r="AE4" s="172"/>
      <c r="AF4" s="170" t="str">
        <f>"Week "&amp;(AF6-($C$4-WEEKDAY($C$4,1)+2))/7+1</f>
        <v>Week 4</v>
      </c>
      <c r="AG4" s="171"/>
      <c r="AH4" s="171"/>
      <c r="AI4" s="171"/>
      <c r="AJ4" s="171"/>
      <c r="AK4" s="171"/>
      <c r="AL4" s="172"/>
      <c r="AM4" s="170" t="str">
        <f>"Week "&amp;(AM6-($C$4-WEEKDAY($C$4,1)+2))/7+1</f>
        <v>Week 5</v>
      </c>
      <c r="AN4" s="171"/>
      <c r="AO4" s="171"/>
      <c r="AP4" s="171"/>
      <c r="AQ4" s="171"/>
      <c r="AR4" s="171"/>
      <c r="AS4" s="172"/>
      <c r="AT4" s="170" t="str">
        <f>"Week "&amp;(AT6-($C$4-WEEKDAY($C$4,1)+2))/7+1</f>
        <v>Week 6</v>
      </c>
      <c r="AU4" s="171"/>
      <c r="AV4" s="171"/>
      <c r="AW4" s="171"/>
      <c r="AX4" s="171"/>
      <c r="AY4" s="171"/>
      <c r="AZ4" s="172"/>
      <c r="BA4" s="170" t="str">
        <f>"Week "&amp;(BA6-($C$4-WEEKDAY($C$4,1)+2))/7+1</f>
        <v>Week 7</v>
      </c>
      <c r="BB4" s="171"/>
      <c r="BC4" s="171"/>
      <c r="BD4" s="171"/>
      <c r="BE4" s="171"/>
      <c r="BF4" s="171"/>
      <c r="BG4" s="172"/>
      <c r="BH4" s="170" t="str">
        <f>"Week "&amp;(BH6-($C$4-WEEKDAY($C$4,1)+2))/7+1</f>
        <v>Week 8</v>
      </c>
      <c r="BI4" s="171"/>
      <c r="BJ4" s="171"/>
      <c r="BK4" s="171"/>
      <c r="BL4" s="171"/>
      <c r="BM4" s="171"/>
      <c r="BN4" s="172"/>
      <c r="BO4" s="164" t="str">
        <f>"Week "&amp;(BO6-($C$4-WEEKDAY($C$4,1)+2))/7+1</f>
        <v>Week 9</v>
      </c>
      <c r="BP4" s="165"/>
      <c r="BQ4" s="165"/>
      <c r="BR4" s="165"/>
      <c r="BS4" s="165"/>
      <c r="BT4" s="165"/>
      <c r="BU4" s="166"/>
      <c r="BV4" s="164" t="str">
        <f>"Week "&amp;(BV6-($C$4-WEEKDAY($C$4,1)+2))/7+1</f>
        <v>Week 10</v>
      </c>
      <c r="BW4" s="165"/>
      <c r="BX4" s="165"/>
      <c r="BY4" s="165"/>
      <c r="BZ4" s="165"/>
      <c r="CA4" s="165"/>
      <c r="CB4" s="166"/>
      <c r="CC4" s="164" t="str">
        <f>"Week "&amp;(CC6-($C$4-WEEKDAY($C$4,1)+2))/7+1</f>
        <v>Week 11</v>
      </c>
      <c r="CD4" s="165"/>
      <c r="CE4" s="165"/>
      <c r="CF4" s="165"/>
      <c r="CG4" s="165"/>
      <c r="CH4" s="165"/>
      <c r="CI4" s="166"/>
      <c r="CJ4" s="164" t="str">
        <f>"Week "&amp;(CJ6-($C$4-WEEKDAY($C$4,1)+2))/7+1</f>
        <v>Week 12</v>
      </c>
      <c r="CK4" s="165"/>
      <c r="CL4" s="165"/>
      <c r="CM4" s="165"/>
      <c r="CN4" s="165"/>
      <c r="CO4" s="165"/>
      <c r="CP4" s="166"/>
      <c r="CQ4" s="164" t="str">
        <f>"Week "&amp;(CQ6-($C$4-WEEKDAY($C$4,1)+2))/7+1</f>
        <v>Week 13</v>
      </c>
      <c r="CR4" s="165"/>
      <c r="CS4" s="165"/>
      <c r="CT4" s="165"/>
      <c r="CU4" s="165"/>
      <c r="CV4" s="165"/>
      <c r="CW4" s="166"/>
    </row>
    <row r="5" spans="1:101" ht="17.25" customHeight="1" x14ac:dyDescent="0.2">
      <c r="A5" s="109"/>
      <c r="B5" s="113" t="s">
        <v>75</v>
      </c>
      <c r="C5" s="177">
        <v>43693</v>
      </c>
      <c r="D5" s="177"/>
      <c r="E5" s="177"/>
      <c r="F5" s="112"/>
      <c r="G5" s="112"/>
      <c r="H5" s="112"/>
      <c r="I5" s="112"/>
      <c r="J5" s="50"/>
      <c r="K5" s="173">
        <f>K6</f>
        <v>43598</v>
      </c>
      <c r="L5" s="174"/>
      <c r="M5" s="174"/>
      <c r="N5" s="174"/>
      <c r="O5" s="174"/>
      <c r="P5" s="174"/>
      <c r="Q5" s="175"/>
      <c r="R5" s="173">
        <f>R6</f>
        <v>43605</v>
      </c>
      <c r="S5" s="174"/>
      <c r="T5" s="174"/>
      <c r="U5" s="174"/>
      <c r="V5" s="174"/>
      <c r="W5" s="174"/>
      <c r="X5" s="175"/>
      <c r="Y5" s="173">
        <f>Y6</f>
        <v>43612</v>
      </c>
      <c r="Z5" s="174"/>
      <c r="AA5" s="174"/>
      <c r="AB5" s="174"/>
      <c r="AC5" s="174"/>
      <c r="AD5" s="174"/>
      <c r="AE5" s="175"/>
      <c r="AF5" s="173">
        <f>AF6</f>
        <v>43619</v>
      </c>
      <c r="AG5" s="174"/>
      <c r="AH5" s="174"/>
      <c r="AI5" s="174"/>
      <c r="AJ5" s="174"/>
      <c r="AK5" s="174"/>
      <c r="AL5" s="175"/>
      <c r="AM5" s="173">
        <f>AM6</f>
        <v>43626</v>
      </c>
      <c r="AN5" s="174"/>
      <c r="AO5" s="174"/>
      <c r="AP5" s="174"/>
      <c r="AQ5" s="174"/>
      <c r="AR5" s="174"/>
      <c r="AS5" s="175"/>
      <c r="AT5" s="173">
        <f>AT6</f>
        <v>43633</v>
      </c>
      <c r="AU5" s="174"/>
      <c r="AV5" s="174"/>
      <c r="AW5" s="174"/>
      <c r="AX5" s="174"/>
      <c r="AY5" s="174"/>
      <c r="AZ5" s="175"/>
      <c r="BA5" s="173">
        <f>BA6</f>
        <v>43640</v>
      </c>
      <c r="BB5" s="174"/>
      <c r="BC5" s="174"/>
      <c r="BD5" s="174"/>
      <c r="BE5" s="174"/>
      <c r="BF5" s="174"/>
      <c r="BG5" s="175"/>
      <c r="BH5" s="173">
        <f>BH6</f>
        <v>43647</v>
      </c>
      <c r="BI5" s="174"/>
      <c r="BJ5" s="174"/>
      <c r="BK5" s="174"/>
      <c r="BL5" s="174"/>
      <c r="BM5" s="174"/>
      <c r="BN5" s="175"/>
      <c r="BO5" s="167">
        <f>BO6</f>
        <v>43654</v>
      </c>
      <c r="BP5" s="168"/>
      <c r="BQ5" s="168"/>
      <c r="BR5" s="168"/>
      <c r="BS5" s="168"/>
      <c r="BT5" s="168"/>
      <c r="BU5" s="169"/>
      <c r="BV5" s="167">
        <f>BV6</f>
        <v>43661</v>
      </c>
      <c r="BW5" s="168"/>
      <c r="BX5" s="168"/>
      <c r="BY5" s="168"/>
      <c r="BZ5" s="168"/>
      <c r="CA5" s="168"/>
      <c r="CB5" s="169"/>
      <c r="CC5" s="167">
        <f>CC6</f>
        <v>43668</v>
      </c>
      <c r="CD5" s="168"/>
      <c r="CE5" s="168"/>
      <c r="CF5" s="168"/>
      <c r="CG5" s="168"/>
      <c r="CH5" s="168"/>
      <c r="CI5" s="169"/>
      <c r="CJ5" s="167">
        <f>CJ6</f>
        <v>43675</v>
      </c>
      <c r="CK5" s="168"/>
      <c r="CL5" s="168"/>
      <c r="CM5" s="168"/>
      <c r="CN5" s="168"/>
      <c r="CO5" s="168"/>
      <c r="CP5" s="169"/>
      <c r="CQ5" s="167">
        <f>CQ6</f>
        <v>43682</v>
      </c>
      <c r="CR5" s="168"/>
      <c r="CS5" s="168"/>
      <c r="CT5" s="168"/>
      <c r="CU5" s="168"/>
      <c r="CV5" s="168"/>
      <c r="CW5" s="169"/>
    </row>
    <row r="6" spans="1:101" ht="13.5" customHeight="1" x14ac:dyDescent="0.2">
      <c r="A6" s="49"/>
      <c r="B6" s="50"/>
      <c r="C6" s="50"/>
      <c r="D6" s="51"/>
      <c r="E6" s="50"/>
      <c r="F6" s="50"/>
      <c r="G6" s="50"/>
      <c r="H6" s="50"/>
      <c r="I6" s="50"/>
      <c r="J6" s="50"/>
      <c r="K6" s="92">
        <f>C4-WEEKDAY(C4,1)+2+7*(H4-1)</f>
        <v>43598</v>
      </c>
      <c r="L6" s="83">
        <f t="shared" ref="L6:AQ6" si="0">K6+1</f>
        <v>43599</v>
      </c>
      <c r="M6" s="83">
        <f t="shared" si="0"/>
        <v>43600</v>
      </c>
      <c r="N6" s="83">
        <f t="shared" si="0"/>
        <v>43601</v>
      </c>
      <c r="O6" s="83">
        <f t="shared" si="0"/>
        <v>43602</v>
      </c>
      <c r="P6" s="83">
        <f t="shared" si="0"/>
        <v>43603</v>
      </c>
      <c r="Q6" s="93">
        <f t="shared" si="0"/>
        <v>43604</v>
      </c>
      <c r="R6" s="92">
        <f t="shared" si="0"/>
        <v>43605</v>
      </c>
      <c r="S6" s="83">
        <f t="shared" si="0"/>
        <v>43606</v>
      </c>
      <c r="T6" s="83">
        <f t="shared" si="0"/>
        <v>43607</v>
      </c>
      <c r="U6" s="83">
        <f t="shared" si="0"/>
        <v>43608</v>
      </c>
      <c r="V6" s="83">
        <f t="shared" si="0"/>
        <v>43609</v>
      </c>
      <c r="W6" s="83">
        <f t="shared" si="0"/>
        <v>43610</v>
      </c>
      <c r="X6" s="93">
        <f t="shared" si="0"/>
        <v>43611</v>
      </c>
      <c r="Y6" s="92">
        <f t="shared" si="0"/>
        <v>43612</v>
      </c>
      <c r="Z6" s="83">
        <f t="shared" si="0"/>
        <v>43613</v>
      </c>
      <c r="AA6" s="83">
        <f t="shared" si="0"/>
        <v>43614</v>
      </c>
      <c r="AB6" s="83">
        <f t="shared" si="0"/>
        <v>43615</v>
      </c>
      <c r="AC6" s="83">
        <f t="shared" si="0"/>
        <v>43616</v>
      </c>
      <c r="AD6" s="83">
        <f t="shared" si="0"/>
        <v>43617</v>
      </c>
      <c r="AE6" s="93">
        <f t="shared" si="0"/>
        <v>43618</v>
      </c>
      <c r="AF6" s="92">
        <f t="shared" si="0"/>
        <v>43619</v>
      </c>
      <c r="AG6" s="83">
        <f t="shared" si="0"/>
        <v>43620</v>
      </c>
      <c r="AH6" s="83">
        <f t="shared" si="0"/>
        <v>43621</v>
      </c>
      <c r="AI6" s="83">
        <f t="shared" si="0"/>
        <v>43622</v>
      </c>
      <c r="AJ6" s="83">
        <f t="shared" si="0"/>
        <v>43623</v>
      </c>
      <c r="AK6" s="83">
        <f t="shared" si="0"/>
        <v>43624</v>
      </c>
      <c r="AL6" s="93">
        <f t="shared" si="0"/>
        <v>43625</v>
      </c>
      <c r="AM6" s="92">
        <f t="shared" si="0"/>
        <v>43626</v>
      </c>
      <c r="AN6" s="83">
        <f t="shared" si="0"/>
        <v>43627</v>
      </c>
      <c r="AO6" s="83">
        <f t="shared" si="0"/>
        <v>43628</v>
      </c>
      <c r="AP6" s="83">
        <f t="shared" si="0"/>
        <v>43629</v>
      </c>
      <c r="AQ6" s="83">
        <f t="shared" si="0"/>
        <v>43630</v>
      </c>
      <c r="AR6" s="83">
        <f t="shared" ref="AR6:BN6" si="1">AQ6+1</f>
        <v>43631</v>
      </c>
      <c r="AS6" s="93">
        <f t="shared" si="1"/>
        <v>43632</v>
      </c>
      <c r="AT6" s="92">
        <f t="shared" si="1"/>
        <v>43633</v>
      </c>
      <c r="AU6" s="83">
        <f t="shared" si="1"/>
        <v>43634</v>
      </c>
      <c r="AV6" s="83">
        <f t="shared" si="1"/>
        <v>43635</v>
      </c>
      <c r="AW6" s="83">
        <f t="shared" si="1"/>
        <v>43636</v>
      </c>
      <c r="AX6" s="83">
        <f t="shared" si="1"/>
        <v>43637</v>
      </c>
      <c r="AY6" s="83">
        <f t="shared" si="1"/>
        <v>43638</v>
      </c>
      <c r="AZ6" s="93">
        <f t="shared" si="1"/>
        <v>43639</v>
      </c>
      <c r="BA6" s="92">
        <f t="shared" si="1"/>
        <v>43640</v>
      </c>
      <c r="BB6" s="83">
        <f t="shared" si="1"/>
        <v>43641</v>
      </c>
      <c r="BC6" s="83">
        <f t="shared" si="1"/>
        <v>43642</v>
      </c>
      <c r="BD6" s="83">
        <f t="shared" si="1"/>
        <v>43643</v>
      </c>
      <c r="BE6" s="83">
        <f t="shared" si="1"/>
        <v>43644</v>
      </c>
      <c r="BF6" s="83">
        <f t="shared" si="1"/>
        <v>43645</v>
      </c>
      <c r="BG6" s="93">
        <f t="shared" si="1"/>
        <v>43646</v>
      </c>
      <c r="BH6" s="92">
        <f t="shared" si="1"/>
        <v>43647</v>
      </c>
      <c r="BI6" s="83">
        <f t="shared" si="1"/>
        <v>43648</v>
      </c>
      <c r="BJ6" s="83">
        <f t="shared" si="1"/>
        <v>43649</v>
      </c>
      <c r="BK6" s="83">
        <f t="shared" si="1"/>
        <v>43650</v>
      </c>
      <c r="BL6" s="83">
        <f t="shared" si="1"/>
        <v>43651</v>
      </c>
      <c r="BM6" s="83">
        <f t="shared" si="1"/>
        <v>43652</v>
      </c>
      <c r="BN6" s="93">
        <f t="shared" si="1"/>
        <v>43653</v>
      </c>
      <c r="BO6" s="92">
        <f t="shared" ref="BO6" si="2">BN6+1</f>
        <v>43654</v>
      </c>
      <c r="BP6" s="83">
        <f t="shared" ref="BP6" si="3">BO6+1</f>
        <v>43655</v>
      </c>
      <c r="BQ6" s="83">
        <f t="shared" ref="BQ6" si="4">BP6+1</f>
        <v>43656</v>
      </c>
      <c r="BR6" s="83">
        <f t="shared" ref="BR6" si="5">BQ6+1</f>
        <v>43657</v>
      </c>
      <c r="BS6" s="83">
        <f t="shared" ref="BS6" si="6">BR6+1</f>
        <v>43658</v>
      </c>
      <c r="BT6" s="83">
        <f t="shared" ref="BT6" si="7">BS6+1</f>
        <v>43659</v>
      </c>
      <c r="BU6" s="93">
        <f t="shared" ref="BU6" si="8">BT6+1</f>
        <v>43660</v>
      </c>
      <c r="BV6" s="92">
        <f t="shared" ref="BV6" si="9">BU6+1</f>
        <v>43661</v>
      </c>
      <c r="BW6" s="83">
        <f t="shared" ref="BW6" si="10">BV6+1</f>
        <v>43662</v>
      </c>
      <c r="BX6" s="83">
        <f t="shared" ref="BX6" si="11">BW6+1</f>
        <v>43663</v>
      </c>
      <c r="BY6" s="83">
        <f t="shared" ref="BY6" si="12">BX6+1</f>
        <v>43664</v>
      </c>
      <c r="BZ6" s="83">
        <f t="shared" ref="BZ6" si="13">BY6+1</f>
        <v>43665</v>
      </c>
      <c r="CA6" s="83">
        <f t="shared" ref="CA6" si="14">BZ6+1</f>
        <v>43666</v>
      </c>
      <c r="CB6" s="93">
        <f t="shared" ref="CB6" si="15">CA6+1</f>
        <v>43667</v>
      </c>
      <c r="CC6" s="92">
        <f t="shared" ref="CC6" si="16">CB6+1</f>
        <v>43668</v>
      </c>
      <c r="CD6" s="83">
        <f t="shared" ref="CD6" si="17">CC6+1</f>
        <v>43669</v>
      </c>
      <c r="CE6" s="83">
        <f t="shared" ref="CE6" si="18">CD6+1</f>
        <v>43670</v>
      </c>
      <c r="CF6" s="83">
        <f t="shared" ref="CF6" si="19">CE6+1</f>
        <v>43671</v>
      </c>
      <c r="CG6" s="83">
        <f t="shared" ref="CG6" si="20">CF6+1</f>
        <v>43672</v>
      </c>
      <c r="CH6" s="83">
        <f t="shared" ref="CH6" si="21">CG6+1</f>
        <v>43673</v>
      </c>
      <c r="CI6" s="93">
        <f t="shared" ref="CI6" si="22">CH6+1</f>
        <v>43674</v>
      </c>
      <c r="CJ6" s="92">
        <f t="shared" ref="CJ6" si="23">CI6+1</f>
        <v>43675</v>
      </c>
      <c r="CK6" s="83">
        <f t="shared" ref="CK6" si="24">CJ6+1</f>
        <v>43676</v>
      </c>
      <c r="CL6" s="83">
        <f t="shared" ref="CL6" si="25">CK6+1</f>
        <v>43677</v>
      </c>
      <c r="CM6" s="83">
        <f t="shared" ref="CM6" si="26">CL6+1</f>
        <v>43678</v>
      </c>
      <c r="CN6" s="83">
        <f t="shared" ref="CN6" si="27">CM6+1</f>
        <v>43679</v>
      </c>
      <c r="CO6" s="83">
        <f t="shared" ref="CO6" si="28">CN6+1</f>
        <v>43680</v>
      </c>
      <c r="CP6" s="93">
        <f t="shared" ref="CP6" si="29">CO6+1</f>
        <v>43681</v>
      </c>
      <c r="CQ6" s="92">
        <f t="shared" ref="CQ6" si="30">CP6+1</f>
        <v>43682</v>
      </c>
      <c r="CR6" s="83">
        <f t="shared" ref="CR6" si="31">CQ6+1</f>
        <v>43683</v>
      </c>
      <c r="CS6" s="83">
        <f t="shared" ref="CS6" si="32">CR6+1</f>
        <v>43684</v>
      </c>
      <c r="CT6" s="83">
        <f t="shared" ref="CT6" si="33">CS6+1</f>
        <v>43685</v>
      </c>
      <c r="CU6" s="83">
        <f t="shared" ref="CU6" si="34">CT6+1</f>
        <v>43686</v>
      </c>
      <c r="CV6" s="83">
        <f t="shared" ref="CV6" si="35">CU6+1</f>
        <v>43687</v>
      </c>
      <c r="CW6" s="93">
        <f t="shared" ref="CW6" si="36">CV6+1</f>
        <v>43688</v>
      </c>
    </row>
    <row r="7" spans="1:101" s="119" customFormat="1" ht="34.5" customHeight="1" thickBot="1" x14ac:dyDescent="0.25">
      <c r="A7" s="159" t="s">
        <v>0</v>
      </c>
      <c r="B7" s="160" t="s">
        <v>65</v>
      </c>
      <c r="C7" s="161" t="s">
        <v>66</v>
      </c>
      <c r="D7" s="162" t="s">
        <v>72</v>
      </c>
      <c r="E7" s="163" t="s">
        <v>67</v>
      </c>
      <c r="F7" s="163" t="s">
        <v>68</v>
      </c>
      <c r="G7" s="161" t="s">
        <v>69</v>
      </c>
      <c r="H7" s="161" t="s">
        <v>70</v>
      </c>
      <c r="I7" s="161" t="s">
        <v>71</v>
      </c>
      <c r="J7" s="115"/>
      <c r="K7" s="116" t="str">
        <f t="shared" ref="K7:AP7" si="37">CHOOSE(WEEKDAY(K6,1),"S","M","T","W","T","F","S")</f>
        <v>M</v>
      </c>
      <c r="L7" s="117" t="str">
        <f t="shared" si="37"/>
        <v>T</v>
      </c>
      <c r="M7" s="117" t="str">
        <f t="shared" si="37"/>
        <v>W</v>
      </c>
      <c r="N7" s="117" t="str">
        <f t="shared" si="37"/>
        <v>T</v>
      </c>
      <c r="O7" s="117" t="str">
        <f t="shared" si="37"/>
        <v>F</v>
      </c>
      <c r="P7" s="117" t="str">
        <f t="shared" si="37"/>
        <v>S</v>
      </c>
      <c r="Q7" s="118" t="str">
        <f t="shared" si="37"/>
        <v>S</v>
      </c>
      <c r="R7" s="116" t="str">
        <f t="shared" si="37"/>
        <v>M</v>
      </c>
      <c r="S7" s="117" t="str">
        <f t="shared" si="37"/>
        <v>T</v>
      </c>
      <c r="T7" s="117" t="str">
        <f t="shared" si="37"/>
        <v>W</v>
      </c>
      <c r="U7" s="117" t="str">
        <f t="shared" si="37"/>
        <v>T</v>
      </c>
      <c r="V7" s="117" t="str">
        <f t="shared" si="37"/>
        <v>F</v>
      </c>
      <c r="W7" s="117" t="str">
        <f t="shared" si="37"/>
        <v>S</v>
      </c>
      <c r="X7" s="118" t="str">
        <f t="shared" si="37"/>
        <v>S</v>
      </c>
      <c r="Y7" s="116" t="str">
        <f t="shared" si="37"/>
        <v>M</v>
      </c>
      <c r="Z7" s="117" t="str">
        <f t="shared" si="37"/>
        <v>T</v>
      </c>
      <c r="AA7" s="117" t="str">
        <f t="shared" si="37"/>
        <v>W</v>
      </c>
      <c r="AB7" s="117" t="str">
        <f t="shared" si="37"/>
        <v>T</v>
      </c>
      <c r="AC7" s="117" t="str">
        <f t="shared" si="37"/>
        <v>F</v>
      </c>
      <c r="AD7" s="117" t="str">
        <f t="shared" si="37"/>
        <v>S</v>
      </c>
      <c r="AE7" s="118" t="str">
        <f t="shared" si="37"/>
        <v>S</v>
      </c>
      <c r="AF7" s="116" t="str">
        <f t="shared" si="37"/>
        <v>M</v>
      </c>
      <c r="AG7" s="117" t="str">
        <f t="shared" si="37"/>
        <v>T</v>
      </c>
      <c r="AH7" s="117" t="str">
        <f t="shared" si="37"/>
        <v>W</v>
      </c>
      <c r="AI7" s="117" t="str">
        <f t="shared" si="37"/>
        <v>T</v>
      </c>
      <c r="AJ7" s="117" t="str">
        <f t="shared" si="37"/>
        <v>F</v>
      </c>
      <c r="AK7" s="117" t="str">
        <f t="shared" si="37"/>
        <v>S</v>
      </c>
      <c r="AL7" s="118" t="str">
        <f t="shared" si="37"/>
        <v>S</v>
      </c>
      <c r="AM7" s="116" t="str">
        <f t="shared" si="37"/>
        <v>M</v>
      </c>
      <c r="AN7" s="117" t="str">
        <f t="shared" si="37"/>
        <v>T</v>
      </c>
      <c r="AO7" s="117" t="str">
        <f t="shared" si="37"/>
        <v>W</v>
      </c>
      <c r="AP7" s="117" t="str">
        <f t="shared" si="37"/>
        <v>T</v>
      </c>
      <c r="AQ7" s="117" t="str">
        <f t="shared" ref="AQ7:BN7" si="38">CHOOSE(WEEKDAY(AQ6,1),"S","M","T","W","T","F","S")</f>
        <v>F</v>
      </c>
      <c r="AR7" s="117" t="str">
        <f t="shared" si="38"/>
        <v>S</v>
      </c>
      <c r="AS7" s="118" t="str">
        <f t="shared" si="38"/>
        <v>S</v>
      </c>
      <c r="AT7" s="116" t="str">
        <f t="shared" si="38"/>
        <v>M</v>
      </c>
      <c r="AU7" s="117" t="str">
        <f t="shared" si="38"/>
        <v>T</v>
      </c>
      <c r="AV7" s="117" t="str">
        <f t="shared" si="38"/>
        <v>W</v>
      </c>
      <c r="AW7" s="117" t="str">
        <f t="shared" si="38"/>
        <v>T</v>
      </c>
      <c r="AX7" s="117" t="str">
        <f t="shared" si="38"/>
        <v>F</v>
      </c>
      <c r="AY7" s="117" t="str">
        <f t="shared" si="38"/>
        <v>S</v>
      </c>
      <c r="AZ7" s="118" t="str">
        <f t="shared" si="38"/>
        <v>S</v>
      </c>
      <c r="BA7" s="116" t="str">
        <f t="shared" si="38"/>
        <v>M</v>
      </c>
      <c r="BB7" s="117" t="str">
        <f t="shared" si="38"/>
        <v>T</v>
      </c>
      <c r="BC7" s="117" t="str">
        <f t="shared" si="38"/>
        <v>W</v>
      </c>
      <c r="BD7" s="117" t="str">
        <f t="shared" si="38"/>
        <v>T</v>
      </c>
      <c r="BE7" s="117" t="str">
        <f t="shared" si="38"/>
        <v>F</v>
      </c>
      <c r="BF7" s="117" t="str">
        <f t="shared" si="38"/>
        <v>S</v>
      </c>
      <c r="BG7" s="118" t="str">
        <f t="shared" si="38"/>
        <v>S</v>
      </c>
      <c r="BH7" s="116" t="str">
        <f t="shared" si="38"/>
        <v>M</v>
      </c>
      <c r="BI7" s="117" t="str">
        <f t="shared" si="38"/>
        <v>T</v>
      </c>
      <c r="BJ7" s="117" t="str">
        <f t="shared" si="38"/>
        <v>W</v>
      </c>
      <c r="BK7" s="117" t="str">
        <f t="shared" si="38"/>
        <v>T</v>
      </c>
      <c r="BL7" s="117" t="str">
        <f t="shared" si="38"/>
        <v>F</v>
      </c>
      <c r="BM7" s="117" t="str">
        <f t="shared" si="38"/>
        <v>S</v>
      </c>
      <c r="BN7" s="118" t="str">
        <f t="shared" si="38"/>
        <v>S</v>
      </c>
      <c r="BO7" s="116" t="str">
        <f t="shared" ref="BO7:BU7" si="39">CHOOSE(WEEKDAY(BO6,1),"S","M","T","W","T","F","S")</f>
        <v>M</v>
      </c>
      <c r="BP7" s="117" t="str">
        <f t="shared" si="39"/>
        <v>T</v>
      </c>
      <c r="BQ7" s="117" t="str">
        <f t="shared" si="39"/>
        <v>W</v>
      </c>
      <c r="BR7" s="117" t="str">
        <f t="shared" si="39"/>
        <v>T</v>
      </c>
      <c r="BS7" s="117" t="str">
        <f t="shared" si="39"/>
        <v>F</v>
      </c>
      <c r="BT7" s="117" t="str">
        <f t="shared" si="39"/>
        <v>S</v>
      </c>
      <c r="BU7" s="118" t="str">
        <f t="shared" si="39"/>
        <v>S</v>
      </c>
      <c r="BV7" s="116" t="str">
        <f t="shared" ref="BV7:CW7" si="40">CHOOSE(WEEKDAY(BV6,1),"S","M","T","W","T","F","S")</f>
        <v>M</v>
      </c>
      <c r="BW7" s="117" t="str">
        <f t="shared" si="40"/>
        <v>T</v>
      </c>
      <c r="BX7" s="117" t="str">
        <f t="shared" si="40"/>
        <v>W</v>
      </c>
      <c r="BY7" s="117" t="str">
        <f t="shared" si="40"/>
        <v>T</v>
      </c>
      <c r="BZ7" s="117" t="str">
        <f t="shared" si="40"/>
        <v>F</v>
      </c>
      <c r="CA7" s="117" t="str">
        <f t="shared" si="40"/>
        <v>S</v>
      </c>
      <c r="CB7" s="118" t="str">
        <f t="shared" si="40"/>
        <v>S</v>
      </c>
      <c r="CC7" s="116" t="str">
        <f t="shared" si="40"/>
        <v>M</v>
      </c>
      <c r="CD7" s="117" t="str">
        <f t="shared" si="40"/>
        <v>T</v>
      </c>
      <c r="CE7" s="117" t="str">
        <f t="shared" si="40"/>
        <v>W</v>
      </c>
      <c r="CF7" s="117" t="str">
        <f t="shared" si="40"/>
        <v>T</v>
      </c>
      <c r="CG7" s="117" t="str">
        <f t="shared" si="40"/>
        <v>F</v>
      </c>
      <c r="CH7" s="117" t="str">
        <f t="shared" si="40"/>
        <v>S</v>
      </c>
      <c r="CI7" s="118" t="str">
        <f t="shared" si="40"/>
        <v>S</v>
      </c>
      <c r="CJ7" s="116" t="str">
        <f t="shared" si="40"/>
        <v>M</v>
      </c>
      <c r="CK7" s="117" t="str">
        <f t="shared" si="40"/>
        <v>T</v>
      </c>
      <c r="CL7" s="117" t="str">
        <f t="shared" si="40"/>
        <v>W</v>
      </c>
      <c r="CM7" s="117" t="str">
        <f t="shared" si="40"/>
        <v>T</v>
      </c>
      <c r="CN7" s="117" t="str">
        <f t="shared" si="40"/>
        <v>F</v>
      </c>
      <c r="CO7" s="117" t="str">
        <f t="shared" si="40"/>
        <v>S</v>
      </c>
      <c r="CP7" s="118" t="str">
        <f t="shared" si="40"/>
        <v>S</v>
      </c>
      <c r="CQ7" s="116" t="str">
        <f t="shared" si="40"/>
        <v>M</v>
      </c>
      <c r="CR7" s="117" t="str">
        <f t="shared" si="40"/>
        <v>T</v>
      </c>
      <c r="CS7" s="117" t="str">
        <f t="shared" si="40"/>
        <v>W</v>
      </c>
      <c r="CT7" s="117" t="str">
        <f t="shared" si="40"/>
        <v>T</v>
      </c>
      <c r="CU7" s="117" t="str">
        <f t="shared" si="40"/>
        <v>F</v>
      </c>
      <c r="CV7" s="117" t="str">
        <f t="shared" si="40"/>
        <v>S</v>
      </c>
      <c r="CW7" s="118" t="str">
        <f t="shared" si="40"/>
        <v>S</v>
      </c>
    </row>
    <row r="8" spans="1:101" s="55" customFormat="1" ht="18" customHeight="1" x14ac:dyDescent="0.2">
      <c r="A8" s="84" t="str">
        <f>IF(ISERROR(VALUE(SUBSTITUTE(prevWBS,".",""))),"1",IF(ISERROR(FIND("`",SUBSTITUTE(prevWBS,".","`",1))),TEXT(VALUE(prevWBS)+1,"#"),TEXT(VALUE(LEFT(prevWBS,FIND("`",SUBSTITUTE(prevWBS,".","`",1))-1))+1,"#")))</f>
        <v>1</v>
      </c>
      <c r="B8" s="85" t="s">
        <v>137</v>
      </c>
      <c r="C8" s="86"/>
      <c r="D8" s="87"/>
      <c r="E8" s="88"/>
      <c r="F8" s="114" t="str">
        <f>IF(ISBLANK(E8)," - ",IF(G8=0,E8,E8+G8-1))</f>
        <v xml:space="preserve"> - </v>
      </c>
      <c r="G8" s="89"/>
      <c r="H8" s="90"/>
      <c r="I8" s="91" t="str">
        <f t="shared" ref="I8:I33" si="41">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T8" s="106"/>
      <c r="BU8" s="106"/>
      <c r="CA8" s="106"/>
      <c r="CB8" s="106"/>
      <c r="CH8" s="106"/>
      <c r="CI8" s="106"/>
      <c r="CO8" s="106"/>
      <c r="CP8" s="106"/>
      <c r="CV8" s="106"/>
      <c r="CW8" s="106"/>
    </row>
    <row r="9" spans="1:101" s="61" customFormat="1" ht="18" x14ac:dyDescent="0.2">
      <c r="A9" s="60" t="str">
        <f t="shared" ref="A9:A12" si="4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151</v>
      </c>
      <c r="D9" s="122"/>
      <c r="E9" s="158">
        <v>43598</v>
      </c>
      <c r="F9" s="101">
        <f>IF(ISBLANK(E9)," - ",IF(G9=0,E9,E9+G9-1))</f>
        <v>43599</v>
      </c>
      <c r="G9" s="62">
        <v>2</v>
      </c>
      <c r="H9" s="63">
        <v>1</v>
      </c>
      <c r="I9" s="64"/>
      <c r="J9" s="95"/>
      <c r="K9" s="107"/>
      <c r="L9" s="107"/>
      <c r="M9" s="107"/>
      <c r="N9" s="107"/>
      <c r="O9" s="107"/>
      <c r="P9" s="157"/>
      <c r="Q9" s="157"/>
      <c r="R9" s="107"/>
      <c r="S9" s="107"/>
      <c r="T9" s="107"/>
      <c r="U9" s="107"/>
      <c r="V9" s="107"/>
      <c r="W9" s="157"/>
      <c r="X9" s="157"/>
      <c r="Y9" s="107"/>
      <c r="Z9" s="107"/>
      <c r="AA9" s="107"/>
      <c r="AB9" s="107"/>
      <c r="AC9" s="107"/>
      <c r="AD9" s="157"/>
      <c r="AE9" s="157"/>
      <c r="AF9" s="107"/>
      <c r="AG9" s="107"/>
      <c r="AH9" s="107"/>
      <c r="AI9" s="107"/>
      <c r="AJ9" s="107"/>
      <c r="AK9" s="157"/>
      <c r="AL9" s="157"/>
      <c r="AM9" s="107"/>
      <c r="AN9" s="107"/>
      <c r="AO9" s="107"/>
      <c r="AP9" s="107"/>
      <c r="AQ9" s="107"/>
      <c r="AR9" s="157"/>
      <c r="AS9" s="157"/>
      <c r="AT9" s="107"/>
      <c r="AU9" s="107"/>
      <c r="AV9" s="107"/>
      <c r="AW9" s="107"/>
      <c r="AX9" s="107"/>
      <c r="AY9" s="157"/>
      <c r="AZ9" s="157"/>
      <c r="BA9" s="107"/>
      <c r="BB9" s="107"/>
      <c r="BC9" s="107"/>
      <c r="BD9" s="107"/>
      <c r="BE9" s="107"/>
      <c r="BF9" s="157"/>
      <c r="BG9" s="157"/>
      <c r="BH9" s="107"/>
      <c r="BI9" s="107"/>
      <c r="BJ9" s="107"/>
      <c r="BK9" s="107"/>
      <c r="BL9" s="107"/>
      <c r="BM9" s="157"/>
      <c r="BN9" s="157"/>
      <c r="BO9" s="107"/>
      <c r="BP9" s="107"/>
      <c r="BQ9" s="107"/>
      <c r="BR9" s="107"/>
      <c r="BS9" s="107"/>
      <c r="BT9" s="157"/>
      <c r="BU9" s="157"/>
      <c r="BV9" s="107"/>
      <c r="BW9" s="107"/>
      <c r="BX9" s="107"/>
      <c r="BY9" s="107"/>
      <c r="BZ9" s="107"/>
      <c r="CA9" s="157"/>
      <c r="CB9" s="157"/>
      <c r="CC9" s="107"/>
      <c r="CD9" s="107"/>
      <c r="CE9" s="107"/>
      <c r="CF9" s="107"/>
      <c r="CG9" s="107"/>
      <c r="CH9" s="157"/>
      <c r="CI9" s="157"/>
      <c r="CJ9" s="107"/>
      <c r="CK9" s="107"/>
      <c r="CL9" s="107"/>
      <c r="CM9" s="107"/>
      <c r="CN9" s="107"/>
      <c r="CO9" s="157"/>
      <c r="CP9" s="157"/>
      <c r="CQ9" s="107"/>
      <c r="CR9" s="107"/>
      <c r="CS9" s="107"/>
      <c r="CT9" s="107"/>
      <c r="CU9" s="107"/>
      <c r="CV9" s="157"/>
      <c r="CW9" s="157"/>
    </row>
    <row r="10" spans="1:101" s="61" customFormat="1" ht="18" x14ac:dyDescent="0.2">
      <c r="A10" s="60" t="str">
        <f t="shared" si="42"/>
        <v>1.2</v>
      </c>
      <c r="B10" s="121" t="s">
        <v>138</v>
      </c>
      <c r="D10" s="122"/>
      <c r="E10" s="158">
        <v>43598</v>
      </c>
      <c r="F10" s="101">
        <f>IF(ISBLANK(E10)," - ",IF(G10=0,E10,E10+G10-1))</f>
        <v>43609</v>
      </c>
      <c r="G10" s="62">
        <v>12</v>
      </c>
      <c r="H10" s="63">
        <v>1</v>
      </c>
      <c r="I10" s="64"/>
      <c r="J10" s="95"/>
      <c r="K10" s="107"/>
      <c r="L10" s="107"/>
      <c r="M10" s="107"/>
      <c r="N10" s="107"/>
      <c r="O10" s="107"/>
      <c r="P10" s="157"/>
      <c r="Q10" s="157"/>
      <c r="R10" s="107"/>
      <c r="S10" s="107"/>
      <c r="T10" s="107"/>
      <c r="U10" s="107"/>
      <c r="V10" s="107"/>
      <c r="W10" s="157"/>
      <c r="X10" s="157"/>
      <c r="Y10" s="107"/>
      <c r="Z10" s="107"/>
      <c r="AA10" s="107"/>
      <c r="AB10" s="107"/>
      <c r="AC10" s="107"/>
      <c r="AD10" s="157"/>
      <c r="AE10" s="157"/>
      <c r="AF10" s="107"/>
      <c r="AG10" s="107"/>
      <c r="AH10" s="107"/>
      <c r="AI10" s="107"/>
      <c r="AJ10" s="107"/>
      <c r="AK10" s="157"/>
      <c r="AL10" s="157"/>
      <c r="AM10" s="107"/>
      <c r="AN10" s="107"/>
      <c r="AO10" s="107"/>
      <c r="AP10" s="107"/>
      <c r="AQ10" s="107"/>
      <c r="AR10" s="157"/>
      <c r="AS10" s="157"/>
      <c r="AT10" s="107"/>
      <c r="AU10" s="107"/>
      <c r="AV10" s="107"/>
      <c r="AW10" s="107"/>
      <c r="AX10" s="107"/>
      <c r="AY10" s="157"/>
      <c r="AZ10" s="157"/>
      <c r="BA10" s="107"/>
      <c r="BB10" s="107"/>
      <c r="BC10" s="107"/>
      <c r="BD10" s="107"/>
      <c r="BE10" s="107"/>
      <c r="BF10" s="157"/>
      <c r="BG10" s="157"/>
      <c r="BH10" s="107"/>
      <c r="BI10" s="107"/>
      <c r="BJ10" s="107"/>
      <c r="BK10" s="107"/>
      <c r="BL10" s="107"/>
      <c r="BM10" s="157"/>
      <c r="BN10" s="157"/>
      <c r="BO10" s="107"/>
      <c r="BP10" s="107"/>
      <c r="BQ10" s="107"/>
      <c r="BR10" s="107"/>
      <c r="BS10" s="107"/>
      <c r="BT10" s="157"/>
      <c r="BU10" s="157"/>
      <c r="BV10" s="107"/>
      <c r="BW10" s="107"/>
      <c r="BX10" s="107"/>
      <c r="BY10" s="107"/>
      <c r="BZ10" s="107"/>
      <c r="CA10" s="157"/>
      <c r="CB10" s="157"/>
      <c r="CC10" s="107"/>
      <c r="CD10" s="107"/>
      <c r="CE10" s="107"/>
      <c r="CF10" s="107"/>
      <c r="CG10" s="107"/>
      <c r="CH10" s="157"/>
      <c r="CI10" s="157"/>
      <c r="CJ10" s="107"/>
      <c r="CK10" s="107"/>
      <c r="CL10" s="107"/>
      <c r="CM10" s="107"/>
      <c r="CN10" s="107"/>
      <c r="CO10" s="157"/>
      <c r="CP10" s="157"/>
      <c r="CQ10" s="107"/>
      <c r="CR10" s="107"/>
      <c r="CS10" s="107"/>
      <c r="CT10" s="107"/>
      <c r="CU10" s="107"/>
      <c r="CV10" s="157"/>
      <c r="CW10" s="157"/>
    </row>
    <row r="11" spans="1:101" s="61" customFormat="1" ht="18" x14ac:dyDescent="0.2">
      <c r="A11" s="60" t="str">
        <f t="shared" si="42"/>
        <v>1.3</v>
      </c>
      <c r="B11" s="121" t="s">
        <v>139</v>
      </c>
      <c r="D11" s="122"/>
      <c r="E11" s="158">
        <v>43598</v>
      </c>
      <c r="F11" s="101">
        <f>IF(ISBLANK(E11)," - ",IF(G11=0,E11,E11+G11-1))</f>
        <v>43686</v>
      </c>
      <c r="G11" s="62">
        <f>13*7-2</f>
        <v>89</v>
      </c>
      <c r="H11" s="63">
        <v>0.3</v>
      </c>
      <c r="I11" s="64"/>
      <c r="J11" s="95"/>
      <c r="K11" s="107"/>
      <c r="L11" s="107"/>
      <c r="M11" s="107"/>
      <c r="N11" s="107"/>
      <c r="O11" s="107"/>
      <c r="P11" s="157"/>
      <c r="Q11" s="157"/>
      <c r="R11" s="107"/>
      <c r="S11" s="107"/>
      <c r="T11" s="107"/>
      <c r="U11" s="107"/>
      <c r="V11" s="107"/>
      <c r="W11" s="157"/>
      <c r="X11" s="157"/>
      <c r="Y11" s="107"/>
      <c r="Z11" s="107"/>
      <c r="AA11" s="107"/>
      <c r="AB11" s="107"/>
      <c r="AC11" s="107"/>
      <c r="AD11" s="157"/>
      <c r="AE11" s="157"/>
      <c r="AF11" s="107"/>
      <c r="AG11" s="107"/>
      <c r="AH11" s="107"/>
      <c r="AI11" s="107"/>
      <c r="AJ11" s="107"/>
      <c r="AK11" s="157"/>
      <c r="AL11" s="157"/>
      <c r="AM11" s="107"/>
      <c r="AN11" s="107"/>
      <c r="AO11" s="107"/>
      <c r="AP11" s="107"/>
      <c r="AQ11" s="107"/>
      <c r="AR11" s="157"/>
      <c r="AS11" s="157"/>
      <c r="AT11" s="107"/>
      <c r="AU11" s="107"/>
      <c r="AV11" s="107"/>
      <c r="AW11" s="107"/>
      <c r="AX11" s="107"/>
      <c r="AY11" s="157"/>
      <c r="AZ11" s="157"/>
      <c r="BA11" s="107"/>
      <c r="BB11" s="107"/>
      <c r="BC11" s="107"/>
      <c r="BD11" s="107"/>
      <c r="BE11" s="107"/>
      <c r="BF11" s="157"/>
      <c r="BG11" s="157"/>
      <c r="BH11" s="107"/>
      <c r="BI11" s="107"/>
      <c r="BJ11" s="107"/>
      <c r="BK11" s="107"/>
      <c r="BL11" s="107"/>
      <c r="BM11" s="157"/>
      <c r="BN11" s="157"/>
      <c r="BO11" s="107"/>
      <c r="BP11" s="107"/>
      <c r="BQ11" s="107"/>
      <c r="BR11" s="107"/>
      <c r="BS11" s="107"/>
      <c r="BT11" s="157"/>
      <c r="BU11" s="157"/>
      <c r="BV11" s="107"/>
      <c r="BW11" s="107"/>
      <c r="BX11" s="107"/>
      <c r="BY11" s="107"/>
      <c r="BZ11" s="107"/>
      <c r="CA11" s="157"/>
      <c r="CB11" s="157"/>
      <c r="CC11" s="107"/>
      <c r="CD11" s="107"/>
      <c r="CE11" s="107"/>
      <c r="CF11" s="107"/>
      <c r="CG11" s="107"/>
      <c r="CH11" s="157"/>
      <c r="CI11" s="157"/>
      <c r="CJ11" s="107"/>
      <c r="CK11" s="107"/>
      <c r="CL11" s="107"/>
      <c r="CM11" s="107"/>
      <c r="CN11" s="107"/>
      <c r="CO11" s="157"/>
      <c r="CP11" s="157"/>
      <c r="CQ11" s="107"/>
      <c r="CR11" s="107"/>
      <c r="CS11" s="107"/>
      <c r="CT11" s="107"/>
      <c r="CU11" s="107"/>
      <c r="CV11" s="157"/>
      <c r="CW11" s="157"/>
    </row>
    <row r="12" spans="1:101" s="61" customFormat="1" ht="18" x14ac:dyDescent="0.2">
      <c r="A12" s="60" t="str">
        <f t="shared" si="42"/>
        <v>1.4</v>
      </c>
      <c r="B12" s="121" t="s">
        <v>150</v>
      </c>
      <c r="D12" s="122"/>
      <c r="E12" s="158">
        <v>43139</v>
      </c>
      <c r="F12" s="101">
        <f t="shared" ref="F12:F29" si="43">IF(ISBLANK(E12)," - ",IF(G12=0,E12,E12+G12-1))</f>
        <v>43142</v>
      </c>
      <c r="G12" s="62">
        <v>4</v>
      </c>
      <c r="H12" s="63">
        <v>0</v>
      </c>
      <c r="I12" s="64"/>
      <c r="J12" s="95"/>
      <c r="K12" s="107"/>
      <c r="L12" s="107"/>
      <c r="M12" s="107"/>
      <c r="N12" s="107"/>
      <c r="O12" s="107"/>
      <c r="P12" s="157"/>
      <c r="Q12" s="157"/>
      <c r="R12" s="107"/>
      <c r="S12" s="107"/>
      <c r="T12" s="107"/>
      <c r="U12" s="107"/>
      <c r="V12" s="107"/>
      <c r="W12" s="157"/>
      <c r="X12" s="157"/>
      <c r="Y12" s="107"/>
      <c r="Z12" s="107"/>
      <c r="AA12" s="107"/>
      <c r="AB12" s="107"/>
      <c r="AC12" s="107"/>
      <c r="AD12" s="157"/>
      <c r="AE12" s="157"/>
      <c r="AF12" s="107"/>
      <c r="AG12" s="107"/>
      <c r="AH12" s="107"/>
      <c r="AI12" s="107"/>
      <c r="AJ12" s="107"/>
      <c r="AK12" s="157"/>
      <c r="AL12" s="157"/>
      <c r="AM12" s="107"/>
      <c r="AN12" s="107"/>
      <c r="AO12" s="107"/>
      <c r="AP12" s="107"/>
      <c r="AQ12" s="107"/>
      <c r="AR12" s="157"/>
      <c r="AS12" s="157"/>
      <c r="AT12" s="107"/>
      <c r="AU12" s="107"/>
      <c r="AV12" s="107"/>
      <c r="AW12" s="107"/>
      <c r="AX12" s="107"/>
      <c r="AY12" s="157"/>
      <c r="AZ12" s="157"/>
      <c r="BA12" s="107"/>
      <c r="BB12" s="107"/>
      <c r="BC12" s="107"/>
      <c r="BD12" s="107"/>
      <c r="BE12" s="107"/>
      <c r="BF12" s="157"/>
      <c r="BG12" s="157"/>
      <c r="BH12" s="107"/>
      <c r="BI12" s="107"/>
      <c r="BJ12" s="107"/>
      <c r="BK12" s="107"/>
      <c r="BL12" s="107"/>
      <c r="BM12" s="157"/>
      <c r="BN12" s="157"/>
      <c r="BO12" s="107"/>
      <c r="BP12" s="107"/>
      <c r="BQ12" s="107"/>
      <c r="BR12" s="107"/>
      <c r="BS12" s="107"/>
      <c r="BT12" s="157"/>
      <c r="BU12" s="157"/>
      <c r="BV12" s="107"/>
      <c r="BW12" s="107"/>
      <c r="BX12" s="107"/>
      <c r="BY12" s="107"/>
      <c r="BZ12" s="107"/>
      <c r="CA12" s="157"/>
      <c r="CB12" s="157"/>
      <c r="CC12" s="107"/>
      <c r="CD12" s="107"/>
      <c r="CE12" s="107"/>
      <c r="CF12" s="107"/>
      <c r="CG12" s="107"/>
      <c r="CH12" s="157"/>
      <c r="CI12" s="157"/>
      <c r="CJ12" s="107"/>
      <c r="CK12" s="107"/>
      <c r="CL12" s="107"/>
      <c r="CM12" s="107"/>
      <c r="CN12" s="107"/>
      <c r="CO12" s="157"/>
      <c r="CP12" s="157"/>
      <c r="CQ12" s="107"/>
      <c r="CR12" s="107"/>
      <c r="CS12" s="107"/>
      <c r="CT12" s="107"/>
      <c r="CU12" s="107"/>
      <c r="CV12" s="157"/>
      <c r="CW12" s="157"/>
    </row>
    <row r="13" spans="1:101" s="55" customFormat="1" ht="18" x14ac:dyDescent="0.2">
      <c r="A13" s="53" t="str">
        <f>IF(ISERROR(VALUE(SUBSTITUTE(prevWBS,".",""))),"1",IF(ISERROR(FIND("`",SUBSTITUTE(prevWBS,".","`",1))),TEXT(VALUE(prevWBS)+1,"#"),TEXT(VALUE(LEFT(prevWBS,FIND("`",SUBSTITUTE(prevWBS,".","`",1))-1))+1,"#")))</f>
        <v>2</v>
      </c>
      <c r="B13" s="54" t="s">
        <v>140</v>
      </c>
      <c r="D13" s="56"/>
      <c r="E13" s="102"/>
      <c r="F13" s="102" t="str">
        <f t="shared" si="43"/>
        <v xml:space="preserve"> - </v>
      </c>
      <c r="G13" s="57"/>
      <c r="H13" s="58"/>
      <c r="I13" s="59" t="str">
        <f t="shared" si="41"/>
        <v xml:space="preserve"> - </v>
      </c>
      <c r="J13" s="96"/>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T13" s="108"/>
      <c r="BU13" s="108"/>
      <c r="CA13" s="108"/>
      <c r="CB13" s="108"/>
      <c r="CH13" s="108"/>
      <c r="CI13" s="108"/>
      <c r="CO13" s="108"/>
      <c r="CP13" s="108"/>
      <c r="CV13" s="108"/>
      <c r="CW13" s="108"/>
    </row>
    <row r="14" spans="1:101"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1" t="s">
        <v>143</v>
      </c>
      <c r="D14" s="122"/>
      <c r="E14" s="158">
        <v>43599</v>
      </c>
      <c r="F14" s="101">
        <f t="shared" si="43"/>
        <v>43601</v>
      </c>
      <c r="G14" s="62">
        <v>3</v>
      </c>
      <c r="H14" s="63">
        <v>1</v>
      </c>
      <c r="I14" s="64"/>
      <c r="J14" s="95"/>
      <c r="K14" s="107"/>
      <c r="L14" s="107"/>
      <c r="M14" s="107"/>
      <c r="N14" s="107"/>
      <c r="O14" s="107"/>
      <c r="P14" s="157"/>
      <c r="Q14" s="157"/>
      <c r="R14" s="107"/>
      <c r="S14" s="107"/>
      <c r="T14" s="107"/>
      <c r="U14" s="107"/>
      <c r="V14" s="107"/>
      <c r="W14" s="157"/>
      <c r="X14" s="157"/>
      <c r="Y14" s="107"/>
      <c r="Z14" s="107"/>
      <c r="AA14" s="107"/>
      <c r="AB14" s="107"/>
      <c r="AC14" s="107"/>
      <c r="AD14" s="157"/>
      <c r="AE14" s="157"/>
      <c r="AF14" s="107"/>
      <c r="AG14" s="107"/>
      <c r="AH14" s="107"/>
      <c r="AI14" s="107"/>
      <c r="AJ14" s="107"/>
      <c r="AK14" s="157"/>
      <c r="AL14" s="157"/>
      <c r="AM14" s="107"/>
      <c r="AN14" s="107"/>
      <c r="AO14" s="107"/>
      <c r="AP14" s="107"/>
      <c r="AQ14" s="107"/>
      <c r="AR14" s="157"/>
      <c r="AS14" s="157"/>
      <c r="AT14" s="107"/>
      <c r="AU14" s="107"/>
      <c r="AV14" s="107"/>
      <c r="AW14" s="107"/>
      <c r="AX14" s="107"/>
      <c r="AY14" s="157"/>
      <c r="AZ14" s="157"/>
      <c r="BA14" s="107"/>
      <c r="BB14" s="107"/>
      <c r="BC14" s="107"/>
      <c r="BD14" s="107"/>
      <c r="BE14" s="107"/>
      <c r="BF14" s="157"/>
      <c r="BG14" s="157"/>
      <c r="BH14" s="107"/>
      <c r="BI14" s="107"/>
      <c r="BJ14" s="107"/>
      <c r="BK14" s="107"/>
      <c r="BL14" s="107"/>
      <c r="BM14" s="157"/>
      <c r="BN14" s="157"/>
      <c r="BO14" s="107"/>
      <c r="BP14" s="107"/>
      <c r="BQ14" s="107"/>
      <c r="BR14" s="107"/>
      <c r="BS14" s="107"/>
      <c r="BT14" s="157"/>
      <c r="BU14" s="157"/>
      <c r="BV14" s="107"/>
      <c r="BW14" s="107"/>
      <c r="BX14" s="107"/>
      <c r="BY14" s="107"/>
      <c r="BZ14" s="107"/>
      <c r="CA14" s="157"/>
      <c r="CB14" s="157"/>
      <c r="CC14" s="107"/>
      <c r="CD14" s="107"/>
      <c r="CE14" s="107"/>
      <c r="CF14" s="107"/>
      <c r="CG14" s="107"/>
      <c r="CH14" s="157"/>
      <c r="CI14" s="157"/>
      <c r="CJ14" s="107"/>
      <c r="CK14" s="107"/>
      <c r="CL14" s="107"/>
      <c r="CM14" s="107"/>
      <c r="CN14" s="107"/>
      <c r="CO14" s="157"/>
      <c r="CP14" s="157"/>
      <c r="CQ14" s="107"/>
      <c r="CR14" s="107"/>
      <c r="CS14" s="107"/>
      <c r="CT14" s="107"/>
      <c r="CU14" s="107"/>
      <c r="CV14" s="157"/>
      <c r="CW14" s="157"/>
    </row>
    <row r="15" spans="1:101"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1" t="s">
        <v>145</v>
      </c>
      <c r="D15" s="122"/>
      <c r="E15" s="158">
        <v>43601</v>
      </c>
      <c r="F15" s="101">
        <f>IF(ISBLANK(E15)," - ",IF(G15=0,E15,E15+G15-1))</f>
        <v>43605</v>
      </c>
      <c r="G15" s="62">
        <v>5</v>
      </c>
      <c r="H15" s="63">
        <v>1</v>
      </c>
      <c r="I15" s="64"/>
      <c r="J15" s="95"/>
      <c r="K15" s="107"/>
      <c r="L15" s="107"/>
      <c r="M15" s="107"/>
      <c r="N15" s="107"/>
      <c r="O15" s="107"/>
      <c r="P15" s="157"/>
      <c r="Q15" s="157"/>
      <c r="R15" s="107"/>
      <c r="S15" s="107"/>
      <c r="T15" s="107"/>
      <c r="U15" s="107"/>
      <c r="V15" s="107"/>
      <c r="W15" s="157"/>
      <c r="X15" s="157"/>
      <c r="Y15" s="107"/>
      <c r="Z15" s="107"/>
      <c r="AA15" s="107"/>
      <c r="AB15" s="107"/>
      <c r="AC15" s="107"/>
      <c r="AD15" s="157"/>
      <c r="AE15" s="157"/>
      <c r="AF15" s="107"/>
      <c r="AG15" s="107"/>
      <c r="AH15" s="107"/>
      <c r="AI15" s="107"/>
      <c r="AJ15" s="107"/>
      <c r="AK15" s="157"/>
      <c r="AL15" s="157"/>
      <c r="AM15" s="107"/>
      <c r="AN15" s="107"/>
      <c r="AO15" s="107"/>
      <c r="AP15" s="107"/>
      <c r="AQ15" s="107"/>
      <c r="AR15" s="157"/>
      <c r="AS15" s="157"/>
      <c r="AT15" s="107"/>
      <c r="AU15" s="107"/>
      <c r="AV15" s="107"/>
      <c r="AW15" s="107"/>
      <c r="AX15" s="107"/>
      <c r="AY15" s="157"/>
      <c r="AZ15" s="157"/>
      <c r="BA15" s="107"/>
      <c r="BB15" s="107"/>
      <c r="BC15" s="107"/>
      <c r="BD15" s="107"/>
      <c r="BE15" s="107"/>
      <c r="BF15" s="157"/>
      <c r="BG15" s="157"/>
      <c r="BH15" s="107"/>
      <c r="BI15" s="107"/>
      <c r="BJ15" s="107"/>
      <c r="BK15" s="107"/>
      <c r="BL15" s="107"/>
      <c r="BM15" s="157"/>
      <c r="BN15" s="157"/>
      <c r="BO15" s="107"/>
      <c r="BP15" s="107"/>
      <c r="BQ15" s="107"/>
      <c r="BR15" s="107"/>
      <c r="BS15" s="107"/>
      <c r="BT15" s="157"/>
      <c r="BU15" s="157"/>
      <c r="BV15" s="107"/>
      <c r="BW15" s="107"/>
      <c r="BX15" s="107"/>
      <c r="BY15" s="107"/>
      <c r="BZ15" s="107"/>
      <c r="CA15" s="157"/>
      <c r="CB15" s="157"/>
      <c r="CC15" s="107"/>
      <c r="CD15" s="107"/>
      <c r="CE15" s="107"/>
      <c r="CF15" s="107"/>
      <c r="CG15" s="107"/>
      <c r="CH15" s="157"/>
      <c r="CI15" s="157"/>
      <c r="CJ15" s="107"/>
      <c r="CK15" s="107"/>
      <c r="CL15" s="107"/>
      <c r="CM15" s="107"/>
      <c r="CN15" s="107"/>
      <c r="CO15" s="157"/>
      <c r="CP15" s="157"/>
      <c r="CQ15" s="107"/>
      <c r="CR15" s="107"/>
      <c r="CS15" s="107"/>
      <c r="CT15" s="107"/>
      <c r="CU15" s="107"/>
      <c r="CV15" s="157"/>
      <c r="CW15" s="157"/>
    </row>
    <row r="16" spans="1:101"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144</v>
      </c>
      <c r="D16" s="122"/>
      <c r="E16" s="100"/>
      <c r="F16" s="101" t="str">
        <f>IF(ISBLANK(E16)," - ",IF(G16=0,E16,E16+G16-1))</f>
        <v xml:space="preserve"> - </v>
      </c>
      <c r="G16" s="62"/>
      <c r="H16" s="63"/>
      <c r="I16" s="64"/>
      <c r="J16" s="95"/>
      <c r="K16" s="107"/>
      <c r="L16" s="107"/>
      <c r="M16" s="107"/>
      <c r="N16" s="107"/>
      <c r="O16" s="107"/>
      <c r="P16" s="157"/>
      <c r="Q16" s="157"/>
      <c r="R16" s="107"/>
      <c r="S16" s="107"/>
      <c r="T16" s="107"/>
      <c r="U16" s="107"/>
      <c r="V16" s="107"/>
      <c r="W16" s="157"/>
      <c r="X16" s="157"/>
      <c r="Y16" s="107"/>
      <c r="Z16" s="107"/>
      <c r="AA16" s="107"/>
      <c r="AB16" s="107"/>
      <c r="AC16" s="107"/>
      <c r="AD16" s="157"/>
      <c r="AE16" s="157"/>
      <c r="AF16" s="107"/>
      <c r="AG16" s="107"/>
      <c r="AH16" s="107"/>
      <c r="AI16" s="107"/>
      <c r="AJ16" s="107"/>
      <c r="AK16" s="157"/>
      <c r="AL16" s="157"/>
      <c r="AM16" s="107"/>
      <c r="AN16" s="107"/>
      <c r="AO16" s="107"/>
      <c r="AP16" s="107"/>
      <c r="AQ16" s="107"/>
      <c r="AR16" s="157"/>
      <c r="AS16" s="157"/>
      <c r="AT16" s="107"/>
      <c r="AU16" s="107"/>
      <c r="AV16" s="107"/>
      <c r="AW16" s="107"/>
      <c r="AX16" s="107"/>
      <c r="AY16" s="157"/>
      <c r="AZ16" s="157"/>
      <c r="BA16" s="107"/>
      <c r="BB16" s="107"/>
      <c r="BC16" s="107"/>
      <c r="BD16" s="107"/>
      <c r="BE16" s="107"/>
      <c r="BF16" s="157"/>
      <c r="BG16" s="157"/>
      <c r="BH16" s="107"/>
      <c r="BI16" s="107"/>
      <c r="BJ16" s="107"/>
      <c r="BK16" s="107"/>
      <c r="BL16" s="107"/>
      <c r="BM16" s="157"/>
      <c r="BN16" s="157"/>
      <c r="BO16" s="107"/>
      <c r="BP16" s="107"/>
      <c r="BQ16" s="107"/>
      <c r="BR16" s="107"/>
      <c r="BS16" s="107"/>
      <c r="BT16" s="157"/>
      <c r="BU16" s="157"/>
      <c r="BV16" s="107"/>
      <c r="BW16" s="107"/>
      <c r="BX16" s="107"/>
      <c r="BY16" s="107"/>
      <c r="BZ16" s="107"/>
      <c r="CA16" s="157"/>
      <c r="CB16" s="157"/>
      <c r="CC16" s="107"/>
      <c r="CD16" s="107"/>
      <c r="CE16" s="107"/>
      <c r="CF16" s="107"/>
      <c r="CG16" s="107"/>
      <c r="CH16" s="157"/>
      <c r="CI16" s="157"/>
      <c r="CJ16" s="107"/>
      <c r="CK16" s="107"/>
      <c r="CL16" s="107"/>
      <c r="CM16" s="107"/>
      <c r="CN16" s="107"/>
      <c r="CO16" s="157"/>
      <c r="CP16" s="157"/>
      <c r="CQ16" s="107"/>
      <c r="CR16" s="107"/>
      <c r="CS16" s="107"/>
      <c r="CT16" s="107"/>
      <c r="CU16" s="107"/>
      <c r="CV16" s="157"/>
      <c r="CW16" s="157"/>
    </row>
    <row r="17" spans="1:102" s="61" customFormat="1" ht="18"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152</v>
      </c>
      <c r="D17" s="122"/>
      <c r="E17" s="158">
        <v>43605</v>
      </c>
      <c r="F17" s="101">
        <f t="shared" ref="F17" si="44">IF(ISBLANK(E17)," - ",IF(G17=0,E17,E17+G17-1))</f>
        <v>43609</v>
      </c>
      <c r="G17" s="62">
        <v>5</v>
      </c>
      <c r="H17" s="63">
        <v>1</v>
      </c>
      <c r="I17" s="64"/>
      <c r="J17" s="95"/>
      <c r="K17" s="107"/>
      <c r="L17" s="107"/>
      <c r="M17" s="107"/>
      <c r="N17" s="107"/>
      <c r="O17" s="107"/>
      <c r="P17" s="157"/>
      <c r="Q17" s="157"/>
      <c r="R17" s="107"/>
      <c r="S17" s="107"/>
      <c r="T17" s="107"/>
      <c r="U17" s="107"/>
      <c r="V17" s="107"/>
      <c r="W17" s="157"/>
      <c r="X17" s="157"/>
      <c r="Y17" s="107"/>
      <c r="Z17" s="107"/>
      <c r="AA17" s="107"/>
      <c r="AB17" s="107"/>
      <c r="AC17" s="107"/>
      <c r="AD17" s="157"/>
      <c r="AE17" s="157"/>
      <c r="AF17" s="107"/>
      <c r="AG17" s="107"/>
      <c r="AH17" s="107"/>
      <c r="AI17" s="107"/>
      <c r="AJ17" s="107"/>
      <c r="AK17" s="157"/>
      <c r="AL17" s="157"/>
      <c r="AM17" s="107"/>
      <c r="AN17" s="107"/>
      <c r="AO17" s="107"/>
      <c r="AP17" s="107"/>
      <c r="AQ17" s="107"/>
      <c r="AR17" s="157"/>
      <c r="AS17" s="157"/>
      <c r="AT17" s="107"/>
      <c r="AU17" s="107"/>
      <c r="AV17" s="107"/>
      <c r="AW17" s="107"/>
      <c r="AX17" s="107"/>
      <c r="AY17" s="157"/>
      <c r="AZ17" s="157"/>
      <c r="BA17" s="107"/>
      <c r="BB17" s="107"/>
      <c r="BC17" s="107"/>
      <c r="BD17" s="107"/>
      <c r="BE17" s="107"/>
      <c r="BF17" s="157"/>
      <c r="BG17" s="157"/>
      <c r="BH17" s="107"/>
      <c r="BI17" s="107"/>
      <c r="BJ17" s="107"/>
      <c r="BK17" s="107"/>
      <c r="BL17" s="107"/>
      <c r="BM17" s="157"/>
      <c r="BN17" s="157"/>
      <c r="BO17" s="107"/>
      <c r="BP17" s="107"/>
      <c r="BQ17" s="107"/>
      <c r="BR17" s="107"/>
      <c r="BS17" s="107"/>
      <c r="BT17" s="157"/>
      <c r="BU17" s="157"/>
      <c r="BV17" s="107"/>
      <c r="BW17" s="107"/>
      <c r="BX17" s="107"/>
      <c r="BY17" s="107"/>
      <c r="BZ17" s="107"/>
      <c r="CA17" s="157"/>
      <c r="CB17" s="157"/>
      <c r="CC17" s="107"/>
      <c r="CD17" s="107"/>
      <c r="CE17" s="107"/>
      <c r="CF17" s="107"/>
      <c r="CG17" s="107"/>
      <c r="CH17" s="157"/>
      <c r="CI17" s="157"/>
      <c r="CJ17" s="107"/>
      <c r="CK17" s="107"/>
      <c r="CL17" s="107"/>
      <c r="CM17" s="107"/>
      <c r="CN17" s="107"/>
      <c r="CO17" s="157"/>
      <c r="CP17" s="157"/>
      <c r="CQ17" s="107"/>
      <c r="CR17" s="107"/>
      <c r="CS17" s="107"/>
      <c r="CT17" s="107"/>
      <c r="CU17" s="107"/>
      <c r="CV17" s="157"/>
      <c r="CW17" s="157"/>
    </row>
    <row r="18" spans="1:102" s="61" customFormat="1" ht="18" x14ac:dyDescent="0.2">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155</v>
      </c>
      <c r="D18" s="122"/>
      <c r="E18" s="158">
        <v>43612</v>
      </c>
      <c r="F18" s="101">
        <f>IF(ISBLANK(E18)," - ",IF(G18=0,E18,E18+G18-1))</f>
        <v>43616</v>
      </c>
      <c r="G18" s="62">
        <v>5</v>
      </c>
      <c r="H18" s="63">
        <v>1</v>
      </c>
      <c r="I18" s="64"/>
      <c r="J18" s="95"/>
      <c r="K18" s="107"/>
      <c r="L18" s="107"/>
      <c r="M18" s="107"/>
      <c r="N18" s="107"/>
      <c r="O18" s="107"/>
      <c r="P18" s="157"/>
      <c r="Q18" s="157"/>
      <c r="R18" s="107"/>
      <c r="S18" s="107"/>
      <c r="T18" s="107"/>
      <c r="U18" s="107"/>
      <c r="V18" s="107"/>
      <c r="W18" s="157"/>
      <c r="X18" s="157"/>
      <c r="Y18" s="107"/>
      <c r="Z18" s="107"/>
      <c r="AA18" s="107"/>
      <c r="AB18" s="107"/>
      <c r="AC18" s="107"/>
      <c r="AD18" s="157"/>
      <c r="AE18" s="157"/>
      <c r="AF18" s="107"/>
      <c r="AG18" s="107"/>
      <c r="AH18" s="107"/>
      <c r="AI18" s="107"/>
      <c r="AJ18" s="107"/>
      <c r="AK18" s="157"/>
      <c r="AL18" s="157"/>
      <c r="AM18" s="107"/>
      <c r="AN18" s="107"/>
      <c r="AO18" s="107"/>
      <c r="AP18" s="107"/>
      <c r="AQ18" s="107"/>
      <c r="AR18" s="157"/>
      <c r="AS18" s="157"/>
      <c r="AT18" s="107"/>
      <c r="AU18" s="107"/>
      <c r="AV18" s="107"/>
      <c r="AW18" s="107"/>
      <c r="AX18" s="107"/>
      <c r="AY18" s="157"/>
      <c r="AZ18" s="157"/>
      <c r="BA18" s="107"/>
      <c r="BB18" s="107"/>
      <c r="BC18" s="107"/>
      <c r="BD18" s="107"/>
      <c r="BE18" s="107"/>
      <c r="BF18" s="157"/>
      <c r="BG18" s="157"/>
      <c r="BH18" s="107"/>
      <c r="BI18" s="107"/>
      <c r="BJ18" s="107"/>
      <c r="BK18" s="107"/>
      <c r="BL18" s="107"/>
      <c r="BM18" s="157"/>
      <c r="BN18" s="157"/>
      <c r="BO18" s="107"/>
      <c r="BP18" s="107"/>
      <c r="BQ18" s="107"/>
      <c r="BR18" s="107"/>
      <c r="BS18" s="107"/>
      <c r="BT18" s="157"/>
      <c r="BU18" s="157"/>
      <c r="BV18" s="107"/>
      <c r="BW18" s="107"/>
      <c r="BX18" s="107"/>
      <c r="BY18" s="107"/>
      <c r="BZ18" s="107"/>
      <c r="CA18" s="157"/>
      <c r="CB18" s="157"/>
      <c r="CC18" s="107"/>
      <c r="CD18" s="107"/>
      <c r="CE18" s="107"/>
      <c r="CF18" s="107"/>
      <c r="CG18" s="107"/>
      <c r="CH18" s="157"/>
      <c r="CI18" s="157"/>
      <c r="CJ18" s="107"/>
      <c r="CK18" s="107"/>
      <c r="CL18" s="107"/>
      <c r="CM18" s="107"/>
      <c r="CN18" s="107"/>
      <c r="CO18" s="157"/>
      <c r="CP18" s="157"/>
      <c r="CQ18" s="107"/>
      <c r="CR18" s="107"/>
      <c r="CS18" s="107"/>
      <c r="CT18" s="107"/>
      <c r="CU18" s="107"/>
      <c r="CV18" s="157"/>
      <c r="CW18" s="157"/>
    </row>
    <row r="19" spans="1:102"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9" s="121" t="s">
        <v>146</v>
      </c>
      <c r="D19" s="122"/>
      <c r="E19" s="158">
        <v>43619</v>
      </c>
      <c r="F19" s="101">
        <f t="shared" si="43"/>
        <v>43623</v>
      </c>
      <c r="G19" s="62">
        <v>5</v>
      </c>
      <c r="H19" s="63">
        <v>1</v>
      </c>
      <c r="I19" s="64"/>
      <c r="J19" s="95"/>
      <c r="K19" s="107"/>
      <c r="L19" s="107"/>
      <c r="M19" s="107"/>
      <c r="N19" s="107"/>
      <c r="O19" s="107"/>
      <c r="P19" s="157"/>
      <c r="Q19" s="157"/>
      <c r="R19" s="107"/>
      <c r="S19" s="107"/>
      <c r="T19" s="107"/>
      <c r="U19" s="107"/>
      <c r="V19" s="107"/>
      <c r="W19" s="157"/>
      <c r="X19" s="157"/>
      <c r="Y19" s="107"/>
      <c r="Z19" s="107"/>
      <c r="AA19" s="107"/>
      <c r="AB19" s="107"/>
      <c r="AC19" s="107"/>
      <c r="AD19" s="157"/>
      <c r="AE19" s="157"/>
      <c r="AF19" s="107"/>
      <c r="AG19" s="107"/>
      <c r="AH19" s="107"/>
      <c r="AI19" s="107"/>
      <c r="AJ19" s="107"/>
      <c r="AK19" s="157"/>
      <c r="AL19" s="157"/>
      <c r="AM19" s="107"/>
      <c r="AN19" s="107"/>
      <c r="AO19" s="107"/>
      <c r="AP19" s="107"/>
      <c r="AQ19" s="107"/>
      <c r="AR19" s="157"/>
      <c r="AS19" s="157"/>
      <c r="AT19" s="107"/>
      <c r="AU19" s="107"/>
      <c r="AV19" s="107"/>
      <c r="AW19" s="107"/>
      <c r="AX19" s="107"/>
      <c r="AY19" s="157"/>
      <c r="AZ19" s="157"/>
      <c r="BA19" s="107"/>
      <c r="BB19" s="107"/>
      <c r="BC19" s="107"/>
      <c r="BD19" s="107"/>
      <c r="BE19" s="107"/>
      <c r="BF19" s="157"/>
      <c r="BG19" s="157"/>
      <c r="BH19" s="107"/>
      <c r="BI19" s="107"/>
      <c r="BJ19" s="107"/>
      <c r="BK19" s="107"/>
      <c r="BL19" s="107"/>
      <c r="BM19" s="157"/>
      <c r="BN19" s="157"/>
      <c r="BO19" s="107"/>
      <c r="BP19" s="107"/>
      <c r="BQ19" s="107"/>
      <c r="BR19" s="107"/>
      <c r="BS19" s="107"/>
      <c r="BT19" s="157"/>
      <c r="BU19" s="157"/>
      <c r="BV19" s="107"/>
      <c r="BW19" s="107"/>
      <c r="BX19" s="107"/>
      <c r="BY19" s="107"/>
      <c r="BZ19" s="107"/>
      <c r="CA19" s="157"/>
      <c r="CB19" s="157"/>
      <c r="CC19" s="107"/>
      <c r="CD19" s="107"/>
      <c r="CE19" s="107"/>
      <c r="CF19" s="107"/>
      <c r="CG19" s="107"/>
      <c r="CH19" s="157"/>
      <c r="CI19" s="157"/>
      <c r="CJ19" s="107"/>
      <c r="CK19" s="107"/>
      <c r="CL19" s="107"/>
      <c r="CM19" s="107"/>
      <c r="CN19" s="107"/>
      <c r="CO19" s="157"/>
      <c r="CP19" s="157"/>
      <c r="CQ19" s="107"/>
      <c r="CR19" s="107"/>
      <c r="CS19" s="107"/>
      <c r="CT19" s="107"/>
      <c r="CU19" s="107"/>
      <c r="CV19" s="157"/>
      <c r="CW19" s="157"/>
    </row>
    <row r="20" spans="1:102" s="61" customFormat="1" ht="18"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0" s="121" t="s">
        <v>149</v>
      </c>
      <c r="D20" s="122"/>
      <c r="E20" s="158">
        <v>43620</v>
      </c>
      <c r="F20" s="101">
        <f t="shared" si="43"/>
        <v>43623</v>
      </c>
      <c r="G20" s="62">
        <v>4</v>
      </c>
      <c r="H20" s="63">
        <v>0.5</v>
      </c>
      <c r="I20" s="64"/>
      <c r="J20" s="95"/>
      <c r="K20" s="107"/>
      <c r="L20" s="107"/>
      <c r="M20" s="107"/>
      <c r="N20" s="107"/>
      <c r="O20" s="107"/>
      <c r="P20" s="157"/>
      <c r="Q20" s="157"/>
      <c r="R20" s="107"/>
      <c r="S20" s="107"/>
      <c r="T20" s="107"/>
      <c r="U20" s="107"/>
      <c r="V20" s="107"/>
      <c r="W20" s="157"/>
      <c r="X20" s="157"/>
      <c r="Y20" s="107"/>
      <c r="Z20" s="107"/>
      <c r="AA20" s="107"/>
      <c r="AB20" s="107"/>
      <c r="AC20" s="107"/>
      <c r="AD20" s="157"/>
      <c r="AE20" s="157"/>
      <c r="AF20" s="107"/>
      <c r="AG20" s="107"/>
      <c r="AH20" s="107"/>
      <c r="AI20" s="107"/>
      <c r="AJ20" s="107"/>
      <c r="AK20" s="157"/>
      <c r="AL20" s="157"/>
      <c r="AM20" s="107"/>
      <c r="AN20" s="107"/>
      <c r="AO20" s="107"/>
      <c r="AP20" s="107"/>
      <c r="AQ20" s="107"/>
      <c r="AR20" s="157"/>
      <c r="AS20" s="157"/>
      <c r="AT20" s="107"/>
      <c r="AU20" s="107"/>
      <c r="AV20" s="107"/>
      <c r="AW20" s="107"/>
      <c r="AX20" s="107"/>
      <c r="AY20" s="157"/>
      <c r="AZ20" s="157"/>
      <c r="BA20" s="107"/>
      <c r="BB20" s="107"/>
      <c r="BC20" s="107"/>
      <c r="BD20" s="107"/>
      <c r="BE20" s="107"/>
      <c r="BF20" s="157"/>
      <c r="BG20" s="157"/>
      <c r="BH20" s="107"/>
      <c r="BI20" s="107"/>
      <c r="BJ20" s="107"/>
      <c r="BK20" s="107"/>
      <c r="BL20" s="107"/>
      <c r="BM20" s="157"/>
      <c r="BN20" s="157"/>
      <c r="BO20" s="107"/>
      <c r="BP20" s="107"/>
      <c r="BQ20" s="107"/>
      <c r="BR20" s="107"/>
      <c r="BS20" s="107"/>
      <c r="BT20" s="157"/>
      <c r="BU20" s="157"/>
      <c r="BV20" s="107"/>
      <c r="BW20" s="107"/>
      <c r="BX20" s="107"/>
      <c r="BY20" s="107"/>
      <c r="BZ20" s="107"/>
      <c r="CA20" s="157"/>
      <c r="CB20" s="157"/>
      <c r="CC20" s="107"/>
      <c r="CD20" s="107"/>
      <c r="CE20" s="107"/>
      <c r="CF20" s="107"/>
      <c r="CG20" s="107"/>
      <c r="CH20" s="157"/>
      <c r="CI20" s="157"/>
      <c r="CJ20" s="107"/>
      <c r="CK20" s="107"/>
      <c r="CL20" s="107"/>
      <c r="CM20" s="107"/>
      <c r="CN20" s="107"/>
      <c r="CO20" s="157"/>
      <c r="CP20" s="157"/>
      <c r="CQ20" s="107"/>
      <c r="CR20" s="107"/>
      <c r="CS20" s="107"/>
      <c r="CT20" s="107"/>
      <c r="CU20" s="107"/>
      <c r="CV20" s="157"/>
      <c r="CW20" s="157"/>
    </row>
    <row r="21" spans="1:102" s="55" customFormat="1" ht="18" x14ac:dyDescent="0.2">
      <c r="A21" s="53" t="str">
        <f>IF(ISERROR(VALUE(SUBSTITUTE(prevWBS,".",""))),"1",IF(ISERROR(FIND("`",SUBSTITUTE(prevWBS,".","`",1))),TEXT(VALUE(prevWBS)+1,"#"),TEXT(VALUE(LEFT(prevWBS,FIND("`",SUBSTITUTE(prevWBS,".","`",1))-1))+1,"#")))</f>
        <v>3</v>
      </c>
      <c r="B21" s="54" t="s">
        <v>141</v>
      </c>
      <c r="D21" s="56"/>
      <c r="E21" s="102"/>
      <c r="F21" s="102" t="str">
        <f t="shared" si="43"/>
        <v xml:space="preserve"> - </v>
      </c>
      <c r="G21" s="57"/>
      <c r="H21" s="58"/>
      <c r="I21" s="59" t="str">
        <f t="shared" si="41"/>
        <v xml:space="preserve"> - </v>
      </c>
      <c r="J21" s="96"/>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c r="BO21" s="108"/>
      <c r="BT21" s="108"/>
      <c r="BU21" s="108"/>
      <c r="CA21" s="108"/>
      <c r="CB21" s="108"/>
      <c r="CH21" s="108"/>
      <c r="CI21" s="108"/>
      <c r="CO21" s="108"/>
      <c r="CP21" s="108"/>
      <c r="CV21" s="108"/>
      <c r="CW21" s="108"/>
    </row>
    <row r="22" spans="1:102"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1" t="s">
        <v>153</v>
      </c>
      <c r="D22" s="122"/>
      <c r="E22" s="158">
        <v>43633</v>
      </c>
      <c r="F22" s="101">
        <f t="shared" ref="F22" si="45">IF(ISBLANK(E22)," - ",IF(G22=0,E22,E22+G22-1))</f>
        <v>43644</v>
      </c>
      <c r="G22" s="62">
        <v>12</v>
      </c>
      <c r="H22" s="63">
        <v>1</v>
      </c>
      <c r="I22" s="64"/>
      <c r="J22" s="95"/>
      <c r="K22" s="107"/>
      <c r="L22" s="107"/>
      <c r="M22" s="107"/>
      <c r="N22" s="107"/>
      <c r="O22" s="107"/>
      <c r="P22" s="157"/>
      <c r="Q22" s="157"/>
      <c r="R22" s="107"/>
      <c r="S22" s="107"/>
      <c r="T22" s="107"/>
      <c r="U22" s="107"/>
      <c r="V22" s="107"/>
      <c r="W22" s="157"/>
      <c r="X22" s="157"/>
      <c r="Y22" s="107"/>
      <c r="Z22" s="107"/>
      <c r="AA22" s="107"/>
      <c r="AB22" s="107"/>
      <c r="AC22" s="107"/>
      <c r="AD22" s="157"/>
      <c r="AE22" s="157"/>
      <c r="AF22" s="107"/>
      <c r="AG22" s="107"/>
      <c r="AH22" s="107"/>
      <c r="AI22" s="107"/>
      <c r="AJ22" s="107"/>
      <c r="AK22" s="157"/>
      <c r="AL22" s="157"/>
      <c r="AM22" s="107"/>
      <c r="AN22" s="107"/>
      <c r="AO22" s="107"/>
      <c r="AP22" s="107"/>
      <c r="AQ22" s="107"/>
      <c r="AR22" s="157"/>
      <c r="AS22" s="157"/>
      <c r="AT22" s="107"/>
      <c r="AU22" s="107"/>
      <c r="AV22" s="107"/>
      <c r="AW22" s="107"/>
      <c r="AX22" s="107"/>
      <c r="AY22" s="157"/>
      <c r="AZ22" s="157"/>
      <c r="BA22" s="107"/>
      <c r="BB22" s="107"/>
      <c r="BC22" s="107"/>
      <c r="BD22" s="107"/>
      <c r="BE22" s="107"/>
      <c r="BF22" s="157"/>
      <c r="BG22" s="157"/>
      <c r="BH22" s="107"/>
      <c r="BI22" s="107"/>
      <c r="BJ22" s="107"/>
      <c r="BK22" s="107"/>
      <c r="BL22" s="107"/>
      <c r="BM22" s="157"/>
      <c r="BN22" s="157"/>
      <c r="BO22" s="107"/>
      <c r="BP22" s="107"/>
      <c r="BQ22" s="107"/>
      <c r="BR22" s="107"/>
      <c r="BS22" s="107"/>
      <c r="BT22" s="157"/>
      <c r="BU22" s="157"/>
      <c r="BV22" s="107"/>
      <c r="BW22" s="107"/>
      <c r="BX22" s="107"/>
      <c r="BY22" s="107"/>
      <c r="BZ22" s="107"/>
      <c r="CA22" s="157"/>
      <c r="CB22" s="157"/>
      <c r="CC22" s="107"/>
      <c r="CD22" s="107"/>
      <c r="CE22" s="107"/>
      <c r="CF22" s="107"/>
      <c r="CG22" s="107"/>
      <c r="CH22" s="157"/>
      <c r="CI22" s="157"/>
      <c r="CJ22" s="107"/>
      <c r="CK22" s="107"/>
      <c r="CL22" s="107"/>
      <c r="CM22" s="107"/>
      <c r="CN22" s="107"/>
      <c r="CO22" s="157"/>
      <c r="CP22" s="157"/>
      <c r="CQ22" s="107"/>
      <c r="CR22" s="107"/>
      <c r="CS22" s="107"/>
      <c r="CT22" s="107"/>
      <c r="CU22" s="107"/>
      <c r="CV22" s="157"/>
      <c r="CW22" s="157"/>
      <c r="CX22" s="107"/>
    </row>
    <row r="23" spans="1:102"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1" t="s">
        <v>158</v>
      </c>
      <c r="D23" s="122"/>
      <c r="E23" s="158">
        <v>43656</v>
      </c>
      <c r="F23" s="101">
        <f>IF(ISBLANK(E23)," - ",IF(G23=0,E23,E23+G23-1))</f>
        <v>43658</v>
      </c>
      <c r="G23" s="62">
        <v>3</v>
      </c>
      <c r="H23" s="63">
        <v>0.2</v>
      </c>
      <c r="I23" s="64"/>
      <c r="J23" s="95"/>
      <c r="K23" s="107"/>
      <c r="L23" s="107"/>
      <c r="M23" s="107"/>
      <c r="N23" s="107"/>
      <c r="O23" s="107"/>
      <c r="P23" s="157"/>
      <c r="Q23" s="157"/>
      <c r="R23" s="107"/>
      <c r="S23" s="107"/>
      <c r="T23" s="107"/>
      <c r="U23" s="107"/>
      <c r="V23" s="107"/>
      <c r="W23" s="157"/>
      <c r="X23" s="157"/>
      <c r="Y23" s="107"/>
      <c r="Z23" s="107"/>
      <c r="AA23" s="107"/>
      <c r="AB23" s="107"/>
      <c r="AC23" s="107"/>
      <c r="AD23" s="157"/>
      <c r="AE23" s="157"/>
      <c r="AF23" s="107"/>
      <c r="AG23" s="107"/>
      <c r="AH23" s="107"/>
      <c r="AI23" s="107"/>
      <c r="AJ23" s="107"/>
      <c r="AK23" s="157"/>
      <c r="AL23" s="157"/>
      <c r="AM23" s="107"/>
      <c r="AN23" s="107"/>
      <c r="AO23" s="107"/>
      <c r="AP23" s="107"/>
      <c r="AQ23" s="107"/>
      <c r="AR23" s="157"/>
      <c r="AS23" s="157"/>
      <c r="AT23" s="107"/>
      <c r="AU23" s="107"/>
      <c r="AV23" s="107"/>
      <c r="AW23" s="107"/>
      <c r="AX23" s="107"/>
      <c r="AY23" s="157"/>
      <c r="AZ23" s="157"/>
      <c r="BA23" s="107"/>
      <c r="BB23" s="107"/>
      <c r="BC23" s="107"/>
      <c r="BD23" s="107"/>
      <c r="BE23" s="107"/>
      <c r="BF23" s="157"/>
      <c r="BG23" s="157"/>
      <c r="BH23" s="107"/>
      <c r="BI23" s="107"/>
      <c r="BJ23" s="107"/>
      <c r="BK23" s="107"/>
      <c r="BL23" s="107"/>
      <c r="BM23" s="157"/>
      <c r="BN23" s="157"/>
      <c r="BO23" s="107"/>
      <c r="BP23" s="107"/>
      <c r="BQ23" s="107"/>
      <c r="BR23" s="107"/>
      <c r="BS23" s="107"/>
      <c r="BT23" s="157"/>
      <c r="BU23" s="157"/>
      <c r="BV23" s="107"/>
      <c r="BW23" s="107"/>
      <c r="BX23" s="107"/>
      <c r="BY23" s="107"/>
      <c r="BZ23" s="107"/>
      <c r="CA23" s="157"/>
      <c r="CB23" s="157"/>
      <c r="CC23" s="107"/>
      <c r="CD23" s="107"/>
      <c r="CE23" s="107"/>
      <c r="CF23" s="107"/>
      <c r="CG23" s="107"/>
      <c r="CH23" s="157"/>
      <c r="CI23" s="157"/>
      <c r="CJ23" s="107"/>
      <c r="CK23" s="107"/>
      <c r="CL23" s="107"/>
      <c r="CM23" s="107"/>
      <c r="CN23" s="107"/>
      <c r="CO23" s="157"/>
      <c r="CP23" s="157"/>
      <c r="CQ23" s="107"/>
      <c r="CR23" s="107"/>
      <c r="CS23" s="107"/>
      <c r="CT23" s="107"/>
      <c r="CU23" s="107"/>
      <c r="CV23" s="157"/>
      <c r="CW23" s="157"/>
      <c r="CX23" s="107"/>
    </row>
    <row r="24" spans="1:102" s="61" customFormat="1" ht="18" x14ac:dyDescent="0.2">
      <c r="A2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4" s="121" t="s">
        <v>146</v>
      </c>
      <c r="D24" s="122"/>
      <c r="E24" s="158">
        <v>43661</v>
      </c>
      <c r="F24" s="101">
        <f t="shared" si="43"/>
        <v>43665</v>
      </c>
      <c r="G24" s="62">
        <v>5</v>
      </c>
      <c r="H24" s="63">
        <v>0</v>
      </c>
      <c r="I24" s="64"/>
      <c r="J24" s="95"/>
      <c r="K24" s="107"/>
      <c r="L24" s="107"/>
      <c r="M24" s="107"/>
      <c r="N24" s="107"/>
      <c r="O24" s="107"/>
      <c r="P24" s="157"/>
      <c r="Q24" s="157"/>
      <c r="R24" s="107"/>
      <c r="S24" s="107"/>
      <c r="T24" s="107"/>
      <c r="U24" s="107"/>
      <c r="V24" s="107"/>
      <c r="W24" s="157"/>
      <c r="X24" s="157"/>
      <c r="Y24" s="107"/>
      <c r="Z24" s="107"/>
      <c r="AA24" s="107"/>
      <c r="AB24" s="107"/>
      <c r="AC24" s="107"/>
      <c r="AD24" s="157"/>
      <c r="AE24" s="157"/>
      <c r="AF24" s="107"/>
      <c r="AG24" s="107"/>
      <c r="AH24" s="107"/>
      <c r="AI24" s="107"/>
      <c r="AJ24" s="107"/>
      <c r="AK24" s="157"/>
      <c r="AL24" s="157"/>
      <c r="AM24" s="107"/>
      <c r="AN24" s="107"/>
      <c r="AO24" s="107"/>
      <c r="AP24" s="107"/>
      <c r="AQ24" s="107"/>
      <c r="AR24" s="157"/>
      <c r="AS24" s="157"/>
      <c r="AT24" s="107"/>
      <c r="AU24" s="107"/>
      <c r="AV24" s="107"/>
      <c r="AW24" s="107"/>
      <c r="AX24" s="107"/>
      <c r="AY24" s="157"/>
      <c r="AZ24" s="157"/>
      <c r="BA24" s="107"/>
      <c r="BB24" s="107"/>
      <c r="BC24" s="107"/>
      <c r="BD24" s="107"/>
      <c r="BE24" s="107"/>
      <c r="BF24" s="157"/>
      <c r="BG24" s="157"/>
      <c r="BH24" s="107"/>
      <c r="BI24" s="107"/>
      <c r="BJ24" s="107"/>
      <c r="BK24" s="107"/>
      <c r="BL24" s="107"/>
      <c r="BM24" s="157"/>
      <c r="BN24" s="157"/>
      <c r="BO24" s="107"/>
      <c r="BP24" s="107"/>
      <c r="BQ24" s="107"/>
      <c r="BR24" s="107"/>
      <c r="BS24" s="107"/>
      <c r="BT24" s="157"/>
      <c r="BU24" s="157"/>
      <c r="BV24" s="107"/>
      <c r="BW24" s="107"/>
      <c r="BX24" s="107"/>
      <c r="BY24" s="107"/>
      <c r="BZ24" s="107"/>
      <c r="CA24" s="157"/>
      <c r="CB24" s="157"/>
      <c r="CC24" s="107"/>
      <c r="CD24" s="107"/>
      <c r="CE24" s="107"/>
      <c r="CF24" s="107"/>
      <c r="CG24" s="107"/>
      <c r="CH24" s="157"/>
      <c r="CI24" s="157"/>
      <c r="CJ24" s="107"/>
      <c r="CK24" s="107"/>
      <c r="CL24" s="107"/>
      <c r="CM24" s="107"/>
      <c r="CN24" s="107"/>
      <c r="CO24" s="157"/>
      <c r="CP24" s="157"/>
      <c r="CQ24" s="107"/>
      <c r="CR24" s="107"/>
      <c r="CS24" s="107"/>
      <c r="CT24" s="107"/>
      <c r="CU24" s="107"/>
      <c r="CV24" s="157"/>
      <c r="CW24" s="157"/>
      <c r="CX24" s="107"/>
    </row>
    <row r="25" spans="1:102"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5" s="121" t="s">
        <v>149</v>
      </c>
      <c r="D25" s="122"/>
      <c r="E25" s="158">
        <v>43661</v>
      </c>
      <c r="F25" s="101">
        <f t="shared" si="43"/>
        <v>43665</v>
      </c>
      <c r="G25" s="62">
        <v>5</v>
      </c>
      <c r="H25" s="63">
        <v>0</v>
      </c>
      <c r="I25" s="64"/>
      <c r="J25" s="95"/>
      <c r="K25" s="107"/>
      <c r="L25" s="107"/>
      <c r="M25" s="107"/>
      <c r="N25" s="107"/>
      <c r="O25" s="107"/>
      <c r="P25" s="157"/>
      <c r="Q25" s="157"/>
      <c r="R25" s="107"/>
      <c r="S25" s="107"/>
      <c r="T25" s="107"/>
      <c r="U25" s="107"/>
      <c r="V25" s="107"/>
      <c r="W25" s="157"/>
      <c r="X25" s="157"/>
      <c r="Y25" s="107"/>
      <c r="Z25" s="107"/>
      <c r="AA25" s="107"/>
      <c r="AB25" s="107"/>
      <c r="AC25" s="107"/>
      <c r="AD25" s="157"/>
      <c r="AE25" s="157"/>
      <c r="AF25" s="107"/>
      <c r="AG25" s="107"/>
      <c r="AH25" s="107"/>
      <c r="AI25" s="107"/>
      <c r="AJ25" s="107"/>
      <c r="AK25" s="157"/>
      <c r="AL25" s="157"/>
      <c r="AM25" s="107"/>
      <c r="AN25" s="107"/>
      <c r="AO25" s="107"/>
      <c r="AP25" s="107"/>
      <c r="AQ25" s="107"/>
      <c r="AR25" s="157"/>
      <c r="AS25" s="157"/>
      <c r="AT25" s="107"/>
      <c r="AU25" s="107"/>
      <c r="AV25" s="107"/>
      <c r="AW25" s="107"/>
      <c r="AX25" s="107"/>
      <c r="AY25" s="157"/>
      <c r="AZ25" s="157"/>
      <c r="BA25" s="107"/>
      <c r="BB25" s="107"/>
      <c r="BC25" s="107"/>
      <c r="BD25" s="107"/>
      <c r="BE25" s="107"/>
      <c r="BF25" s="157"/>
      <c r="BG25" s="157"/>
      <c r="BH25" s="107"/>
      <c r="BI25" s="107"/>
      <c r="BJ25" s="107"/>
      <c r="BK25" s="107"/>
      <c r="BL25" s="107"/>
      <c r="BM25" s="157"/>
      <c r="BN25" s="157"/>
      <c r="BO25" s="107"/>
      <c r="BP25" s="107"/>
      <c r="BQ25" s="107"/>
      <c r="BR25" s="107"/>
      <c r="BS25" s="107"/>
      <c r="BT25" s="157"/>
      <c r="BU25" s="157"/>
      <c r="BV25" s="107"/>
      <c r="BW25" s="107"/>
      <c r="BX25" s="107"/>
      <c r="BY25" s="107"/>
      <c r="BZ25" s="107"/>
      <c r="CA25" s="157"/>
      <c r="CB25" s="157"/>
      <c r="CC25" s="107"/>
      <c r="CD25" s="107"/>
      <c r="CE25" s="107"/>
      <c r="CF25" s="107"/>
      <c r="CG25" s="107"/>
      <c r="CH25" s="157"/>
      <c r="CI25" s="157"/>
      <c r="CJ25" s="107"/>
      <c r="CK25" s="107"/>
      <c r="CL25" s="107"/>
      <c r="CM25" s="107"/>
      <c r="CN25" s="107"/>
      <c r="CO25" s="157"/>
      <c r="CP25" s="157"/>
      <c r="CQ25" s="107"/>
      <c r="CR25" s="107"/>
      <c r="CS25" s="107"/>
      <c r="CT25" s="107"/>
      <c r="CU25" s="107"/>
      <c r="CV25" s="157"/>
      <c r="CW25" s="157"/>
      <c r="CX25" s="107"/>
    </row>
    <row r="26" spans="1:102" s="55" customFormat="1" ht="18" x14ac:dyDescent="0.2">
      <c r="A26" s="53" t="str">
        <f>IF(ISERROR(VALUE(SUBSTITUTE(prevWBS,".",""))),"1",IF(ISERROR(FIND("`",SUBSTITUTE(prevWBS,".","`",1))),TEXT(VALUE(prevWBS)+1,"#"),TEXT(VALUE(LEFT(prevWBS,FIND("`",SUBSTITUTE(prevWBS,".","`",1))-1))+1,"#")))</f>
        <v>4</v>
      </c>
      <c r="B26" s="54" t="s">
        <v>142</v>
      </c>
      <c r="D26" s="56"/>
      <c r="E26" s="102"/>
      <c r="F26" s="102" t="str">
        <f t="shared" si="43"/>
        <v xml:space="preserve"> - </v>
      </c>
      <c r="G26" s="57"/>
      <c r="H26" s="58"/>
      <c r="I26" s="59" t="str">
        <f t="shared" si="41"/>
        <v xml:space="preserve"> - </v>
      </c>
      <c r="J26" s="96"/>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c r="BO26" s="108"/>
      <c r="BT26" s="108"/>
      <c r="BU26" s="108"/>
      <c r="CA26" s="108"/>
      <c r="CB26" s="108"/>
      <c r="CH26" s="108"/>
      <c r="CI26" s="108"/>
      <c r="CO26" s="108"/>
      <c r="CP26" s="108"/>
      <c r="CV26" s="108"/>
      <c r="CW26" s="108"/>
    </row>
    <row r="27" spans="1:102"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7" s="121" t="s">
        <v>154</v>
      </c>
      <c r="D27" s="122"/>
      <c r="E27" s="158">
        <v>43607</v>
      </c>
      <c r="F27" s="101">
        <f t="shared" ref="F27" si="46">IF(ISBLANK(E27)," - ",IF(G27=0,E27,E27+G27-1))</f>
        <v>43608</v>
      </c>
      <c r="G27" s="62">
        <v>2</v>
      </c>
      <c r="H27" s="63">
        <v>1</v>
      </c>
      <c r="I27" s="64">
        <v>5</v>
      </c>
      <c r="J27" s="95"/>
      <c r="K27" s="107"/>
      <c r="L27" s="107"/>
      <c r="M27" s="107"/>
      <c r="N27" s="107"/>
      <c r="O27" s="107"/>
      <c r="P27" s="157"/>
      <c r="Q27" s="157"/>
      <c r="R27" s="107"/>
      <c r="S27" s="107"/>
      <c r="T27" s="107"/>
      <c r="U27" s="107"/>
      <c r="V27" s="107"/>
      <c r="W27" s="157"/>
      <c r="X27" s="157"/>
      <c r="Y27" s="107"/>
      <c r="Z27" s="107"/>
      <c r="AA27" s="107"/>
      <c r="AB27" s="107"/>
      <c r="AC27" s="107"/>
      <c r="AD27" s="157"/>
      <c r="AE27" s="157"/>
      <c r="AF27" s="107"/>
      <c r="AG27" s="107"/>
      <c r="AH27" s="107"/>
      <c r="AI27" s="107"/>
      <c r="AJ27" s="107"/>
      <c r="AK27" s="157"/>
      <c r="AL27" s="157"/>
      <c r="AM27" s="107"/>
      <c r="AN27" s="107"/>
      <c r="AO27" s="107"/>
      <c r="AP27" s="107"/>
      <c r="AQ27" s="107"/>
      <c r="AR27" s="157"/>
      <c r="AS27" s="157"/>
      <c r="AT27" s="107"/>
      <c r="AU27" s="107"/>
      <c r="AV27" s="107"/>
      <c r="AW27" s="107"/>
      <c r="AX27" s="107"/>
      <c r="AY27" s="157"/>
      <c r="AZ27" s="157"/>
      <c r="BA27" s="107"/>
      <c r="BB27" s="107"/>
      <c r="BC27" s="107"/>
      <c r="BD27" s="107"/>
      <c r="BE27" s="107"/>
      <c r="BF27" s="157"/>
      <c r="BG27" s="157"/>
      <c r="BH27" s="107"/>
      <c r="BI27" s="107"/>
      <c r="BJ27" s="107"/>
      <c r="BK27" s="107"/>
      <c r="BL27" s="107"/>
      <c r="BM27" s="157"/>
      <c r="BN27" s="157"/>
      <c r="BO27" s="107"/>
      <c r="BP27" s="107"/>
      <c r="BQ27" s="107"/>
      <c r="BR27" s="107"/>
      <c r="BS27" s="107"/>
      <c r="BT27" s="157"/>
      <c r="BU27" s="157"/>
      <c r="BV27" s="107"/>
      <c r="BW27" s="107"/>
      <c r="BX27" s="107"/>
      <c r="BY27" s="107"/>
      <c r="BZ27" s="107"/>
      <c r="CA27" s="157"/>
      <c r="CB27" s="157"/>
      <c r="CC27" s="107"/>
      <c r="CD27" s="107"/>
      <c r="CE27" s="107"/>
      <c r="CF27" s="107"/>
      <c r="CG27" s="107"/>
      <c r="CH27" s="157"/>
      <c r="CI27" s="157"/>
      <c r="CJ27" s="107"/>
      <c r="CK27" s="107"/>
      <c r="CL27" s="107"/>
      <c r="CM27" s="107"/>
      <c r="CN27" s="107"/>
      <c r="CO27" s="157"/>
      <c r="CP27" s="157"/>
      <c r="CQ27" s="107"/>
      <c r="CR27" s="107"/>
      <c r="CS27" s="107"/>
      <c r="CT27" s="107"/>
      <c r="CU27" s="107"/>
      <c r="CV27" s="157"/>
      <c r="CW27" s="157"/>
      <c r="CX27" s="107"/>
    </row>
    <row r="28" spans="1:102"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8" s="121" t="s">
        <v>147</v>
      </c>
      <c r="D28" s="122"/>
      <c r="E28" s="158">
        <v>43612</v>
      </c>
      <c r="F28" s="101">
        <f>IF(ISBLANK(E28)," - ",IF(G28=0,E28,E28+G28-1))</f>
        <v>43613</v>
      </c>
      <c r="G28" s="62">
        <v>2</v>
      </c>
      <c r="H28" s="63">
        <v>1</v>
      </c>
      <c r="I28" s="64"/>
      <c r="J28" s="95"/>
      <c r="K28" s="107"/>
      <c r="L28" s="107"/>
      <c r="M28" s="107"/>
      <c r="N28" s="107"/>
      <c r="O28" s="107"/>
      <c r="P28" s="157"/>
      <c r="Q28" s="157"/>
      <c r="R28" s="107"/>
      <c r="S28" s="107"/>
      <c r="T28" s="107"/>
      <c r="U28" s="107"/>
      <c r="V28" s="107"/>
      <c r="W28" s="157"/>
      <c r="X28" s="157"/>
      <c r="Y28" s="107"/>
      <c r="Z28" s="107"/>
      <c r="AA28" s="107"/>
      <c r="AB28" s="107"/>
      <c r="AC28" s="107"/>
      <c r="AD28" s="157"/>
      <c r="AE28" s="157"/>
      <c r="AF28" s="107"/>
      <c r="AG28" s="107"/>
      <c r="AH28" s="107"/>
      <c r="AI28" s="107"/>
      <c r="AJ28" s="107"/>
      <c r="AK28" s="157"/>
      <c r="AL28" s="157"/>
      <c r="AM28" s="107"/>
      <c r="AN28" s="107"/>
      <c r="AO28" s="107"/>
      <c r="AP28" s="107"/>
      <c r="AQ28" s="107"/>
      <c r="AR28" s="157"/>
      <c r="AS28" s="157"/>
      <c r="AT28" s="107"/>
      <c r="AU28" s="107"/>
      <c r="AV28" s="107"/>
      <c r="AW28" s="107"/>
      <c r="AX28" s="107"/>
      <c r="AY28" s="157"/>
      <c r="AZ28" s="157"/>
      <c r="BA28" s="107"/>
      <c r="BB28" s="107"/>
      <c r="BC28" s="107"/>
      <c r="BD28" s="107"/>
      <c r="BE28" s="107"/>
      <c r="BF28" s="157"/>
      <c r="BG28" s="157"/>
      <c r="BH28" s="107"/>
      <c r="BI28" s="107"/>
      <c r="BJ28" s="107"/>
      <c r="BK28" s="107"/>
      <c r="BL28" s="107"/>
      <c r="BM28" s="157"/>
      <c r="BN28" s="157"/>
      <c r="BO28" s="107"/>
      <c r="BP28" s="107"/>
      <c r="BQ28" s="107"/>
      <c r="BR28" s="107"/>
      <c r="BS28" s="107"/>
      <c r="BT28" s="157"/>
      <c r="BU28" s="157"/>
      <c r="BV28" s="107"/>
      <c r="BW28" s="107"/>
      <c r="BX28" s="107"/>
      <c r="BY28" s="107"/>
      <c r="BZ28" s="107"/>
      <c r="CA28" s="157"/>
      <c r="CB28" s="157"/>
      <c r="CC28" s="107"/>
      <c r="CD28" s="107"/>
      <c r="CE28" s="107"/>
      <c r="CF28" s="107"/>
      <c r="CG28" s="107"/>
      <c r="CH28" s="157"/>
      <c r="CI28" s="157"/>
      <c r="CJ28" s="107"/>
      <c r="CK28" s="107"/>
      <c r="CL28" s="107"/>
      <c r="CM28" s="107"/>
      <c r="CN28" s="107"/>
      <c r="CO28" s="157"/>
      <c r="CP28" s="157"/>
      <c r="CQ28" s="107"/>
      <c r="CR28" s="107"/>
      <c r="CS28" s="107"/>
      <c r="CT28" s="107"/>
      <c r="CU28" s="107"/>
      <c r="CV28" s="157"/>
      <c r="CW28" s="157"/>
      <c r="CX28" s="107"/>
    </row>
    <row r="29" spans="1:102"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9" s="121" t="s">
        <v>148</v>
      </c>
      <c r="D29" s="122"/>
      <c r="E29" s="158">
        <v>43640</v>
      </c>
      <c r="F29" s="101">
        <f t="shared" si="43"/>
        <v>43658</v>
      </c>
      <c r="G29" s="62">
        <v>19</v>
      </c>
      <c r="H29" s="63">
        <v>0.5</v>
      </c>
      <c r="I29" s="64"/>
      <c r="J29" s="95"/>
      <c r="K29" s="107"/>
      <c r="L29" s="107"/>
      <c r="M29" s="107"/>
      <c r="N29" s="107"/>
      <c r="O29" s="107"/>
      <c r="P29" s="157"/>
      <c r="Q29" s="157"/>
      <c r="R29" s="107"/>
      <c r="S29" s="107"/>
      <c r="T29" s="107"/>
      <c r="U29" s="107"/>
      <c r="V29" s="107"/>
      <c r="W29" s="157"/>
      <c r="X29" s="157"/>
      <c r="Y29" s="107"/>
      <c r="Z29" s="107"/>
      <c r="AA29" s="107"/>
      <c r="AB29" s="107"/>
      <c r="AC29" s="107"/>
      <c r="AD29" s="157"/>
      <c r="AE29" s="157"/>
      <c r="AF29" s="107"/>
      <c r="AG29" s="107"/>
      <c r="AH29" s="107"/>
      <c r="AI29" s="107"/>
      <c r="AJ29" s="107"/>
      <c r="AK29" s="157"/>
      <c r="AL29" s="157"/>
      <c r="AM29" s="107"/>
      <c r="AN29" s="107"/>
      <c r="AO29" s="107"/>
      <c r="AP29" s="107"/>
      <c r="AQ29" s="107"/>
      <c r="AR29" s="157"/>
      <c r="AS29" s="157"/>
      <c r="AT29" s="107"/>
      <c r="AU29" s="107"/>
      <c r="AV29" s="107"/>
      <c r="AW29" s="107"/>
      <c r="AX29" s="107"/>
      <c r="AY29" s="157"/>
      <c r="AZ29" s="157"/>
      <c r="BA29" s="107"/>
      <c r="BB29" s="107"/>
      <c r="BC29" s="107"/>
      <c r="BD29" s="107"/>
      <c r="BE29" s="107"/>
      <c r="BF29" s="157"/>
      <c r="BG29" s="157"/>
      <c r="BH29" s="107"/>
      <c r="BI29" s="107"/>
      <c r="BJ29" s="107"/>
      <c r="BK29" s="107"/>
      <c r="BL29" s="107"/>
      <c r="BM29" s="157"/>
      <c r="BN29" s="157"/>
      <c r="BO29" s="107"/>
      <c r="BP29" s="107"/>
      <c r="BQ29" s="107"/>
      <c r="BR29" s="107"/>
      <c r="BS29" s="107"/>
      <c r="BT29" s="157"/>
      <c r="BU29" s="157"/>
      <c r="BV29" s="107"/>
      <c r="BW29" s="107"/>
      <c r="BX29" s="107"/>
      <c r="BY29" s="107"/>
      <c r="BZ29" s="107"/>
      <c r="CA29" s="157"/>
      <c r="CB29" s="157"/>
      <c r="CC29" s="107"/>
      <c r="CD29" s="107"/>
      <c r="CE29" s="107"/>
      <c r="CF29" s="107"/>
      <c r="CG29" s="107"/>
      <c r="CH29" s="157"/>
      <c r="CI29" s="157"/>
      <c r="CJ29" s="107"/>
      <c r="CK29" s="107"/>
      <c r="CL29" s="107"/>
      <c r="CM29" s="107"/>
      <c r="CN29" s="107"/>
      <c r="CO29" s="157"/>
      <c r="CP29" s="157"/>
      <c r="CQ29" s="107"/>
      <c r="CR29" s="107"/>
      <c r="CS29" s="107"/>
      <c r="CT29" s="107"/>
      <c r="CU29" s="107"/>
      <c r="CV29" s="157"/>
      <c r="CW29" s="157"/>
      <c r="CX29" s="107"/>
    </row>
    <row r="30" spans="1:102" s="55" customFormat="1" ht="18" x14ac:dyDescent="0.2">
      <c r="A30" s="53" t="str">
        <f>IF(ISERROR(VALUE(SUBSTITUTE(prevWBS,".",""))),"1",IF(ISERROR(FIND("`",SUBSTITUTE(prevWBS,".","`",1))),TEXT(VALUE(prevWBS)+1,"#"),TEXT(VALUE(LEFT(prevWBS,FIND("`",SUBSTITUTE(prevWBS,".","`",1))-1))+1,"#")))</f>
        <v>5</v>
      </c>
      <c r="B30" s="54" t="s">
        <v>156</v>
      </c>
      <c r="D30" s="56"/>
      <c r="E30" s="102"/>
      <c r="F30" s="102" t="str">
        <f t="shared" ref="F30:F31" si="47">IF(ISBLANK(E30)," - ",IF(G30=0,E30,E30+G30-1))</f>
        <v xml:space="preserve"> - </v>
      </c>
      <c r="G30" s="57"/>
      <c r="H30" s="58"/>
      <c r="I30" s="59" t="str">
        <f t="shared" ref="I30" si="48">IF(OR(F30=0,E30=0)," - ",NETWORKDAYS(E30,F30))</f>
        <v xml:space="preserve"> - </v>
      </c>
      <c r="J30" s="96"/>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c r="BO30" s="108"/>
      <c r="BT30" s="108"/>
      <c r="BU30" s="108"/>
      <c r="CA30" s="108"/>
      <c r="CB30" s="108"/>
      <c r="CH30" s="108"/>
      <c r="CI30" s="108"/>
      <c r="CO30" s="108"/>
      <c r="CP30" s="108"/>
      <c r="CV30" s="108"/>
      <c r="CW30" s="108"/>
    </row>
    <row r="31" spans="1:102"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1" s="121" t="s">
        <v>157</v>
      </c>
      <c r="D31" s="122"/>
      <c r="E31" s="158">
        <v>43668</v>
      </c>
      <c r="F31" s="101">
        <f t="shared" si="47"/>
        <v>43679</v>
      </c>
      <c r="G31" s="62">
        <v>12</v>
      </c>
      <c r="H31" s="63">
        <v>0</v>
      </c>
      <c r="I31" s="64">
        <v>5</v>
      </c>
      <c r="J31" s="95"/>
      <c r="K31" s="107"/>
      <c r="L31" s="107"/>
      <c r="M31" s="107"/>
      <c r="N31" s="107"/>
      <c r="O31" s="107"/>
      <c r="P31" s="157"/>
      <c r="Q31" s="157"/>
      <c r="R31" s="107"/>
      <c r="S31" s="107"/>
      <c r="T31" s="107"/>
      <c r="U31" s="107"/>
      <c r="V31" s="107"/>
      <c r="W31" s="157"/>
      <c r="X31" s="157"/>
      <c r="Y31" s="107"/>
      <c r="Z31" s="107"/>
      <c r="AA31" s="107"/>
      <c r="AB31" s="107"/>
      <c r="AC31" s="107"/>
      <c r="AD31" s="157"/>
      <c r="AE31" s="157"/>
      <c r="AF31" s="107"/>
      <c r="AG31" s="107"/>
      <c r="AH31" s="107"/>
      <c r="AI31" s="107"/>
      <c r="AJ31" s="107"/>
      <c r="AK31" s="157"/>
      <c r="AL31" s="157"/>
      <c r="AM31" s="107"/>
      <c r="AN31" s="107"/>
      <c r="AO31" s="107"/>
      <c r="AP31" s="107"/>
      <c r="AQ31" s="107"/>
      <c r="AR31" s="157"/>
      <c r="AS31" s="157"/>
      <c r="AT31" s="107"/>
      <c r="AU31" s="107"/>
      <c r="AV31" s="107"/>
      <c r="AW31" s="107"/>
      <c r="AX31" s="107"/>
      <c r="AY31" s="157"/>
      <c r="AZ31" s="157"/>
      <c r="BA31" s="107"/>
      <c r="BB31" s="107"/>
      <c r="BC31" s="107"/>
      <c r="BD31" s="107"/>
      <c r="BE31" s="107"/>
      <c r="BF31" s="157"/>
      <c r="BG31" s="157"/>
      <c r="BH31" s="107"/>
      <c r="BI31" s="107"/>
      <c r="BJ31" s="107"/>
      <c r="BK31" s="107"/>
      <c r="BL31" s="107"/>
      <c r="BM31" s="157"/>
      <c r="BN31" s="157"/>
      <c r="BO31" s="107"/>
      <c r="BP31" s="107"/>
      <c r="BQ31" s="107"/>
      <c r="BR31" s="107"/>
      <c r="BS31" s="107"/>
      <c r="BT31" s="157"/>
      <c r="BU31" s="157"/>
      <c r="BV31" s="107"/>
      <c r="BW31" s="107"/>
      <c r="BX31" s="107"/>
      <c r="BY31" s="107"/>
      <c r="BZ31" s="107"/>
      <c r="CA31" s="157"/>
      <c r="CB31" s="157"/>
      <c r="CC31" s="107"/>
      <c r="CD31" s="107"/>
      <c r="CE31" s="107"/>
      <c r="CF31" s="107"/>
      <c r="CG31" s="107"/>
      <c r="CH31" s="157"/>
      <c r="CI31" s="157"/>
      <c r="CJ31" s="107"/>
      <c r="CK31" s="107"/>
      <c r="CL31" s="107"/>
      <c r="CM31" s="107"/>
      <c r="CN31" s="107"/>
      <c r="CO31" s="157"/>
      <c r="CP31" s="157"/>
      <c r="CQ31" s="107"/>
      <c r="CR31" s="107"/>
      <c r="CS31" s="107"/>
      <c r="CT31" s="107"/>
      <c r="CU31" s="107"/>
      <c r="CV31" s="157"/>
      <c r="CW31" s="157"/>
      <c r="CX31" s="107"/>
    </row>
    <row r="32" spans="1:102" s="70" customFormat="1" ht="18" x14ac:dyDescent="0.2">
      <c r="A32" s="60"/>
      <c r="B32" s="65"/>
      <c r="C32" s="65"/>
      <c r="D32" s="66"/>
      <c r="E32" s="103"/>
      <c r="F32" s="103"/>
      <c r="G32" s="67"/>
      <c r="H32" s="68"/>
      <c r="I32" s="69" t="str">
        <f t="shared" ref="I32" si="49">IF(OR(F32=0,E32=0)," - ",NETWORKDAYS(E32,F32))</f>
        <v xml:space="preserve"> - </v>
      </c>
      <c r="J32" s="97"/>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row>
    <row r="33" spans="1:67" s="70" customFormat="1" ht="18" x14ac:dyDescent="0.2">
      <c r="A33" s="60"/>
      <c r="B33" s="65"/>
      <c r="C33" s="65"/>
      <c r="D33" s="66"/>
      <c r="E33" s="103"/>
      <c r="F33" s="103"/>
      <c r="G33" s="67"/>
      <c r="H33" s="68"/>
      <c r="I33" s="69" t="str">
        <f t="shared" si="41"/>
        <v xml:space="preserve"> - </v>
      </c>
      <c r="J33" s="97"/>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c r="BO33" s="107"/>
    </row>
    <row r="34" spans="1:67" s="75" customFormat="1" ht="18" x14ac:dyDescent="0.2">
      <c r="A34" s="71" t="s">
        <v>1</v>
      </c>
      <c r="B34" s="72"/>
      <c r="C34" s="73"/>
      <c r="D34" s="73"/>
      <c r="E34" s="104"/>
      <c r="F34" s="104"/>
      <c r="G34" s="74"/>
      <c r="H34" s="74"/>
      <c r="I34" s="74"/>
      <c r="J34" s="98"/>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row>
    <row r="35" spans="1:67" s="70" customFormat="1" ht="18" x14ac:dyDescent="0.2">
      <c r="A35" s="76" t="s">
        <v>37</v>
      </c>
      <c r="B35" s="77"/>
      <c r="C35" s="77"/>
      <c r="D35" s="77"/>
      <c r="E35" s="105"/>
      <c r="F35" s="105"/>
      <c r="G35" s="77"/>
      <c r="H35" s="77"/>
      <c r="I35" s="77"/>
      <c r="J35" s="98"/>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row>
    <row r="36" spans="1:67" s="70" customFormat="1" ht="18" x14ac:dyDescent="0.2">
      <c r="A36" s="124" t="str">
        <f>IF(ISERROR(VALUE(SUBSTITUTE(prevWBS,".",""))),"1",IF(ISERROR(FIND("`",SUBSTITUTE(prevWBS,".","`",1))),TEXT(VALUE(prevWBS)+1,"#"),TEXT(VALUE(LEFT(prevWBS,FIND("`",SUBSTITUTE(prevWBS,".","`",1))-1))+1,"#")))</f>
        <v>1</v>
      </c>
      <c r="B36" s="125" t="s">
        <v>76</v>
      </c>
      <c r="C36" s="78"/>
      <c r="D36" s="79"/>
      <c r="E36" s="100"/>
      <c r="F36" s="101" t="str">
        <f t="shared" ref="F36:F39" si="50">IF(ISBLANK(E36)," - ",IF(G36=0,E36,E36+G36-1))</f>
        <v xml:space="preserve"> - </v>
      </c>
      <c r="G36" s="62"/>
      <c r="H36" s="63"/>
      <c r="I36" s="80" t="str">
        <f>IF(OR(F36=0,E36=0)," - ",NETWORKDAYS(E36,F36))</f>
        <v xml:space="preserve"> - </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row>
    <row r="37" spans="1:67" s="70"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7" s="81" t="s">
        <v>62</v>
      </c>
      <c r="C37" s="81"/>
      <c r="D37" s="79"/>
      <c r="E37" s="100"/>
      <c r="F37" s="101" t="str">
        <f t="shared" si="50"/>
        <v xml:space="preserve"> - </v>
      </c>
      <c r="G37" s="62"/>
      <c r="H37" s="63"/>
      <c r="I37" s="80" t="str">
        <f t="shared" ref="I37:I39" si="51">IF(OR(F37=0,E37=0)," - ",NETWORKDAYS(E37,F37))</f>
        <v xml:space="preserve"> - </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row>
    <row r="38" spans="1:67" s="70" customFormat="1" ht="18" x14ac:dyDescent="0.2">
      <c r="A3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8" s="82" t="s">
        <v>63</v>
      </c>
      <c r="C38" s="81"/>
      <c r="D38" s="79"/>
      <c r="E38" s="100"/>
      <c r="F38" s="101" t="str">
        <f t="shared" si="50"/>
        <v xml:space="preserve"> - </v>
      </c>
      <c r="G38" s="62"/>
      <c r="H38" s="63"/>
      <c r="I38" s="80" t="str">
        <f t="shared" si="51"/>
        <v xml:space="preserve"> - </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row>
    <row r="39" spans="1:67" s="70" customFormat="1" ht="18" x14ac:dyDescent="0.2">
      <c r="A39"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9" s="82" t="s">
        <v>64</v>
      </c>
      <c r="C39" s="81"/>
      <c r="D39" s="79"/>
      <c r="E39" s="100"/>
      <c r="F39" s="101" t="str">
        <f t="shared" si="50"/>
        <v xml:space="preserve"> - </v>
      </c>
      <c r="G39" s="62"/>
      <c r="H39" s="63"/>
      <c r="I39" s="80" t="str">
        <f t="shared" si="51"/>
        <v xml:space="preserve"> - </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row>
    <row r="40" spans="1:67" s="33" customFormat="1" x14ac:dyDescent="0.2">
      <c r="A40" s="30"/>
      <c r="B40" s="31"/>
      <c r="C40" s="31"/>
      <c r="D40" s="32"/>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row>
    <row r="41" spans="1:67" x14ac:dyDescent="0.2">
      <c r="BO41" s="1"/>
    </row>
  </sheetData>
  <sheetProtection formatCells="0" formatColumns="0" formatRows="0" insertRows="0" deleteRows="0"/>
  <mergeCells count="29">
    <mergeCell ref="K1:AE1"/>
    <mergeCell ref="C5:E5"/>
    <mergeCell ref="R4:X4"/>
    <mergeCell ref="K4:Q4"/>
    <mergeCell ref="C4:E4"/>
    <mergeCell ref="R5:X5"/>
    <mergeCell ref="K5:Q5"/>
    <mergeCell ref="Y4:AE4"/>
    <mergeCell ref="Y5:AE5"/>
    <mergeCell ref="BO4:BU4"/>
    <mergeCell ref="BO5:BU5"/>
    <mergeCell ref="BV4:CB4"/>
    <mergeCell ref="BV5:CB5"/>
    <mergeCell ref="AF4:AL4"/>
    <mergeCell ref="AF5:AL5"/>
    <mergeCell ref="BH4:BN4"/>
    <mergeCell ref="BH5:BN5"/>
    <mergeCell ref="AM5:AS5"/>
    <mergeCell ref="AT4:AZ4"/>
    <mergeCell ref="AT5:AZ5"/>
    <mergeCell ref="AM4:AS4"/>
    <mergeCell ref="BA4:BG4"/>
    <mergeCell ref="BA5:BG5"/>
    <mergeCell ref="CC4:CI4"/>
    <mergeCell ref="CC5:CI5"/>
    <mergeCell ref="CJ4:CP4"/>
    <mergeCell ref="CJ5:CP5"/>
    <mergeCell ref="CQ4:CW4"/>
    <mergeCell ref="CQ5:CW5"/>
  </mergeCells>
  <phoneticPr fontId="3" type="noConversion"/>
  <conditionalFormatting sqref="H28:H29 H8 H10:H21 H33:H39 H24:H26">
    <cfRule type="dataBar" priority="29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52" priority="338">
      <formula>K$6=TODAY()</formula>
    </cfRule>
  </conditionalFormatting>
  <conditionalFormatting sqref="K8:V8 K10:O12 K13:V13 R10:V12 Y8:AC8 AF8:AJ8 AM8:AQ8 AT8:AX8 BA8:BE8 BH8:BL8 BO12:BS12 BO13 BV12:BZ12 CC12:CG12 CJ12:CN12 CQ12:CU12 BO14:BS20 BO21 BV14:BZ20 CC14:CG20 CJ14:CN20 CQ14:CU20 K14:X22 Y10:AC22 AF10:AJ22 AM10:AQ22 AT10:AX22 BA10:BE22 BH10:BL22 BO22:BS22 BO26 BV22:BZ22 CC22:CG22 CJ22:CN22 CQ22:CU22 CX22 AD14:AE22 AK14:AL22 AR14:AS22 AY14:AZ22 BF14:BG22 BM14:BN22 BT14:BU22 CA14:CB22 CH14:CI22 CO14:CP22 CV14:CW22 K27:CX29 K30:BO30 BT30:BU30 CA30:CB30 CH30:CI30 CO30:CP30 CV30:CW30 K31:CX31 K32:BO39 CV24:CW26 CO24:CP26 CH24:CI26 CA24:CB26 BT24:BU26 CX24:CX25 CQ24:CU25 CJ24:CN25 CC24:CG25 BV24:BZ25 BO24:BS25 K24:BN26 K23:CX23">
    <cfRule type="expression" dxfId="151" priority="341">
      <formula>AND($E8&lt;=K$6,ROUNDDOWN(($F8-$E8+1)*$H8,0)+$E8-1&gt;=K$6)</formula>
    </cfRule>
    <cfRule type="expression" dxfId="150" priority="342">
      <formula>AND(NOT(ISBLANK($E8)),$E8&lt;=K$6,$F8&gt;=K$6)</formula>
    </cfRule>
  </conditionalFormatting>
  <conditionalFormatting sqref="K6:BN7 K13:V13 K21:V21 K26:V26 K33:BN39 K28:O29 K10:O12 R10:V12 R28:V29 K8:V8 Y8:AC8 AF8:AJ8 AM8:AQ8 AT8:AX8 BA8:BE8 BH8:BL8 BO28:BS29 BO12:BS12 BV12:BZ12 BV28:BZ29 CC28:CG29 CC12:CG12 CJ12:CN12 CJ28:CN29 CQ28:CU29 CQ12:CU12 CX28:CX29 BH28:BL29 BA28:BE29 AT28:AX29 AM28:AQ29 AF28:AJ29 Y28:AC29 K14:X20 Y10:AC21 AF10:AJ21 AM10:AQ21 AT10:AX21 BA10:BE21 BH10:BL21 BM14:CW20 AD14:AE20 AK14:AL20 AR14:AS20 AY14:AZ20 BF14:BG20 Y24:AC26 AF24:AJ26 AM24:AQ26 AT24:AX26 BA24:BE26 BH24:BL26 BM24:CX25 K24:X25 P22:Q23 W22:X23 AD22:AE25 AK22:AL25 AR22:AS25 AY22:AZ25 BF22:BG25 BM22:BN23 BT22:BU23 CA22:CB23 CH22:CI23 CO22:CP23 CV22:CW23">
    <cfRule type="expression" dxfId="149" priority="301">
      <formula>K$6=TODAY()</formula>
    </cfRule>
  </conditionalFormatting>
  <conditionalFormatting sqref="BO8 BO13 BO21 BO26 BO33:BO39 BO10:BS11 BV10:BZ11 CC10:CG11 CJ10:CN11 CQ10:CU11">
    <cfRule type="expression" dxfId="148" priority="257">
      <formula>BO$6=TODAY()</formula>
    </cfRule>
  </conditionalFormatting>
  <conditionalFormatting sqref="BO9:BS9 BV9:BZ9 CC9:CG9 CJ9:CN9 CQ9:CU9">
    <cfRule type="expression" dxfId="147" priority="250">
      <formula>BO$6=TODAY()</formula>
    </cfRule>
  </conditionalFormatting>
  <conditionalFormatting sqref="BO6:BU7">
    <cfRule type="expression" dxfId="146" priority="287">
      <formula>BO$6=TODAY()</formula>
    </cfRule>
  </conditionalFormatting>
  <conditionalFormatting sqref="BO6:BU7">
    <cfRule type="expression" dxfId="145" priority="286">
      <formula>BO$6=TODAY()</formula>
    </cfRule>
  </conditionalFormatting>
  <conditionalFormatting sqref="BV6:CB7">
    <cfRule type="expression" dxfId="144" priority="266">
      <formula>BV$6=TODAY()</formula>
    </cfRule>
  </conditionalFormatting>
  <conditionalFormatting sqref="CC6:CI7">
    <cfRule type="expression" dxfId="143" priority="264">
      <formula>CC$6=TODAY()</formula>
    </cfRule>
  </conditionalFormatting>
  <conditionalFormatting sqref="BO8 BO10:BS11 BV10:BZ11 CC10:CG11 CJ10:CN11 CQ10:CU11">
    <cfRule type="expression" dxfId="142" priority="258">
      <formula>AND($E8&lt;=BO$6,ROUNDDOWN(($F8-$E8+1)*$H8,0)+$E8-1&gt;=BO$6)</formula>
    </cfRule>
    <cfRule type="expression" dxfId="141" priority="259">
      <formula>AND(NOT(ISBLANK($E8)),$E8&lt;=BO$6,$F8&gt;=BO$6)</formula>
    </cfRule>
  </conditionalFormatting>
  <conditionalFormatting sqref="BV6:CB7">
    <cfRule type="expression" dxfId="140" priority="267">
      <formula>BV$6=TODAY()</formula>
    </cfRule>
  </conditionalFormatting>
  <conditionalFormatting sqref="CC6:CI7">
    <cfRule type="expression" dxfId="139" priority="265">
      <formula>CC$6=TODAY()</formula>
    </cfRule>
  </conditionalFormatting>
  <conditionalFormatting sqref="CQ6:CW7">
    <cfRule type="expression" dxfId="138" priority="260">
      <formula>CQ$6=TODAY()</formula>
    </cfRule>
  </conditionalFormatting>
  <conditionalFormatting sqref="CJ6:CP7">
    <cfRule type="expression" dxfId="137" priority="263">
      <formula>CJ$6=TODAY()</formula>
    </cfRule>
  </conditionalFormatting>
  <conditionalFormatting sqref="CJ6:CP7">
    <cfRule type="expression" dxfId="136" priority="262">
      <formula>CJ$6=TODAY()</formula>
    </cfRule>
  </conditionalFormatting>
  <conditionalFormatting sqref="CQ6:CW7">
    <cfRule type="expression" dxfId="135" priority="261">
      <formula>CQ$6=TODAY()</formula>
    </cfRule>
  </conditionalFormatting>
  <conditionalFormatting sqref="H9">
    <cfRule type="dataBar" priority="253">
      <dataBar>
        <cfvo type="num" val="0"/>
        <cfvo type="num" val="1"/>
        <color theme="0" tint="-0.34998626667073579"/>
      </dataBar>
      <extLst>
        <ext xmlns:x14="http://schemas.microsoft.com/office/spreadsheetml/2009/9/main" uri="{B025F937-C7B1-47D3-B67F-A62EFF666E3E}">
          <x14:id>{7DEB9953-C6BE-406C-9AA5-BF1F435BA01B}</x14:id>
        </ext>
      </extLst>
    </cfRule>
  </conditionalFormatting>
  <conditionalFormatting sqref="K9:V9 P10:Q12 Y9:AC9 AF9:AJ9 AM9:AQ9 AT9:AX9 BA9:BE9 BH9:BL9">
    <cfRule type="expression" dxfId="134" priority="255">
      <formula>AND($E9&lt;=K$6,ROUNDDOWN(($F9-$E9+1)*$H9,0)+$E9-1&gt;=K$6)</formula>
    </cfRule>
    <cfRule type="expression" dxfId="133" priority="256">
      <formula>AND(NOT(ISBLANK($E9)),$E9&lt;=K$6,$F9&gt;=K$6)</formula>
    </cfRule>
  </conditionalFormatting>
  <conditionalFormatting sqref="K9:V9 P10:Q12 Y9:AC9 AF9:AJ9 AM9:AQ9 AT9:AX9 BA9:BE9 BH9:BL9">
    <cfRule type="expression" dxfId="132" priority="254">
      <formula>K$6=TODAY()</formula>
    </cfRule>
  </conditionalFormatting>
  <conditionalFormatting sqref="BO9:BS9 BV9:BZ9 CC9:CG9 CJ9:CN9 CQ9:CU9">
    <cfRule type="expression" dxfId="131" priority="251">
      <formula>AND($E9&lt;=BO$6,ROUNDDOWN(($F9-$E9+1)*$H9,0)+$E9-1&gt;=BO$6)</formula>
    </cfRule>
    <cfRule type="expression" dxfId="130" priority="252">
      <formula>AND(NOT(ISBLANK($E9)),$E9&lt;=BO$6,$F9&gt;=BO$6)</formula>
    </cfRule>
  </conditionalFormatting>
  <conditionalFormatting sqref="H22:H23">
    <cfRule type="dataBar" priority="246">
      <dataBar>
        <cfvo type="num" val="0"/>
        <cfvo type="num" val="1"/>
        <color theme="0" tint="-0.34998626667073579"/>
      </dataBar>
      <extLst>
        <ext xmlns:x14="http://schemas.microsoft.com/office/spreadsheetml/2009/9/main" uri="{B025F937-C7B1-47D3-B67F-A62EFF666E3E}">
          <x14:id>{608CA1AE-0E40-4FF5-9C69-BA06C087EC2A}</x14:id>
        </ext>
      </extLst>
    </cfRule>
  </conditionalFormatting>
  <conditionalFormatting sqref="K22:O23 R22:V23 Y22:AC23 AF22:AJ23 AM22:AQ23 AT22:AX23 BA22:BE23 BH22:BL23 BO22:BS23 BV22:BZ23 CC22:CG23 CJ22:CN23 CQ22:CU23 CX22:CX23">
    <cfRule type="expression" dxfId="129" priority="247">
      <formula>K$6=TODAY()</formula>
    </cfRule>
  </conditionalFormatting>
  <conditionalFormatting sqref="CV28:CW29">
    <cfRule type="expression" dxfId="128" priority="57">
      <formula>CV$6=TODAY()</formula>
    </cfRule>
  </conditionalFormatting>
  <conditionalFormatting sqref="P28:Q29">
    <cfRule type="expression" dxfId="127" priority="237">
      <formula>P$6=TODAY()</formula>
    </cfRule>
  </conditionalFormatting>
  <conditionalFormatting sqref="W8:X8 W13:X13">
    <cfRule type="expression" dxfId="126" priority="235">
      <formula>AND($E8&lt;=W$6,ROUNDDOWN(($F8-$E8+1)*$H8,0)+$E8-1&gt;=W$6)</formula>
    </cfRule>
    <cfRule type="expression" dxfId="125" priority="236">
      <formula>AND(NOT(ISBLANK($E8)),$E8&lt;=W$6,$F8&gt;=W$6)</formula>
    </cfRule>
  </conditionalFormatting>
  <conditionalFormatting sqref="W13:X13 W21:X21 W26:X26 W8:X8">
    <cfRule type="expression" dxfId="124" priority="234">
      <formula>W$6=TODAY()</formula>
    </cfRule>
  </conditionalFormatting>
  <conditionalFormatting sqref="W9:X12">
    <cfRule type="expression" dxfId="123" priority="232">
      <formula>AND($E9&lt;=W$6,ROUNDDOWN(($F9-$E9+1)*$H9,0)+$E9-1&gt;=W$6)</formula>
    </cfRule>
    <cfRule type="expression" dxfId="122" priority="233">
      <formula>AND(NOT(ISBLANK($E9)),$E9&lt;=W$6,$F9&gt;=W$6)</formula>
    </cfRule>
  </conditionalFormatting>
  <conditionalFormatting sqref="W9:X12">
    <cfRule type="expression" dxfId="121" priority="231">
      <formula>W$6=TODAY()</formula>
    </cfRule>
  </conditionalFormatting>
  <conditionalFormatting sqref="W28:X29">
    <cfRule type="expression" dxfId="120" priority="222">
      <formula>W$6=TODAY()</formula>
    </cfRule>
  </conditionalFormatting>
  <conditionalFormatting sqref="AD8:AE8 AD13:AE13">
    <cfRule type="expression" dxfId="119" priority="220">
      <formula>AND($E8&lt;=AD$6,ROUNDDOWN(($F8-$E8+1)*$H8,0)+$E8-1&gt;=AD$6)</formula>
    </cfRule>
    <cfRule type="expression" dxfId="118" priority="221">
      <formula>AND(NOT(ISBLANK($E8)),$E8&lt;=AD$6,$F8&gt;=AD$6)</formula>
    </cfRule>
  </conditionalFormatting>
  <conditionalFormatting sqref="AD13:AE13 AD21:AE21 AD26:AE26 AD8:AE8">
    <cfRule type="expression" dxfId="117" priority="219">
      <formula>AD$6=TODAY()</formula>
    </cfRule>
  </conditionalFormatting>
  <conditionalFormatting sqref="AD9:AE12">
    <cfRule type="expression" dxfId="116" priority="217">
      <formula>AND($E9&lt;=AD$6,ROUNDDOWN(($F9-$E9+1)*$H9,0)+$E9-1&gt;=AD$6)</formula>
    </cfRule>
    <cfRule type="expression" dxfId="115" priority="218">
      <formula>AND(NOT(ISBLANK($E9)),$E9&lt;=AD$6,$F9&gt;=AD$6)</formula>
    </cfRule>
  </conditionalFormatting>
  <conditionalFormatting sqref="AD9:AE12">
    <cfRule type="expression" dxfId="114" priority="216">
      <formula>AD$6=TODAY()</formula>
    </cfRule>
  </conditionalFormatting>
  <conditionalFormatting sqref="AD28:AE29">
    <cfRule type="expression" dxfId="113" priority="207">
      <formula>AD$6=TODAY()</formula>
    </cfRule>
  </conditionalFormatting>
  <conditionalFormatting sqref="AK8:AL8 AK13:AL13">
    <cfRule type="expression" dxfId="112" priority="205">
      <formula>AND($E8&lt;=AK$6,ROUNDDOWN(($F8-$E8+1)*$H8,0)+$E8-1&gt;=AK$6)</formula>
    </cfRule>
    <cfRule type="expression" dxfId="111" priority="206">
      <formula>AND(NOT(ISBLANK($E8)),$E8&lt;=AK$6,$F8&gt;=AK$6)</formula>
    </cfRule>
  </conditionalFormatting>
  <conditionalFormatting sqref="AK13:AL13 AK21:AL21 AK26:AL26 AK8:AL8">
    <cfRule type="expression" dxfId="110" priority="204">
      <formula>AK$6=TODAY()</formula>
    </cfRule>
  </conditionalFormatting>
  <conditionalFormatting sqref="AK9:AL12">
    <cfRule type="expression" dxfId="109" priority="202">
      <formula>AND($E9&lt;=AK$6,ROUNDDOWN(($F9-$E9+1)*$H9,0)+$E9-1&gt;=AK$6)</formula>
    </cfRule>
    <cfRule type="expression" dxfId="108" priority="203">
      <formula>AND(NOT(ISBLANK($E9)),$E9&lt;=AK$6,$F9&gt;=AK$6)</formula>
    </cfRule>
  </conditionalFormatting>
  <conditionalFormatting sqref="AK9:AL12">
    <cfRule type="expression" dxfId="107" priority="201">
      <formula>AK$6=TODAY()</formula>
    </cfRule>
  </conditionalFormatting>
  <conditionalFormatting sqref="AK28:AL29">
    <cfRule type="expression" dxfId="106" priority="192">
      <formula>AK$6=TODAY()</formula>
    </cfRule>
  </conditionalFormatting>
  <conditionalFormatting sqref="AR8:AS8 AR13:AS13">
    <cfRule type="expression" dxfId="105" priority="190">
      <formula>AND($E8&lt;=AR$6,ROUNDDOWN(($F8-$E8+1)*$H8,0)+$E8-1&gt;=AR$6)</formula>
    </cfRule>
    <cfRule type="expression" dxfId="104" priority="191">
      <formula>AND(NOT(ISBLANK($E8)),$E8&lt;=AR$6,$F8&gt;=AR$6)</formula>
    </cfRule>
  </conditionalFormatting>
  <conditionalFormatting sqref="AR13:AS13 AR21:AS21 AR26:AS26 AR8:AS8">
    <cfRule type="expression" dxfId="103" priority="189">
      <formula>AR$6=TODAY()</formula>
    </cfRule>
  </conditionalFormatting>
  <conditionalFormatting sqref="AR9:AS12">
    <cfRule type="expression" dxfId="102" priority="187">
      <formula>AND($E9&lt;=AR$6,ROUNDDOWN(($F9-$E9+1)*$H9,0)+$E9-1&gt;=AR$6)</formula>
    </cfRule>
    <cfRule type="expression" dxfId="101" priority="188">
      <formula>AND(NOT(ISBLANK($E9)),$E9&lt;=AR$6,$F9&gt;=AR$6)</formula>
    </cfRule>
  </conditionalFormatting>
  <conditionalFormatting sqref="AR9:AS12">
    <cfRule type="expression" dxfId="100" priority="186">
      <formula>AR$6=TODAY()</formula>
    </cfRule>
  </conditionalFormatting>
  <conditionalFormatting sqref="AR28:AS29">
    <cfRule type="expression" dxfId="99" priority="177">
      <formula>AR$6=TODAY()</formula>
    </cfRule>
  </conditionalFormatting>
  <conditionalFormatting sqref="AY8:AZ8 AY13:AZ13">
    <cfRule type="expression" dxfId="98" priority="175">
      <formula>AND($E8&lt;=AY$6,ROUNDDOWN(($F8-$E8+1)*$H8,0)+$E8-1&gt;=AY$6)</formula>
    </cfRule>
    <cfRule type="expression" dxfId="97" priority="176">
      <formula>AND(NOT(ISBLANK($E8)),$E8&lt;=AY$6,$F8&gt;=AY$6)</formula>
    </cfRule>
  </conditionalFormatting>
  <conditionalFormatting sqref="AY13:AZ13 AY21:AZ21 AY26:AZ26 AY8:AZ8">
    <cfRule type="expression" dxfId="96" priority="174">
      <formula>AY$6=TODAY()</formula>
    </cfRule>
  </conditionalFormatting>
  <conditionalFormatting sqref="AY9:AZ12">
    <cfRule type="expression" dxfId="95" priority="172">
      <formula>AND($E9&lt;=AY$6,ROUNDDOWN(($F9-$E9+1)*$H9,0)+$E9-1&gt;=AY$6)</formula>
    </cfRule>
    <cfRule type="expression" dxfId="94" priority="173">
      <formula>AND(NOT(ISBLANK($E9)),$E9&lt;=AY$6,$F9&gt;=AY$6)</formula>
    </cfRule>
  </conditionalFormatting>
  <conditionalFormatting sqref="AY9:AZ12">
    <cfRule type="expression" dxfId="93" priority="171">
      <formula>AY$6=TODAY()</formula>
    </cfRule>
  </conditionalFormatting>
  <conditionalFormatting sqref="AY28:AZ29">
    <cfRule type="expression" dxfId="92" priority="162">
      <formula>AY$6=TODAY()</formula>
    </cfRule>
  </conditionalFormatting>
  <conditionalFormatting sqref="BF8:BG8 BF13:BG13">
    <cfRule type="expression" dxfId="91" priority="160">
      <formula>AND($E8&lt;=BF$6,ROUNDDOWN(($F8-$E8+1)*$H8,0)+$E8-1&gt;=BF$6)</formula>
    </cfRule>
    <cfRule type="expression" dxfId="90" priority="161">
      <formula>AND(NOT(ISBLANK($E8)),$E8&lt;=BF$6,$F8&gt;=BF$6)</formula>
    </cfRule>
  </conditionalFormatting>
  <conditionalFormatting sqref="BF13:BG13 BF21:BG21 BF26:BG26 BF8:BG8">
    <cfRule type="expression" dxfId="89" priority="159">
      <formula>BF$6=TODAY()</formula>
    </cfRule>
  </conditionalFormatting>
  <conditionalFormatting sqref="BF9:BG12">
    <cfRule type="expression" dxfId="88" priority="157">
      <formula>AND($E9&lt;=BF$6,ROUNDDOWN(($F9-$E9+1)*$H9,0)+$E9-1&gt;=BF$6)</formula>
    </cfRule>
    <cfRule type="expression" dxfId="87" priority="158">
      <formula>AND(NOT(ISBLANK($E9)),$E9&lt;=BF$6,$F9&gt;=BF$6)</formula>
    </cfRule>
  </conditionalFormatting>
  <conditionalFormatting sqref="BF9:BG12">
    <cfRule type="expression" dxfId="86" priority="156">
      <formula>BF$6=TODAY()</formula>
    </cfRule>
  </conditionalFormatting>
  <conditionalFormatting sqref="BF28:BG29">
    <cfRule type="expression" dxfId="85" priority="147">
      <formula>BF$6=TODAY()</formula>
    </cfRule>
  </conditionalFormatting>
  <conditionalFormatting sqref="BM8:BN8 BM13:BN13">
    <cfRule type="expression" dxfId="84" priority="145">
      <formula>AND($E8&lt;=BM$6,ROUNDDOWN(($F8-$E8+1)*$H8,0)+$E8-1&gt;=BM$6)</formula>
    </cfRule>
    <cfRule type="expression" dxfId="83" priority="146">
      <formula>AND(NOT(ISBLANK($E8)),$E8&lt;=BM$6,$F8&gt;=BM$6)</formula>
    </cfRule>
  </conditionalFormatting>
  <conditionalFormatting sqref="BM13:BN13 BM21:BN21 BM26:BN26 BM8:BN8">
    <cfRule type="expression" dxfId="82" priority="144">
      <formula>BM$6=TODAY()</formula>
    </cfRule>
  </conditionalFormatting>
  <conditionalFormatting sqref="BM9:BN12">
    <cfRule type="expression" dxfId="81" priority="142">
      <formula>AND($E9&lt;=BM$6,ROUNDDOWN(($F9-$E9+1)*$H9,0)+$E9-1&gt;=BM$6)</formula>
    </cfRule>
    <cfRule type="expression" dxfId="80" priority="143">
      <formula>AND(NOT(ISBLANK($E9)),$E9&lt;=BM$6,$F9&gt;=BM$6)</formula>
    </cfRule>
  </conditionalFormatting>
  <conditionalFormatting sqref="BM9:BN12">
    <cfRule type="expression" dxfId="79" priority="141">
      <formula>BM$6=TODAY()</formula>
    </cfRule>
  </conditionalFormatting>
  <conditionalFormatting sqref="BM28:BN29">
    <cfRule type="expression" dxfId="78" priority="132">
      <formula>BM$6=TODAY()</formula>
    </cfRule>
  </conditionalFormatting>
  <conditionalFormatting sqref="BT8:BU8 BT13:BU13">
    <cfRule type="expression" dxfId="77" priority="130">
      <formula>AND($E8&lt;=BT$6,ROUNDDOWN(($F8-$E8+1)*$H8,0)+$E8-1&gt;=BT$6)</formula>
    </cfRule>
    <cfRule type="expression" dxfId="76" priority="131">
      <formula>AND(NOT(ISBLANK($E8)),$E8&lt;=BT$6,$F8&gt;=BT$6)</formula>
    </cfRule>
  </conditionalFormatting>
  <conditionalFormatting sqref="BT13:BU13 BT21:BU21 BT26:BU26 BT8:BU8">
    <cfRule type="expression" dxfId="75" priority="129">
      <formula>BT$6=TODAY()</formula>
    </cfRule>
  </conditionalFormatting>
  <conditionalFormatting sqref="BT9:BU12">
    <cfRule type="expression" dxfId="74" priority="127">
      <formula>AND($E9&lt;=BT$6,ROUNDDOWN(($F9-$E9+1)*$H9,0)+$E9-1&gt;=BT$6)</formula>
    </cfRule>
    <cfRule type="expression" dxfId="73" priority="128">
      <formula>AND(NOT(ISBLANK($E9)),$E9&lt;=BT$6,$F9&gt;=BT$6)</formula>
    </cfRule>
  </conditionalFormatting>
  <conditionalFormatting sqref="BT9:BU12">
    <cfRule type="expression" dxfId="72" priority="126">
      <formula>BT$6=TODAY()</formula>
    </cfRule>
  </conditionalFormatting>
  <conditionalFormatting sqref="BT28:BU29">
    <cfRule type="expression" dxfId="71" priority="117">
      <formula>BT$6=TODAY()</formula>
    </cfRule>
  </conditionalFormatting>
  <conditionalFormatting sqref="CA8:CB8 CA13:CB13">
    <cfRule type="expression" dxfId="70" priority="115">
      <formula>AND($E8&lt;=CA$6,ROUNDDOWN(($F8-$E8+1)*$H8,0)+$E8-1&gt;=CA$6)</formula>
    </cfRule>
    <cfRule type="expression" dxfId="69" priority="116">
      <formula>AND(NOT(ISBLANK($E8)),$E8&lt;=CA$6,$F8&gt;=CA$6)</formula>
    </cfRule>
  </conditionalFormatting>
  <conditionalFormatting sqref="CA13:CB13 CA21:CB21 CA26:CB26 CA8:CB8">
    <cfRule type="expression" dxfId="68" priority="114">
      <formula>CA$6=TODAY()</formula>
    </cfRule>
  </conditionalFormatting>
  <conditionalFormatting sqref="CA9:CB12">
    <cfRule type="expression" dxfId="67" priority="112">
      <formula>AND($E9&lt;=CA$6,ROUNDDOWN(($F9-$E9+1)*$H9,0)+$E9-1&gt;=CA$6)</formula>
    </cfRule>
    <cfRule type="expression" dxfId="66" priority="113">
      <formula>AND(NOT(ISBLANK($E9)),$E9&lt;=CA$6,$F9&gt;=CA$6)</formula>
    </cfRule>
  </conditionalFormatting>
  <conditionalFormatting sqref="CA9:CB12">
    <cfRule type="expression" dxfId="65" priority="111">
      <formula>CA$6=TODAY()</formula>
    </cfRule>
  </conditionalFormatting>
  <conditionalFormatting sqref="CA28:CB29">
    <cfRule type="expression" dxfId="64" priority="102">
      <formula>CA$6=TODAY()</formula>
    </cfRule>
  </conditionalFormatting>
  <conditionalFormatting sqref="CH8:CI8 CH13:CI13">
    <cfRule type="expression" dxfId="63" priority="100">
      <formula>AND($E8&lt;=CH$6,ROUNDDOWN(($F8-$E8+1)*$H8,0)+$E8-1&gt;=CH$6)</formula>
    </cfRule>
    <cfRule type="expression" dxfId="62" priority="101">
      <formula>AND(NOT(ISBLANK($E8)),$E8&lt;=CH$6,$F8&gt;=CH$6)</formula>
    </cfRule>
  </conditionalFormatting>
  <conditionalFormatting sqref="CH13:CI13 CH21:CI21 CH26:CI26 CH8:CI8">
    <cfRule type="expression" dxfId="61" priority="99">
      <formula>CH$6=TODAY()</formula>
    </cfRule>
  </conditionalFormatting>
  <conditionalFormatting sqref="CH9:CI12">
    <cfRule type="expression" dxfId="60" priority="97">
      <formula>AND($E9&lt;=CH$6,ROUNDDOWN(($F9-$E9+1)*$H9,0)+$E9-1&gt;=CH$6)</formula>
    </cfRule>
    <cfRule type="expression" dxfId="59" priority="98">
      <formula>AND(NOT(ISBLANK($E9)),$E9&lt;=CH$6,$F9&gt;=CH$6)</formula>
    </cfRule>
  </conditionalFormatting>
  <conditionalFormatting sqref="CH9:CI12">
    <cfRule type="expression" dxfId="58" priority="96">
      <formula>CH$6=TODAY()</formula>
    </cfRule>
  </conditionalFormatting>
  <conditionalFormatting sqref="CH28:CI29">
    <cfRule type="expression" dxfId="57" priority="87">
      <formula>CH$6=TODAY()</formula>
    </cfRule>
  </conditionalFormatting>
  <conditionalFormatting sqref="CO8:CP8 CO13:CP13">
    <cfRule type="expression" dxfId="56" priority="85">
      <formula>AND($E8&lt;=CO$6,ROUNDDOWN(($F8-$E8+1)*$H8,0)+$E8-1&gt;=CO$6)</formula>
    </cfRule>
    <cfRule type="expression" dxfId="55" priority="86">
      <formula>AND(NOT(ISBLANK($E8)),$E8&lt;=CO$6,$F8&gt;=CO$6)</formula>
    </cfRule>
  </conditionalFormatting>
  <conditionalFormatting sqref="CO13:CP13 CO21:CP21 CO26:CP26 CO8:CP8">
    <cfRule type="expression" dxfId="54" priority="84">
      <formula>CO$6=TODAY()</formula>
    </cfRule>
  </conditionalFormatting>
  <conditionalFormatting sqref="CO9:CP12">
    <cfRule type="expression" dxfId="53" priority="82">
      <formula>AND($E9&lt;=CO$6,ROUNDDOWN(($F9-$E9+1)*$H9,0)+$E9-1&gt;=CO$6)</formula>
    </cfRule>
    <cfRule type="expression" dxfId="52" priority="83">
      <formula>AND(NOT(ISBLANK($E9)),$E9&lt;=CO$6,$F9&gt;=CO$6)</formula>
    </cfRule>
  </conditionalFormatting>
  <conditionalFormatting sqref="CO9:CP12">
    <cfRule type="expression" dxfId="51" priority="81">
      <formula>CO$6=TODAY()</formula>
    </cfRule>
  </conditionalFormatting>
  <conditionalFormatting sqref="CO28:CP29">
    <cfRule type="expression" dxfId="50" priority="72">
      <formula>CO$6=TODAY()</formula>
    </cfRule>
  </conditionalFormatting>
  <conditionalFormatting sqref="CV8:CW8 CV13:CW13">
    <cfRule type="expression" dxfId="49" priority="70">
      <formula>AND($E8&lt;=CV$6,ROUNDDOWN(($F8-$E8+1)*$H8,0)+$E8-1&gt;=CV$6)</formula>
    </cfRule>
    <cfRule type="expression" dxfId="48" priority="71">
      <formula>AND(NOT(ISBLANK($E8)),$E8&lt;=CV$6,$F8&gt;=CV$6)</formula>
    </cfRule>
  </conditionalFormatting>
  <conditionalFormatting sqref="CV13:CW13 CV21:CW21 CV26:CW26 CV8:CW8">
    <cfRule type="expression" dxfId="47" priority="69">
      <formula>CV$6=TODAY()</formula>
    </cfRule>
  </conditionalFormatting>
  <conditionalFormatting sqref="CV9:CW12">
    <cfRule type="expression" dxfId="46" priority="67">
      <formula>AND($E9&lt;=CV$6,ROUNDDOWN(($F9-$E9+1)*$H9,0)+$E9-1&gt;=CV$6)</formula>
    </cfRule>
    <cfRule type="expression" dxfId="45" priority="68">
      <formula>AND(NOT(ISBLANK($E9)),$E9&lt;=CV$6,$F9&gt;=CV$6)</formula>
    </cfRule>
  </conditionalFormatting>
  <conditionalFormatting sqref="CV9:CW12">
    <cfRule type="expression" dxfId="44" priority="66">
      <formula>CV$6=TODAY()</formula>
    </cfRule>
  </conditionalFormatting>
  <conditionalFormatting sqref="H27">
    <cfRule type="dataBar" priority="53">
      <dataBar>
        <cfvo type="num" val="0"/>
        <cfvo type="num" val="1"/>
        <color theme="0" tint="-0.34998626667073579"/>
      </dataBar>
      <extLst>
        <ext xmlns:x14="http://schemas.microsoft.com/office/spreadsheetml/2009/9/main" uri="{B025F937-C7B1-47D3-B67F-A62EFF666E3E}">
          <x14:id>{0A1B0B3F-0831-4F66-A5B8-8E91BBF7B986}</x14:id>
        </ext>
      </extLst>
    </cfRule>
  </conditionalFormatting>
  <conditionalFormatting sqref="K27:O27 R27:V27 BO27:BS27 BV27:BZ27 CC27:CG27 CJ27:CN27 CQ27:CU27 CX27 BH27:BL27 BA27:BE27 AT27:AX27 AM27:AQ27 AF27:AJ27 Y27:AC27">
    <cfRule type="expression" dxfId="43" priority="54">
      <formula>K$6=TODAY()</formula>
    </cfRule>
  </conditionalFormatting>
  <conditionalFormatting sqref="CV27:CW27">
    <cfRule type="expression" dxfId="42" priority="40">
      <formula>CV$6=TODAY()</formula>
    </cfRule>
  </conditionalFormatting>
  <conditionalFormatting sqref="P27:Q27">
    <cfRule type="expression" dxfId="41" priority="52">
      <formula>P$6=TODAY()</formula>
    </cfRule>
  </conditionalFormatting>
  <conditionalFormatting sqref="W27:X27">
    <cfRule type="expression" dxfId="40" priority="51">
      <formula>W$6=TODAY()</formula>
    </cfRule>
  </conditionalFormatting>
  <conditionalFormatting sqref="AD27:AE27">
    <cfRule type="expression" dxfId="39" priority="50">
      <formula>AD$6=TODAY()</formula>
    </cfRule>
  </conditionalFormatting>
  <conditionalFormatting sqref="AK27:AL27">
    <cfRule type="expression" dxfId="38" priority="49">
      <formula>AK$6=TODAY()</formula>
    </cfRule>
  </conditionalFormatting>
  <conditionalFormatting sqref="AR27:AS27">
    <cfRule type="expression" dxfId="37" priority="48">
      <formula>AR$6=TODAY()</formula>
    </cfRule>
  </conditionalFormatting>
  <conditionalFormatting sqref="AY27:AZ27">
    <cfRule type="expression" dxfId="36" priority="47">
      <formula>AY$6=TODAY()</formula>
    </cfRule>
  </conditionalFormatting>
  <conditionalFormatting sqref="BF27:BG27">
    <cfRule type="expression" dxfId="35" priority="46">
      <formula>BF$6=TODAY()</formula>
    </cfRule>
  </conditionalFormatting>
  <conditionalFormatting sqref="BM27:BN27">
    <cfRule type="expression" dxfId="34" priority="45">
      <formula>BM$6=TODAY()</formula>
    </cfRule>
  </conditionalFormatting>
  <conditionalFormatting sqref="BT27:BU27">
    <cfRule type="expression" dxfId="33" priority="44">
      <formula>BT$6=TODAY()</formula>
    </cfRule>
  </conditionalFormatting>
  <conditionalFormatting sqref="CA27:CB27">
    <cfRule type="expression" dxfId="32" priority="43">
      <formula>CA$6=TODAY()</formula>
    </cfRule>
  </conditionalFormatting>
  <conditionalFormatting sqref="CH27:CI27">
    <cfRule type="expression" dxfId="31" priority="42">
      <formula>CH$6=TODAY()</formula>
    </cfRule>
  </conditionalFormatting>
  <conditionalFormatting sqref="CO27:CP27">
    <cfRule type="expression" dxfId="30" priority="41">
      <formula>CO$6=TODAY()</formula>
    </cfRule>
  </conditionalFormatting>
  <conditionalFormatting sqref="CV30:CW30">
    <cfRule type="expression" dxfId="29" priority="23">
      <formula>CV$6=TODAY()</formula>
    </cfRule>
  </conditionalFormatting>
  <conditionalFormatting sqref="CV31:CW31">
    <cfRule type="expression" dxfId="28" priority="6">
      <formula>CV$6=TODAY()</formula>
    </cfRule>
  </conditionalFormatting>
  <conditionalFormatting sqref="H30">
    <cfRule type="dataBar" priority="36">
      <dataBar>
        <cfvo type="num" val="0"/>
        <cfvo type="num" val="1"/>
        <color theme="0" tint="-0.34998626667073579"/>
      </dataBar>
      <extLst>
        <ext xmlns:x14="http://schemas.microsoft.com/office/spreadsheetml/2009/9/main" uri="{B025F937-C7B1-47D3-B67F-A62EFF666E3E}">
          <x14:id>{71828BD3-D67E-45C8-BD97-1429A30AC571}</x14:id>
        </ext>
      </extLst>
    </cfRule>
  </conditionalFormatting>
  <conditionalFormatting sqref="K30:V30 Y30:AC30 AF30:AJ30 AM30:AQ30 AT30:AX30 BA30:BE30 BH30:BL30">
    <cfRule type="expression" dxfId="27" priority="37">
      <formula>K$6=TODAY()</formula>
    </cfRule>
  </conditionalFormatting>
  <conditionalFormatting sqref="BO30">
    <cfRule type="expression" dxfId="26" priority="35">
      <formula>BO$6=TODAY()</formula>
    </cfRule>
  </conditionalFormatting>
  <conditionalFormatting sqref="W30:X30">
    <cfRule type="expression" dxfId="25" priority="34">
      <formula>W$6=TODAY()</formula>
    </cfRule>
  </conditionalFormatting>
  <conditionalFormatting sqref="AD30:AE30">
    <cfRule type="expression" dxfId="24" priority="33">
      <formula>AD$6=TODAY()</formula>
    </cfRule>
  </conditionalFormatting>
  <conditionalFormatting sqref="AK30:AL30">
    <cfRule type="expression" dxfId="23" priority="32">
      <formula>AK$6=TODAY()</formula>
    </cfRule>
  </conditionalFormatting>
  <conditionalFormatting sqref="AR30:AS30">
    <cfRule type="expression" dxfId="22" priority="31">
      <formula>AR$6=TODAY()</formula>
    </cfRule>
  </conditionalFormatting>
  <conditionalFormatting sqref="AY30:AZ30">
    <cfRule type="expression" dxfId="21" priority="30">
      <formula>AY$6=TODAY()</formula>
    </cfRule>
  </conditionalFormatting>
  <conditionalFormatting sqref="BF30:BG30">
    <cfRule type="expression" dxfId="20" priority="29">
      <formula>BF$6=TODAY()</formula>
    </cfRule>
  </conditionalFormatting>
  <conditionalFormatting sqref="BM30:BN30">
    <cfRule type="expression" dxfId="19" priority="28">
      <formula>BM$6=TODAY()</formula>
    </cfRule>
  </conditionalFormatting>
  <conditionalFormatting sqref="BT30:BU30">
    <cfRule type="expression" dxfId="18" priority="27">
      <formula>BT$6=TODAY()</formula>
    </cfRule>
  </conditionalFormatting>
  <conditionalFormatting sqref="CA30:CB30">
    <cfRule type="expression" dxfId="17" priority="26">
      <formula>CA$6=TODAY()</formula>
    </cfRule>
  </conditionalFormatting>
  <conditionalFormatting sqref="CH30:CI30">
    <cfRule type="expression" dxfId="16" priority="25">
      <formula>CH$6=TODAY()</formula>
    </cfRule>
  </conditionalFormatting>
  <conditionalFormatting sqref="CO30:CP30">
    <cfRule type="expression" dxfId="15" priority="24">
      <formula>CO$6=TODAY()</formula>
    </cfRule>
  </conditionalFormatting>
  <conditionalFormatting sqref="H31">
    <cfRule type="dataBar" priority="19">
      <dataBar>
        <cfvo type="num" val="0"/>
        <cfvo type="num" val="1"/>
        <color theme="0" tint="-0.34998626667073579"/>
      </dataBar>
      <extLst>
        <ext xmlns:x14="http://schemas.microsoft.com/office/spreadsheetml/2009/9/main" uri="{B025F937-C7B1-47D3-B67F-A62EFF666E3E}">
          <x14:id>{CDE432F1-E432-4BAD-8C49-FD6380FA8C3D}</x14:id>
        </ext>
      </extLst>
    </cfRule>
  </conditionalFormatting>
  <conditionalFormatting sqref="K31:O31 R31:V31 BO31:BS31 BV31:BZ31 CC31:CG31 CJ31:CN31 CQ31:CU31 CX31 BH31:BL31 BA31:BE31 AT31:AX31 AM31:AQ31 AF31:AJ31 Y31:AC31">
    <cfRule type="expression" dxfId="14" priority="20">
      <formula>K$6=TODAY()</formula>
    </cfRule>
  </conditionalFormatting>
  <conditionalFormatting sqref="P31:Q31">
    <cfRule type="expression" dxfId="13" priority="18">
      <formula>P$6=TODAY()</formula>
    </cfRule>
  </conditionalFormatting>
  <conditionalFormatting sqref="W31:X31">
    <cfRule type="expression" dxfId="12" priority="17">
      <formula>W$6=TODAY()</formula>
    </cfRule>
  </conditionalFormatting>
  <conditionalFormatting sqref="AD31:AE31">
    <cfRule type="expression" dxfId="11" priority="16">
      <formula>AD$6=TODAY()</formula>
    </cfRule>
  </conditionalFormatting>
  <conditionalFormatting sqref="AK31:AL31">
    <cfRule type="expression" dxfId="10" priority="15">
      <formula>AK$6=TODAY()</formula>
    </cfRule>
  </conditionalFormatting>
  <conditionalFormatting sqref="AR31:AS31">
    <cfRule type="expression" dxfId="9" priority="14">
      <formula>AR$6=TODAY()</formula>
    </cfRule>
  </conditionalFormatting>
  <conditionalFormatting sqref="AY31:AZ31">
    <cfRule type="expression" dxfId="8" priority="13">
      <formula>AY$6=TODAY()</formula>
    </cfRule>
  </conditionalFormatting>
  <conditionalFormatting sqref="BF31:BG31">
    <cfRule type="expression" dxfId="7" priority="12">
      <formula>BF$6=TODAY()</formula>
    </cfRule>
  </conditionalFormatting>
  <conditionalFormatting sqref="BM31:BN31">
    <cfRule type="expression" dxfId="6" priority="11">
      <formula>BM$6=TODAY()</formula>
    </cfRule>
  </conditionalFormatting>
  <conditionalFormatting sqref="BT31:BU31">
    <cfRule type="expression" dxfId="5" priority="10">
      <formula>BT$6=TODAY()</formula>
    </cfRule>
  </conditionalFormatting>
  <conditionalFormatting sqref="CA31:CB31">
    <cfRule type="expression" dxfId="4" priority="9">
      <formula>CA$6=TODAY()</formula>
    </cfRule>
  </conditionalFormatting>
  <conditionalFormatting sqref="CH31:CI31">
    <cfRule type="expression" dxfId="3" priority="8">
      <formula>CH$6=TODAY()</formula>
    </cfRule>
  </conditionalFormatting>
  <conditionalFormatting sqref="CO31:CP31">
    <cfRule type="expression" dxfId="2" priority="7">
      <formula>CO$6=TODAY()</formula>
    </cfRule>
  </conditionalFormatting>
  <conditionalFormatting sqref="BO32">
    <cfRule type="expression" dxfId="1" priority="1">
      <formula>BO$6=TODAY()</formula>
    </cfRule>
  </conditionalFormatting>
  <conditionalFormatting sqref="H32">
    <cfRule type="dataBar" priority="2">
      <dataBar>
        <cfvo type="num" val="0"/>
        <cfvo type="num" val="1"/>
        <color theme="0" tint="-0.34998626667073579"/>
      </dataBar>
      <extLst>
        <ext xmlns:x14="http://schemas.microsoft.com/office/spreadsheetml/2009/9/main" uri="{B025F937-C7B1-47D3-B67F-A62EFF666E3E}">
          <x14:id>{8D93486D-8824-4E0B-B956-834CA6759A97}</x14:id>
        </ext>
      </extLst>
    </cfRule>
  </conditionalFormatting>
  <conditionalFormatting sqref="K32:BN32">
    <cfRule type="expression" dxfId="0" priority="3">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3:B33 A35:B35 B34 E13 E21 E26 E33:H35 G12 G13:H13 G21:H21 G26:H26 G36 G37:G38 G39 H24:H25" unlockedFormula="1"/>
    <ignoredError sqref="A26 A21 A13"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H28:H29 H8 H10:H21 H33:H39 H24:H26</xm:sqref>
        </x14:conditionalFormatting>
        <x14:conditionalFormatting xmlns:xm="http://schemas.microsoft.com/office/excel/2006/main">
          <x14:cfRule type="dataBar" id="{7DEB9953-C6BE-406C-9AA5-BF1F435BA01B}">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608CA1AE-0E40-4FF5-9C69-BA06C087EC2A}">
            <x14:dataBar minLength="0" maxLength="100" gradient="0">
              <x14:cfvo type="num">
                <xm:f>0</xm:f>
              </x14:cfvo>
              <x14:cfvo type="num">
                <xm:f>1</xm:f>
              </x14:cfvo>
              <x14:negativeFillColor rgb="FFFF0000"/>
              <x14:axisColor rgb="FF000000"/>
            </x14:dataBar>
          </x14:cfRule>
          <xm:sqref>H22:H23</xm:sqref>
        </x14:conditionalFormatting>
        <x14:conditionalFormatting xmlns:xm="http://schemas.microsoft.com/office/excel/2006/main">
          <x14:cfRule type="dataBar" id="{0A1B0B3F-0831-4F66-A5B8-8E91BBF7B986}">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71828BD3-D67E-45C8-BD97-1429A30AC571}">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CDE432F1-E432-4BAD-8C49-FD6380FA8C3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8D93486D-8824-4E0B-B956-834CA6759A97}">
            <x14:dataBar minLength="0" maxLength="100" gradient="0">
              <x14:cfvo type="num">
                <xm:f>0</xm:f>
              </x14:cfvo>
              <x14:cfvo type="num">
                <xm:f>1</xm:f>
              </x14:cfvo>
              <x14:negativeFillColor rgb="FFFF0000"/>
              <x14:axisColor rgb="FF000000"/>
            </x14:dataBar>
          </x14:cfRule>
          <xm:sqref>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C38" sqref="C3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126</v>
      </c>
    </row>
    <row r="36" spans="2:2" x14ac:dyDescent="0.2">
      <c r="B36" s="20" t="s">
        <v>127</v>
      </c>
    </row>
    <row r="37" spans="2:2" x14ac:dyDescent="0.2">
      <c r="B37" s="20" t="s">
        <v>128</v>
      </c>
    </row>
    <row r="39" spans="2:2" ht="15" x14ac:dyDescent="0.25">
      <c r="B39" s="26" t="s">
        <v>28</v>
      </c>
    </row>
    <row r="40" spans="2:2" x14ac:dyDescent="0.2">
      <c r="B40" s="20" t="s">
        <v>39</v>
      </c>
    </row>
    <row r="42" spans="2:2" s="16" customFormat="1" ht="15" x14ac:dyDescent="0.25">
      <c r="B42" s="26" t="s">
        <v>32</v>
      </c>
    </row>
    <row r="43" spans="2:2" s="16" customFormat="1" x14ac:dyDescent="0.2">
      <c r="B43" s="20" t="s">
        <v>129</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121</v>
      </c>
      <c r="B1" s="41"/>
      <c r="C1" s="42"/>
    </row>
    <row r="2" spans="1:3" ht="14.25" x14ac:dyDescent="0.2">
      <c r="A2" s="132" t="s">
        <v>48</v>
      </c>
      <c r="B2" s="9"/>
      <c r="C2" s="8"/>
    </row>
    <row r="3" spans="1:3" s="20" customFormat="1" x14ac:dyDescent="0.2">
      <c r="A3" s="8"/>
      <c r="B3" s="9"/>
      <c r="C3" s="8"/>
    </row>
    <row r="4" spans="1:3" s="8" customFormat="1" ht="18" x14ac:dyDescent="0.25">
      <c r="A4" s="127" t="s">
        <v>88</v>
      </c>
      <c r="B4" s="39"/>
    </row>
    <row r="5" spans="1:3" s="8" customFormat="1" ht="57" x14ac:dyDescent="0.2">
      <c r="B5" s="133" t="s">
        <v>77</v>
      </c>
    </row>
    <row r="7" spans="1:3" ht="28.5" x14ac:dyDescent="0.2">
      <c r="B7" s="133" t="s">
        <v>89</v>
      </c>
    </row>
    <row r="9" spans="1:3" ht="14.25" x14ac:dyDescent="0.2">
      <c r="B9" s="132" t="s">
        <v>60</v>
      </c>
    </row>
    <row r="11" spans="1:3" ht="28.5" x14ac:dyDescent="0.2">
      <c r="B11" s="131" t="s">
        <v>61</v>
      </c>
    </row>
    <row r="12" spans="1:3" s="20" customFormat="1" x14ac:dyDescent="0.2"/>
    <row r="13" spans="1:3" ht="18" x14ac:dyDescent="0.25">
      <c r="A13" s="179" t="s">
        <v>4</v>
      </c>
      <c r="B13" s="179"/>
    </row>
    <row r="14" spans="1:3" s="20" customFormat="1" x14ac:dyDescent="0.2"/>
    <row r="15" spans="1:3" s="128" customFormat="1" ht="18" x14ac:dyDescent="0.2">
      <c r="A15" s="136"/>
      <c r="B15" s="134" t="s">
        <v>80</v>
      </c>
    </row>
    <row r="16" spans="1:3" s="128" customFormat="1" ht="18" x14ac:dyDescent="0.2">
      <c r="A16" s="136"/>
      <c r="B16" s="135" t="s">
        <v>78</v>
      </c>
      <c r="C16" s="130" t="s">
        <v>3</v>
      </c>
    </row>
    <row r="17" spans="1:3" ht="18" x14ac:dyDescent="0.25">
      <c r="A17" s="137"/>
      <c r="B17" s="135" t="s">
        <v>82</v>
      </c>
    </row>
    <row r="18" spans="1:3" s="20" customFormat="1" ht="18" x14ac:dyDescent="0.25">
      <c r="A18" s="137"/>
      <c r="B18" s="135" t="s">
        <v>90</v>
      </c>
    </row>
    <row r="19" spans="1:3" s="42" customFormat="1" ht="18" x14ac:dyDescent="0.25">
      <c r="A19" s="140"/>
      <c r="B19" s="135" t="s">
        <v>91</v>
      </c>
    </row>
    <row r="20" spans="1:3" s="128" customFormat="1" ht="18" x14ac:dyDescent="0.2">
      <c r="A20" s="136"/>
      <c r="B20" s="134" t="s">
        <v>79</v>
      </c>
      <c r="C20" s="129" t="s">
        <v>2</v>
      </c>
    </row>
    <row r="21" spans="1:3" ht="18" x14ac:dyDescent="0.25">
      <c r="A21" s="137"/>
      <c r="B21" s="135" t="s">
        <v>81</v>
      </c>
    </row>
    <row r="22" spans="1:3" s="8" customFormat="1" ht="18" x14ac:dyDescent="0.25">
      <c r="A22" s="138"/>
      <c r="B22" s="139" t="s">
        <v>83</v>
      </c>
    </row>
    <row r="23" spans="1:3" s="8" customFormat="1" ht="18" x14ac:dyDescent="0.25">
      <c r="A23" s="138"/>
      <c r="B23" s="10"/>
    </row>
    <row r="24" spans="1:3" s="8" customFormat="1" ht="18" x14ac:dyDescent="0.25">
      <c r="A24" s="179" t="s">
        <v>84</v>
      </c>
      <c r="B24" s="179"/>
    </row>
    <row r="25" spans="1:3" s="8" customFormat="1" ht="43.5" x14ac:dyDescent="0.25">
      <c r="A25" s="138"/>
      <c r="B25" s="135" t="s">
        <v>92</v>
      </c>
    </row>
    <row r="26" spans="1:3" s="8" customFormat="1" ht="18" x14ac:dyDescent="0.25">
      <c r="A26" s="138"/>
      <c r="B26" s="135"/>
    </row>
    <row r="27" spans="1:3" s="8" customFormat="1" ht="18" x14ac:dyDescent="0.25">
      <c r="A27" s="138"/>
      <c r="B27" s="156" t="s">
        <v>96</v>
      </c>
    </row>
    <row r="28" spans="1:3" s="8" customFormat="1" ht="18" x14ac:dyDescent="0.25">
      <c r="A28" s="138"/>
      <c r="B28" s="135" t="s">
        <v>85</v>
      </c>
    </row>
    <row r="29" spans="1:3" s="8" customFormat="1" ht="28.5" x14ac:dyDescent="0.25">
      <c r="A29" s="138"/>
      <c r="B29" s="135" t="s">
        <v>87</v>
      </c>
    </row>
    <row r="30" spans="1:3" s="8" customFormat="1" ht="18" x14ac:dyDescent="0.25">
      <c r="A30" s="138"/>
      <c r="B30" s="135"/>
    </row>
    <row r="31" spans="1:3" s="8" customFormat="1" ht="18" x14ac:dyDescent="0.25">
      <c r="A31" s="138"/>
      <c r="B31" s="156" t="s">
        <v>93</v>
      </c>
    </row>
    <row r="32" spans="1:3" s="8" customFormat="1" ht="18" x14ac:dyDescent="0.25">
      <c r="A32" s="138"/>
      <c r="B32" s="135" t="s">
        <v>86</v>
      </c>
    </row>
    <row r="33" spans="1:2" s="8" customFormat="1" ht="18" x14ac:dyDescent="0.25">
      <c r="A33" s="138"/>
      <c r="B33" s="135" t="s">
        <v>94</v>
      </c>
    </row>
    <row r="34" spans="1:2" s="8" customFormat="1" ht="18" x14ac:dyDescent="0.25">
      <c r="A34" s="138"/>
      <c r="B34" s="10"/>
    </row>
    <row r="35" spans="1:2" s="8" customFormat="1" ht="28.5" x14ac:dyDescent="0.25">
      <c r="A35" s="138"/>
      <c r="B35" s="135" t="s">
        <v>131</v>
      </c>
    </row>
    <row r="36" spans="1:2" s="8" customFormat="1" ht="18" x14ac:dyDescent="0.25">
      <c r="A36" s="138"/>
      <c r="B36" s="141" t="s">
        <v>95</v>
      </c>
    </row>
    <row r="37" spans="1:2" s="8" customFormat="1" ht="18" x14ac:dyDescent="0.25">
      <c r="A37" s="138"/>
      <c r="B37" s="10"/>
    </row>
    <row r="38" spans="1:2" ht="18" x14ac:dyDescent="0.25">
      <c r="A38" s="179" t="s">
        <v>9</v>
      </c>
      <c r="B38" s="179"/>
    </row>
    <row r="39" spans="1:2" ht="28.5" x14ac:dyDescent="0.2">
      <c r="B39" s="135" t="s">
        <v>98</v>
      </c>
    </row>
    <row r="40" spans="1:2" s="20" customFormat="1" x14ac:dyDescent="0.2"/>
    <row r="41" spans="1:2" s="20" customFormat="1" ht="14.25" x14ac:dyDescent="0.2">
      <c r="B41" s="135" t="s">
        <v>99</v>
      </c>
    </row>
    <row r="42" spans="1:2" s="20" customFormat="1" x14ac:dyDescent="0.2"/>
    <row r="43" spans="1:2" s="20" customFormat="1" ht="28.5" x14ac:dyDescent="0.2">
      <c r="B43" s="135" t="s">
        <v>97</v>
      </c>
    </row>
    <row r="44" spans="1:2" s="20" customFormat="1" x14ac:dyDescent="0.2"/>
    <row r="45" spans="1:2" ht="28.5" x14ac:dyDescent="0.2">
      <c r="B45" s="135" t="s">
        <v>100</v>
      </c>
    </row>
    <row r="46" spans="1:2" x14ac:dyDescent="0.2">
      <c r="B46" s="21"/>
    </row>
    <row r="47" spans="1:2" ht="28.5" x14ac:dyDescent="0.2">
      <c r="B47" s="135" t="s">
        <v>101</v>
      </c>
    </row>
    <row r="48" spans="1:2" x14ac:dyDescent="0.2">
      <c r="B48" s="11"/>
    </row>
    <row r="49" spans="1:2" ht="18" x14ac:dyDescent="0.25">
      <c r="A49" s="179" t="s">
        <v>7</v>
      </c>
      <c r="B49" s="179"/>
    </row>
    <row r="50" spans="1:2" ht="28.5" x14ac:dyDescent="0.2">
      <c r="B50" s="135" t="s">
        <v>132</v>
      </c>
    </row>
    <row r="51" spans="1:2" x14ac:dyDescent="0.2">
      <c r="B51" s="11"/>
    </row>
    <row r="52" spans="1:2" ht="14.25" x14ac:dyDescent="0.2">
      <c r="A52" s="142" t="s">
        <v>10</v>
      </c>
      <c r="B52" s="135" t="s">
        <v>11</v>
      </c>
    </row>
    <row r="53" spans="1:2" ht="14.25" x14ac:dyDescent="0.2">
      <c r="A53" s="142" t="s">
        <v>12</v>
      </c>
      <c r="B53" s="135" t="s">
        <v>13</v>
      </c>
    </row>
    <row r="54" spans="1:2" ht="14.25" x14ac:dyDescent="0.2">
      <c r="A54" s="142" t="s">
        <v>14</v>
      </c>
      <c r="B54" s="135" t="s">
        <v>15</v>
      </c>
    </row>
    <row r="55" spans="1:2" ht="28.5" x14ac:dyDescent="0.2">
      <c r="A55" s="131"/>
      <c r="B55" s="135" t="s">
        <v>102</v>
      </c>
    </row>
    <row r="56" spans="1:2" ht="28.5" x14ac:dyDescent="0.2">
      <c r="A56" s="131"/>
      <c r="B56" s="135" t="s">
        <v>103</v>
      </c>
    </row>
    <row r="57" spans="1:2" ht="14.25" x14ac:dyDescent="0.2">
      <c r="A57" s="142" t="s">
        <v>16</v>
      </c>
      <c r="B57" s="135" t="s">
        <v>17</v>
      </c>
    </row>
    <row r="58" spans="1:2" ht="14.25" x14ac:dyDescent="0.2">
      <c r="A58" s="131"/>
      <c r="B58" s="135" t="s">
        <v>104</v>
      </c>
    </row>
    <row r="59" spans="1:2" ht="14.25" x14ac:dyDescent="0.2">
      <c r="A59" s="131"/>
      <c r="B59" s="135" t="s">
        <v>105</v>
      </c>
    </row>
    <row r="60" spans="1:2" ht="14.25" x14ac:dyDescent="0.2">
      <c r="A60" s="142" t="s">
        <v>18</v>
      </c>
      <c r="B60" s="135" t="s">
        <v>19</v>
      </c>
    </row>
    <row r="61" spans="1:2" ht="28.5" x14ac:dyDescent="0.2">
      <c r="A61" s="131"/>
      <c r="B61" s="135" t="s">
        <v>106</v>
      </c>
    </row>
    <row r="62" spans="1:2" ht="14.25" x14ac:dyDescent="0.2">
      <c r="A62" s="142" t="s">
        <v>107</v>
      </c>
      <c r="B62" s="135" t="s">
        <v>108</v>
      </c>
    </row>
    <row r="63" spans="1:2" ht="14.25" x14ac:dyDescent="0.2">
      <c r="A63" s="143"/>
      <c r="B63" s="135" t="s">
        <v>109</v>
      </c>
    </row>
    <row r="64" spans="1:2" s="20" customFormat="1" x14ac:dyDescent="0.2">
      <c r="B64" s="12"/>
    </row>
    <row r="65" spans="1:2" s="20" customFormat="1" ht="18" x14ac:dyDescent="0.25">
      <c r="A65" s="179" t="s">
        <v>8</v>
      </c>
      <c r="B65" s="179"/>
    </row>
    <row r="66" spans="1:2" s="20" customFormat="1" ht="42.75" x14ac:dyDescent="0.2">
      <c r="B66" s="135" t="s">
        <v>110</v>
      </c>
    </row>
    <row r="67" spans="1:2" s="20" customFormat="1" x14ac:dyDescent="0.2">
      <c r="B67" s="13"/>
    </row>
    <row r="68" spans="1:2" s="8" customFormat="1" ht="18" x14ac:dyDescent="0.25">
      <c r="A68" s="179" t="s">
        <v>5</v>
      </c>
      <c r="B68" s="179"/>
    </row>
    <row r="69" spans="1:2" s="20" customFormat="1" ht="15" x14ac:dyDescent="0.25">
      <c r="A69" s="150" t="s">
        <v>6</v>
      </c>
      <c r="B69" s="151" t="s">
        <v>111</v>
      </c>
    </row>
    <row r="70" spans="1:2" s="8" customFormat="1" ht="28.5" x14ac:dyDescent="0.2">
      <c r="A70" s="144"/>
      <c r="B70" s="149" t="s">
        <v>113</v>
      </c>
    </row>
    <row r="71" spans="1:2" s="8" customFormat="1" ht="14.25" x14ac:dyDescent="0.2">
      <c r="A71" s="144"/>
      <c r="B71" s="145"/>
    </row>
    <row r="72" spans="1:2" s="20" customFormat="1" ht="15" x14ac:dyDescent="0.25">
      <c r="A72" s="150" t="s">
        <v>6</v>
      </c>
      <c r="B72" s="151" t="s">
        <v>130</v>
      </c>
    </row>
    <row r="73" spans="1:2" s="8" customFormat="1" ht="28.5" x14ac:dyDescent="0.2">
      <c r="A73" s="144"/>
      <c r="B73" s="149" t="s">
        <v>134</v>
      </c>
    </row>
    <row r="74" spans="1:2" s="8" customFormat="1" ht="14.25" x14ac:dyDescent="0.2">
      <c r="A74" s="144"/>
      <c r="B74" s="145"/>
    </row>
    <row r="75" spans="1:2" ht="15" x14ac:dyDescent="0.25">
      <c r="A75" s="150" t="s">
        <v>6</v>
      </c>
      <c r="B75" s="153" t="s">
        <v>116</v>
      </c>
    </row>
    <row r="76" spans="1:2" s="8" customFormat="1" ht="42.75" x14ac:dyDescent="0.2">
      <c r="A76" s="144"/>
      <c r="B76" s="133" t="s">
        <v>133</v>
      </c>
    </row>
    <row r="77" spans="1:2" ht="14.25" x14ac:dyDescent="0.2">
      <c r="A77" s="143"/>
      <c r="B77" s="143"/>
    </row>
    <row r="78" spans="1:2" s="20" customFormat="1" ht="15" x14ac:dyDescent="0.25">
      <c r="A78" s="150" t="s">
        <v>6</v>
      </c>
      <c r="B78" s="153" t="s">
        <v>122</v>
      </c>
    </row>
    <row r="79" spans="1:2" s="8" customFormat="1" ht="28.5" x14ac:dyDescent="0.2">
      <c r="A79" s="144"/>
      <c r="B79" s="133" t="s">
        <v>117</v>
      </c>
    </row>
    <row r="80" spans="1:2" s="20" customFormat="1" ht="14.25" x14ac:dyDescent="0.2">
      <c r="A80" s="143"/>
      <c r="B80" s="143"/>
    </row>
    <row r="81" spans="1:2" ht="15" x14ac:dyDescent="0.25">
      <c r="A81" s="150" t="s">
        <v>6</v>
      </c>
      <c r="B81" s="153" t="s">
        <v>123</v>
      </c>
    </row>
    <row r="82" spans="1:2" s="8" customFormat="1" ht="14.25" x14ac:dyDescent="0.2">
      <c r="A82" s="144"/>
      <c r="B82" s="148" t="s">
        <v>118</v>
      </c>
    </row>
    <row r="83" spans="1:2" s="8" customFormat="1" ht="14.25" x14ac:dyDescent="0.2">
      <c r="A83" s="144"/>
      <c r="B83" s="148" t="s">
        <v>119</v>
      </c>
    </row>
    <row r="84" spans="1:2" s="8" customFormat="1" ht="14.25" x14ac:dyDescent="0.2">
      <c r="A84" s="144"/>
      <c r="B84" s="148" t="s">
        <v>120</v>
      </c>
    </row>
    <row r="85" spans="1:2" ht="15" x14ac:dyDescent="0.25">
      <c r="A85" s="143"/>
      <c r="B85" s="147"/>
    </row>
    <row r="86" spans="1:2" ht="15" x14ac:dyDescent="0.25">
      <c r="A86" s="150" t="s">
        <v>6</v>
      </c>
      <c r="B86" s="153" t="s">
        <v>124</v>
      </c>
    </row>
    <row r="87" spans="1:2" s="8" customFormat="1" ht="42.75" x14ac:dyDescent="0.2">
      <c r="A87" s="144"/>
      <c r="B87" s="133" t="s">
        <v>112</v>
      </c>
    </row>
    <row r="88" spans="1:2" s="8" customFormat="1" ht="14.25" x14ac:dyDescent="0.2">
      <c r="A88" s="144"/>
      <c r="B88" s="146" t="s">
        <v>114</v>
      </c>
    </row>
    <row r="89" spans="1:2" s="8" customFormat="1" ht="57" x14ac:dyDescent="0.2">
      <c r="A89" s="144"/>
      <c r="B89" s="152" t="s">
        <v>115</v>
      </c>
    </row>
    <row r="90" spans="1:2" ht="14.25" x14ac:dyDescent="0.2">
      <c r="A90" s="143"/>
      <c r="B90" s="143"/>
    </row>
    <row r="91" spans="1:2" ht="15" x14ac:dyDescent="0.25">
      <c r="A91" s="150" t="s">
        <v>6</v>
      </c>
      <c r="B91" s="155" t="s">
        <v>125</v>
      </c>
    </row>
    <row r="92" spans="1:2" ht="28.5" x14ac:dyDescent="0.2">
      <c r="A92" s="131"/>
      <c r="B92" s="148"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51</v>
      </c>
      <c r="B1" s="40"/>
      <c r="C1" s="45"/>
      <c r="D1" s="45"/>
    </row>
    <row r="2" spans="1:4" ht="15" x14ac:dyDescent="0.2">
      <c r="A2" s="42"/>
      <c r="B2" s="46"/>
      <c r="C2" s="45"/>
      <c r="D2" s="45"/>
    </row>
    <row r="3" spans="1:4" ht="15" x14ac:dyDescent="0.2">
      <c r="A3" s="43"/>
      <c r="B3" s="36" t="s">
        <v>52</v>
      </c>
      <c r="C3" s="44"/>
    </row>
    <row r="4" spans="1:4" ht="14.25" x14ac:dyDescent="0.2">
      <c r="A4" s="14"/>
      <c r="B4" s="38"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7"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Johan Chenaux</cp:lastModifiedBy>
  <cp:lastPrinted>2018-02-12T20:25:38Z</cp:lastPrinted>
  <dcterms:created xsi:type="dcterms:W3CDTF">2010-06-09T16:05:03Z</dcterms:created>
  <dcterms:modified xsi:type="dcterms:W3CDTF">2019-07-03T13:35:04Z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