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TestCases" sheetId="1" state="visible" r:id="rId2"/>
    <sheet name="TestSheet0" sheetId="2" state="visible" r:id="rId3"/>
    <sheet name="TestSheet1" sheetId="3" state="visible" r:id="rId4"/>
    <sheet name="EmptySheet" sheetId="4" state="visible" r:id="rId5"/>
    <sheet name="Salvador-Config" sheetId="5" state="visible" r:id="rId6"/>
    <sheet name="Salvador" sheetId="6" state="visible" r:id="rId7"/>
    <sheet name="Irgwi-Config" sheetId="7" state="visible" r:id="rId8"/>
    <sheet name="Irgwi-Tiergestalt" sheetId="8" state="visible" r:id="rId9"/>
    <sheet name="Vanya" sheetId="9" state="visible" r:id="rId10"/>
    <sheet name="Tannenquelle-Config" sheetId="10" state="visible" r:id="rId11"/>
    <sheet name="Tannenquelle" sheetId="11" state="visible" r:id="rId12"/>
    <sheet name="Koboldstein" sheetId="12" state="visible" r:id="rId13"/>
    <sheet name="Aliba Waffen" sheetId="13" state="visible" r:id="rId14"/>
    <sheet name="Irgwi-HA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<sst xmlns="http://schemas.openxmlformats.org/spreadsheetml/2006/main" count="485" uniqueCount="93">
  <si>
    <t xml:space="preserve">Testfälle</t>
  </si>
  <si>
    <t xml:space="preserve">1 Angriff, 1 Waffe</t>
  </si>
  <si>
    <t xml:space="preserve">Fehlerhaft übergebene Argumente</t>
  </si>
  <si>
    <t xml:space="preserve">Unerwünschte Eingaben</t>
  </si>
  <si>
    <t xml:space="preserve">Leere Eingabedatei</t>
  </si>
  <si>
    <t xml:space="preserve">Fehlende Angaben</t>
  </si>
  <si>
    <t xml:space="preserve">Fehlende Zeilen</t>
  </si>
  <si>
    <t xml:space="preserve">Falsch benannte Zeilen</t>
  </si>
  <si>
    <t xml:space="preserve">Mehr als eine Leerzeile zwischen Waffen</t>
  </si>
  <si>
    <t xml:space="preserve">Base Damage Dice</t>
  </si>
  <si>
    <t xml:space="preserve">Base Attacks</t>
  </si>
  <si>
    <t xml:space="preserve">Attack 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</si>
  <si>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</si>
  <si>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</si>
  <si>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</si>
  <si>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</si>
  <si>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</si>
  <si>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</si>
  <si>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</si>
  <si>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</si>
  <si>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</si>
  <si>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</si>
  <si>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</si>
  <si>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</si>
  <si>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</si>
  <si>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</si>
  <si>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Salvador</t>
  </si>
  <si>
    <t xml:space="preserve">GAB</t>
  </si>
  <si>
    <t xml:space="preserve">Buffs:</t>
  </si>
  <si>
    <t xml:space="preserve">Hast</t>
  </si>
  <si>
    <t xml:space="preserve">Waffe +1</t>
  </si>
  <si>
    <t xml:space="preserve">Waffenfokus</t>
  </si>
  <si>
    <t xml:space="preserve">Lied des Mutes</t>
  </si>
  <si>
    <t xml:space="preserve">Göttl. Gunst</t>
  </si>
  <si>
    <t xml:space="preserve">Niederstr.</t>
  </si>
  <si>
    <t xml:space="preserve">Heft. Angr.</t>
  </si>
  <si>
    <t xml:space="preserve">Bärenst.</t>
  </si>
  <si>
    <t xml:space="preserve">Feste Hoffnung</t>
  </si>
  <si>
    <t xml:space="preserve">x</t>
  </si>
  <si>
    <t xml:space="preserve">Angriff</t>
  </si>
  <si>
    <t xml:space="preserve">Schaden</t>
  </si>
  <si>
    <t xml:space="preserve">Grundwerte</t>
  </si>
  <si>
    <t xml:space="preserve">Stärke</t>
  </si>
  <si>
    <t xml:space="preserve">Ang.</t>
  </si>
  <si>
    <t xml:space="preserve">Sch.</t>
  </si>
  <si>
    <t xml:space="preserve">0,5 Sch.</t>
  </si>
  <si>
    <t xml:space="preserve">1,5 Sch.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</si>
  <si>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</si>
  <si>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</si>
  <si>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</si>
  <si>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</si>
  <si>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</si>
  <si>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</si>
  <si>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</si>
  <si>
    <t xml:space="preserve">Langschwert</t>
  </si>
  <si>
    <t xml:space="preserve">Irgwi</t>
  </si>
  <si>
    <t xml:space="preserve">Mächt. mag. F.</t>
  </si>
  <si>
    <t xml:space="preserve">Vanya</t>
  </si>
  <si>
    <t xml:space="preserve">Größe</t>
  </si>
  <si>
    <t xml:space="preserve">Riesig</t>
  </si>
  <si>
    <t xml:space="preserve">Gr.</t>
  </si>
  <si>
    <t xml:space="preserve">Groß</t>
  </si>
  <si>
    <t xml:space="preserve">Mittelgroß</t>
  </si>
  <si>
    <t xml:space="preserve">Allo</t>
  </si>
  <si>
    <t xml:space="preserve">Mastodon</t>
  </si>
  <si>
    <t xml:space="preserve">Schr.Tiger</t>
  </si>
  <si>
    <t xml:space="preserve">Schr.Wolf</t>
  </si>
  <si>
    <t xml:space="preserve">Leopard</t>
  </si>
  <si>
    <t xml:space="preserve">Biss</t>
  </si>
  <si>
    <t xml:space="preserve">Durchb.</t>
  </si>
  <si>
    <t xml:space="preserve">2 Klauen</t>
  </si>
  <si>
    <t xml:space="preserve">Hieb</t>
  </si>
  <si>
    <t xml:space="preserve">Basis</t>
  </si>
  <si>
    <t xml:space="preserve">HA</t>
  </si>
  <si>
    <t xml:space="preserve">Trand</t>
  </si>
  <si>
    <t xml:space="preserve">GE</t>
  </si>
  <si>
    <t xml:space="preserve">Voller Angriff</t>
  </si>
  <si>
    <t xml:space="preserve">Einzelangriff</t>
  </si>
  <si>
    <t xml:space="preserve">VA Banner+Lied</t>
  </si>
  <si>
    <t xml:space="preserve">+ Schärfe</t>
  </si>
  <si>
    <t xml:space="preserve">+ Aufflammen</t>
  </si>
  <si>
    <t xml:space="preserve">Krummsäbel</t>
  </si>
  <si>
    <t xml:space="preserve">Greatsword D+10 Auff.</t>
  </si>
  <si>
    <t xml:space="preserve">Falchion D+10 Sch.</t>
  </si>
  <si>
    <t xml:space="preserve">Greatsword D+20 Auff.</t>
  </si>
  <si>
    <t xml:space="preserve">Falchion D+20 Sch.</t>
  </si>
  <si>
    <t xml:space="preserve">Greatsword D+30 Auff.</t>
  </si>
  <si>
    <t xml:space="preserve">Falchion D+30 Sch.</t>
  </si>
  <si>
    <t xml:space="preserve">Greatsword D+50 Auff.</t>
  </si>
  <si>
    <t xml:space="preserve">Falchion D+50 Sch.</t>
  </si>
  <si>
    <t xml:space="preserve">Greatsword</t>
  </si>
  <si>
    <t xml:space="preserve">Falchion</t>
  </si>
  <si>
    <t xml:space="preserve">Allo 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</si>
</sst>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37.23"/>
    <col collapsed="false" customWidth="false" hidden="false" outlineLevel="0" max="3" min="2" style="1" width="11.53"/>
    <col collapsed="false" customWidth="true" hidden="false" outlineLevel="0" max="4" min="4" style="1" width="30.19"/>
    <col collapsed="false" customWidth="false" hidden="false" outlineLevel="0" max="1024" min="5" style="1" width="11.53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  <c r="D3" s="1" t="s">
        <v>2</v>
      </c>
    </row>
    <row r="19" customFormat="false" ht="12.8" hidden="false" customHeight="false" outlineLevel="0" collapsed="false">
      <c r="A19" s="2" t="s">
        <v>3</v>
      </c>
    </row>
    <row r="21" customFormat="false" ht="12.8" hidden="false" customHeight="false" outlineLevel="0" collapsed="false">
      <c r="A21" s="1" t="s">
        <v>4</v>
      </c>
    </row>
    <row r="22" customFormat="false" ht="12.8" hidden="false" customHeight="false" outlineLevel="0" collapsed="false">
      <c r="A22" s="1" t="s">
        <v>5</v>
      </c>
    </row>
    <row r="23" customFormat="false" ht="12.8" hidden="false" customHeight="false" outlineLevel="0" collapsed="false">
      <c r="A23" s="1" t="s">
        <v>6</v>
      </c>
    </row>
    <row r="24" customFormat="false" ht="12.8" hidden="false" customHeight="false" outlineLevel="0" collapsed="false">
      <c r="A24" s="1" t="s">
        <v>7</v>
      </c>
    </row>
    <row r="25" customFormat="false" ht="12.8" hidden="false" customHeight="false" outlineLevel="0" collapsed="false">
      <c r="A25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3" min="2" style="1" width="3.89"/>
    <col collapsed="false" customWidth="false" hidden="false" outlineLevel="0" max="4" min="4" style="1" width="11.52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true" hidden="false" outlineLevel="0" max="7" min="7" style="1" width="12.13"/>
    <col collapsed="false" customWidth="false" hidden="false" outlineLevel="0" max="1024" min="8" style="1" width="11.52"/>
  </cols>
  <sheetData>
    <row r="1" customFormat="false" ht="12.8" hidden="false" customHeight="false" outlineLevel="0" collapsed="false">
      <c r="A1" s="2" t="s">
        <v>74</v>
      </c>
    </row>
    <row r="2" customFormat="false" ht="12.8" hidden="false" customHeight="false" outlineLevel="0" collapsed="false">
      <c r="A2" s="1" t="s">
        <v>27</v>
      </c>
      <c r="B2" s="1" t="n">
        <v>6</v>
      </c>
      <c r="D2" s="1" t="s">
        <v>28</v>
      </c>
      <c r="E2" s="1" t="s">
        <v>29</v>
      </c>
      <c r="F2" s="6" t="s">
        <v>32</v>
      </c>
      <c r="G2" s="1" t="s">
        <v>31</v>
      </c>
      <c r="H2" s="1" t="s">
        <v>30</v>
      </c>
    </row>
    <row r="3" customFormat="false" ht="12.8" hidden="false" customHeight="false" outlineLevel="0" collapsed="false">
      <c r="A3" s="1" t="s">
        <v>58</v>
      </c>
      <c r="B3" s="1" t="n">
        <v>1</v>
      </c>
      <c r="E3" s="13"/>
    </row>
    <row r="4" customFormat="false" ht="12.8" hidden="false" customHeight="false" outlineLevel="0" collapsed="false">
      <c r="C4" s="12"/>
    </row>
    <row r="5" customFormat="false" ht="12.8" hidden="false" customHeight="false" outlineLevel="0" collapsed="false">
      <c r="A5" s="2"/>
    </row>
    <row r="6" customFormat="false" ht="12.8" hidden="false" customHeight="false" outlineLevel="0" collapsed="false">
      <c r="A6" s="1" t="s">
        <v>39</v>
      </c>
      <c r="B6" s="1" t="n">
        <f aca="false">$B$2+$C$9+$B$3 + SUM($E6:$S6)</f>
        <v>14</v>
      </c>
      <c r="E6" s="1" t="n">
        <v>0</v>
      </c>
      <c r="F6" s="1" t="n">
        <v>0</v>
      </c>
      <c r="G6" s="1" t="n">
        <v>1</v>
      </c>
      <c r="H6" s="1" t="n">
        <v>1</v>
      </c>
    </row>
    <row r="7" customFormat="false" ht="12.8" hidden="false" customHeight="false" outlineLevel="0" collapsed="false">
      <c r="A7" s="1" t="s">
        <v>40</v>
      </c>
      <c r="B7" s="1" t="n">
        <f aca="false">$C$9 + SUM($E7:$S7)</f>
        <v>6</v>
      </c>
      <c r="F7" s="1" t="n">
        <v>0</v>
      </c>
      <c r="G7" s="1" t="n">
        <v>0</v>
      </c>
      <c r="H7" s="1" t="n">
        <v>1</v>
      </c>
    </row>
    <row r="9" customFormat="false" ht="14.9" hidden="false" customHeight="false" outlineLevel="0" collapsed="false">
      <c r="A9" s="1" t="s">
        <v>75</v>
      </c>
      <c r="B9" s="1" t="n">
        <v>20</v>
      </c>
      <c r="C9" s="12" t="n">
        <f aca="false">_xlfn.FLOOR.MATH(($B9-10)/2)</f>
        <v>5</v>
      </c>
    </row>
    <row r="12" customFormat="false" ht="12.8" hidden="false" customHeight="false" outlineLevel="0" collapsed="false">
      <c r="C1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1" min="2" style="6" width="3.89"/>
    <col collapsed="false" customWidth="false" hidden="false" outlineLevel="0" max="1021" min="62" style="1" width="11.59"/>
  </cols>
  <sheetData>
    <row r="1" s="4" customFormat="true" ht="71.6" hidden="false" customHeight="false" outlineLevel="0" collapsed="false">
      <c r="B1" s="4" t="s">
        <v>76</v>
      </c>
      <c r="E1" s="4" t="s">
        <v>77</v>
      </c>
      <c r="H1" s="4" t="s">
        <v>78</v>
      </c>
      <c r="K1" s="4" t="s">
        <v>79</v>
      </c>
      <c r="N1" s="4" t="s">
        <v>80</v>
      </c>
      <c r="AMH1" s="0"/>
      <c r="AMI1" s="0"/>
      <c r="AMJ1" s="0"/>
    </row>
    <row r="2" s="4" customFormat="true" ht="58.2" hidden="false" customHeight="false" outlineLevel="0" collapsed="false">
      <c r="B2" s="4" t="s">
        <v>81</v>
      </c>
      <c r="E2" s="4" t="s">
        <v>81</v>
      </c>
      <c r="H2" s="4" t="s">
        <v>81</v>
      </c>
      <c r="K2" s="4" t="s">
        <v>81</v>
      </c>
      <c r="N2" s="4" t="s">
        <v>81</v>
      </c>
      <c r="AMH2" s="0"/>
      <c r="AMI2" s="0"/>
      <c r="AMJ2" s="0"/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4</v>
      </c>
      <c r="E3" s="6" t="n">
        <v>1</v>
      </c>
      <c r="F3" s="6" t="n">
        <v>4</v>
      </c>
      <c r="H3" s="6" t="n">
        <v>1</v>
      </c>
      <c r="I3" s="6" t="n">
        <v>4</v>
      </c>
      <c r="K3" s="6" t="n">
        <v>1</v>
      </c>
      <c r="L3" s="6" t="n">
        <v>4</v>
      </c>
      <c r="N3" s="6" t="n">
        <v>1</v>
      </c>
      <c r="O3" s="6" t="n">
        <v>4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v>-5</v>
      </c>
      <c r="D4" s="6" t="str">
        <f aca="false">IF(ISBLANK('Tannenquelle-Config'!$E$3), "", B4)</f>
        <v/>
      </c>
      <c r="E4" s="6" t="n">
        <v>0</v>
      </c>
      <c r="H4" s="6" t="n">
        <v>0</v>
      </c>
      <c r="I4" s="6" t="n">
        <v>-5</v>
      </c>
      <c r="K4" s="6" t="n">
        <v>0</v>
      </c>
      <c r="L4" s="6" t="n">
        <v>-5</v>
      </c>
      <c r="N4" s="6" t="n">
        <v>0</v>
      </c>
      <c r="O4" s="6" t="n">
        <v>-5</v>
      </c>
    </row>
    <row r="5" customFormat="false" ht="12.8" hidden="false" customHeight="false" outlineLevel="0" collapsed="false">
      <c r="A5" s="6" t="s">
        <v>11</v>
      </c>
      <c r="B5" s="6" t="n">
        <f aca="false">'Tannenquelle-Config'!$B$6</f>
        <v>14</v>
      </c>
      <c r="E5" s="6" t="n">
        <v>14</v>
      </c>
      <c r="H5" s="6" t="n">
        <v>17</v>
      </c>
      <c r="K5" s="6" t="n">
        <v>17</v>
      </c>
      <c r="N5" s="6" t="n">
        <v>17</v>
      </c>
    </row>
    <row r="6" customFormat="false" ht="12.8" hidden="false" customHeight="false" outlineLevel="0" collapsed="false">
      <c r="A6" s="6" t="s">
        <v>12</v>
      </c>
      <c r="B6" s="6" t="n">
        <f aca="false">'Tannenquelle-Config'!$B$7</f>
        <v>6</v>
      </c>
      <c r="E6" s="6" t="n">
        <v>6</v>
      </c>
      <c r="H6" s="6" t="n">
        <v>9</v>
      </c>
      <c r="K6" s="6" t="n">
        <v>9</v>
      </c>
      <c r="N6" s="6" t="n">
        <v>9</v>
      </c>
    </row>
    <row r="7" customFormat="false" ht="12.8" hidden="false" customHeight="false" outlineLevel="0" collapsed="false">
      <c r="A7" s="6" t="s">
        <v>13</v>
      </c>
      <c r="B7" s="6" t="n">
        <v>18</v>
      </c>
      <c r="E7" s="6" t="n">
        <v>18</v>
      </c>
      <c r="H7" s="6" t="n">
        <v>18</v>
      </c>
      <c r="K7" s="6" t="n">
        <v>15</v>
      </c>
      <c r="N7" s="6" t="n">
        <v>18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</row>
    <row r="12" customFormat="false" ht="12.8" hidden="false" customHeight="false" outlineLevel="0" collapsed="false">
      <c r="A12" s="6" t="s">
        <v>18</v>
      </c>
      <c r="N12" s="6" t="n">
        <v>1</v>
      </c>
      <c r="O12" s="6" t="n">
        <v>6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</row>
    <row r="19" customFormat="false" ht="12.8" hidden="false" customHeight="false" outlineLevel="0" collapsed="false">
      <c r="A19" s="6" t="s">
        <v>25</v>
      </c>
      <c r="B19" s="6" t="n">
        <v>5</v>
      </c>
      <c r="E19" s="6" t="n">
        <v>5</v>
      </c>
      <c r="H19" s="6" t="n">
        <v>5</v>
      </c>
      <c r="K19" s="6" t="n">
        <v>5</v>
      </c>
      <c r="N19" s="6" t="n">
        <v>5</v>
      </c>
    </row>
    <row r="21" s="4" customFormat="true" ht="12.8" hidden="false" customHeight="false" outlineLevel="0" collapsed="false">
      <c r="AMH21" s="0"/>
      <c r="AMI21" s="0"/>
      <c r="AMJ21" s="0"/>
    </row>
    <row r="40" s="4" customFormat="true" ht="12.8" hidden="false" customHeight="false" outlineLevel="0" collapsed="false">
      <c r="AMH40" s="0"/>
      <c r="AMI40" s="0"/>
      <c r="AMJ40" s="0"/>
    </row>
    <row r="59" s="4" customFormat="true" ht="12.8" hidden="false" customHeight="false" outlineLevel="0" collapsed="false">
      <c r="AMH59" s="0"/>
      <c r="AMI59" s="0"/>
      <c r="AMJ5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1.6523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1" min="2" style="6" width="3.89"/>
    <col collapsed="false" customWidth="false" hidden="false" outlineLevel="0" max="1024" min="62" style="1" width="11.64"/>
  </cols>
  <sheetData>
    <row r="1" s="4" customFormat="true" ht="12.8" hidden="false" customHeight="false" outlineLevel="0" collapsed="false"/>
    <row r="2" s="4" customFormat="true" ht="12.8" hidden="false" customHeight="false" outlineLevel="0" collapsed="false"/>
    <row r="3" customFormat="false" ht="12.8" hidden="false" customHeight="false" outlineLevel="0" collapsed="false">
      <c r="A3" s="6" t="s">
        <v>10</v>
      </c>
      <c r="C3" s="1"/>
      <c r="F3" s="1"/>
    </row>
    <row r="4" customFormat="false" ht="12.8" hidden="false" customHeight="false" outlineLevel="0" collapsed="false">
      <c r="A4" s="6" t="s">
        <v>11</v>
      </c>
      <c r="C4" s="1"/>
      <c r="F4" s="1"/>
    </row>
    <row r="5" customFormat="false" ht="12.8" hidden="false" customHeight="false" outlineLevel="0" collapsed="false">
      <c r="A5" s="6" t="s">
        <v>12</v>
      </c>
      <c r="C5" s="1"/>
      <c r="F5" s="1"/>
    </row>
    <row r="6" customFormat="false" ht="12.8" hidden="false" customHeight="false" outlineLevel="0" collapsed="false">
      <c r="A6" s="6" t="s">
        <v>13</v>
      </c>
      <c r="C6" s="1"/>
      <c r="F6" s="1"/>
    </row>
    <row r="7" customFormat="false" ht="12.8" hidden="false" customHeight="false" outlineLevel="0" collapsed="false">
      <c r="A7" s="6" t="s">
        <v>14</v>
      </c>
      <c r="C7" s="1"/>
      <c r="F7" s="1"/>
    </row>
    <row r="8" customFormat="false" ht="12.8" hidden="false" customHeight="false" outlineLevel="0" collapsed="false">
      <c r="A8" s="6" t="s">
        <v>15</v>
      </c>
      <c r="C8" s="1"/>
      <c r="F8" s="1"/>
    </row>
    <row r="9" customFormat="false" ht="12.8" hidden="false" customHeight="false" outlineLevel="0" collapsed="false">
      <c r="A9" s="6" t="s">
        <v>16</v>
      </c>
      <c r="C9" s="1"/>
      <c r="F9" s="1"/>
    </row>
    <row r="10" customFormat="false" ht="12.8" hidden="false" customHeight="false" outlineLevel="0" collapsed="false">
      <c r="A10" s="6" t="s">
        <v>17</v>
      </c>
      <c r="C10" s="1"/>
      <c r="F10" s="1"/>
    </row>
    <row r="11" customFormat="false" ht="12.8" hidden="false" customHeight="false" outlineLevel="0" collapsed="false">
      <c r="A11" s="6" t="s">
        <v>18</v>
      </c>
      <c r="C11" s="1"/>
      <c r="F11" s="1"/>
    </row>
    <row r="12" customFormat="false" ht="12.8" hidden="false" customHeight="false" outlineLevel="0" collapsed="false">
      <c r="A12" s="6" t="s">
        <v>19</v>
      </c>
      <c r="C12" s="1"/>
      <c r="F12" s="1"/>
    </row>
    <row r="13" customFormat="false" ht="12.8" hidden="false" customHeight="false" outlineLevel="0" collapsed="false">
      <c r="A13" s="6" t="s">
        <v>20</v>
      </c>
      <c r="C13" s="1"/>
      <c r="F13" s="1"/>
    </row>
    <row r="14" customFormat="false" ht="12.8" hidden="false" customHeight="false" outlineLevel="0" collapsed="false">
      <c r="A14" s="6" t="s">
        <v>21</v>
      </c>
      <c r="C14" s="1"/>
      <c r="F14" s="1"/>
    </row>
    <row r="15" customFormat="false" ht="12.8" hidden="false" customHeight="false" outlineLevel="0" collapsed="false">
      <c r="A15" s="6" t="s">
        <v>22</v>
      </c>
      <c r="C15" s="1"/>
      <c r="F15" s="1"/>
    </row>
    <row r="16" customFormat="false" ht="12.8" hidden="false" customHeight="false" outlineLevel="0" collapsed="false">
      <c r="A16" s="6" t="s">
        <v>23</v>
      </c>
      <c r="C16" s="1"/>
      <c r="F16" s="1"/>
    </row>
    <row r="17" customFormat="false" ht="12.8" hidden="false" customHeight="false" outlineLevel="0" collapsed="false">
      <c r="A17" s="6" t="s">
        <v>24</v>
      </c>
      <c r="C17" s="1"/>
      <c r="F17" s="1"/>
    </row>
    <row r="18" customFormat="false" ht="12.8" hidden="false" customHeight="false" outlineLevel="0" collapsed="false">
      <c r="A18" s="6" t="s">
        <v>25</v>
      </c>
      <c r="C18" s="1"/>
      <c r="F18" s="1"/>
    </row>
    <row r="20" s="4" customFormat="true" ht="14.9" hidden="false" customHeight="false" outlineLevel="0" collapsed="false"/>
    <row r="21" customFormat="false" ht="12.8" hidden="false" customHeight="false" outlineLevel="0" collapsed="false">
      <c r="A21" s="6" t="s">
        <v>9</v>
      </c>
      <c r="C21" s="1"/>
    </row>
    <row r="22" customFormat="false" ht="12.8" hidden="false" customHeight="false" outlineLevel="0" collapsed="false">
      <c r="A22" s="6" t="s">
        <v>10</v>
      </c>
      <c r="C22" s="1"/>
    </row>
    <row r="23" customFormat="false" ht="12.8" hidden="false" customHeight="false" outlineLevel="0" collapsed="false">
      <c r="A23" s="6" t="s">
        <v>11</v>
      </c>
      <c r="C23" s="1"/>
    </row>
    <row r="24" customFormat="false" ht="12.8" hidden="false" customHeight="false" outlineLevel="0" collapsed="false">
      <c r="A24" s="6" t="s">
        <v>12</v>
      </c>
      <c r="C24" s="1"/>
    </row>
    <row r="25" customFormat="false" ht="12.8" hidden="false" customHeight="false" outlineLevel="0" collapsed="false">
      <c r="A25" s="6" t="s">
        <v>13</v>
      </c>
      <c r="C25" s="1"/>
    </row>
    <row r="26" customFormat="false" ht="12.8" hidden="false" customHeight="false" outlineLevel="0" collapsed="false">
      <c r="A26" s="6" t="s">
        <v>14</v>
      </c>
      <c r="C26" s="1"/>
    </row>
    <row r="27" customFormat="false" ht="12.8" hidden="false" customHeight="false" outlineLevel="0" collapsed="false">
      <c r="A27" s="6" t="s">
        <v>15</v>
      </c>
      <c r="C27" s="1"/>
    </row>
    <row r="28" customFormat="false" ht="12.8" hidden="false" customHeight="false" outlineLevel="0" collapsed="false">
      <c r="A28" s="6" t="s">
        <v>16</v>
      </c>
      <c r="C28" s="1"/>
    </row>
    <row r="29" customFormat="false" ht="12.8" hidden="false" customHeight="false" outlineLevel="0" collapsed="false">
      <c r="A29" s="6" t="s">
        <v>17</v>
      </c>
      <c r="C29" s="1"/>
    </row>
    <row r="30" customFormat="false" ht="12.8" hidden="false" customHeight="false" outlineLevel="0" collapsed="false">
      <c r="A30" s="6" t="s">
        <v>18</v>
      </c>
      <c r="C30" s="1"/>
    </row>
    <row r="31" customFormat="false" ht="12.8" hidden="false" customHeight="false" outlineLevel="0" collapsed="false">
      <c r="A31" s="6" t="s">
        <v>19</v>
      </c>
      <c r="C31" s="1"/>
    </row>
    <row r="32" customFormat="false" ht="12.8" hidden="false" customHeight="false" outlineLevel="0" collapsed="false">
      <c r="A32" s="6" t="s">
        <v>20</v>
      </c>
      <c r="C32" s="1"/>
    </row>
    <row r="33" customFormat="false" ht="12.8" hidden="false" customHeight="false" outlineLevel="0" collapsed="false">
      <c r="A33" s="6" t="s">
        <v>21</v>
      </c>
      <c r="C33" s="1"/>
    </row>
    <row r="34" customFormat="false" ht="12.8" hidden="false" customHeight="false" outlineLevel="0" collapsed="false">
      <c r="A34" s="6" t="s">
        <v>22</v>
      </c>
      <c r="C34" s="1"/>
    </row>
    <row r="35" customFormat="false" ht="12.8" hidden="false" customHeight="false" outlineLevel="0" collapsed="false">
      <c r="A35" s="6" t="s">
        <v>23</v>
      </c>
      <c r="C35" s="1"/>
    </row>
    <row r="36" customFormat="false" ht="12.8" hidden="false" customHeight="false" outlineLevel="0" collapsed="false">
      <c r="A36" s="6" t="s">
        <v>24</v>
      </c>
      <c r="C36" s="1"/>
    </row>
    <row r="37" customFormat="false" ht="12.8" hidden="false" customHeight="false" outlineLevel="0" collapsed="false">
      <c r="A37" s="6" t="s">
        <v>25</v>
      </c>
      <c r="C3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6" activeCellId="0" sqref="Z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58" min="2" style="6" width="3.89"/>
    <col collapsed="false" customWidth="false" hidden="false" outlineLevel="0" max="1021" min="59" style="1" width="11.64"/>
  </cols>
  <sheetData>
    <row r="1" s="4" customFormat="true" ht="101.45" hidden="false" customHeight="false" outlineLevel="0" collapsed="false">
      <c r="B1" s="4" t="s">
        <v>82</v>
      </c>
      <c r="E1" s="4" t="s">
        <v>83</v>
      </c>
      <c r="H1" s="4" t="s">
        <v>84</v>
      </c>
      <c r="K1" s="4" t="s">
        <v>85</v>
      </c>
      <c r="N1" s="4" t="s">
        <v>86</v>
      </c>
      <c r="Q1" s="4" t="s">
        <v>87</v>
      </c>
      <c r="T1" s="4" t="s">
        <v>88</v>
      </c>
      <c r="W1" s="4" t="s">
        <v>89</v>
      </c>
      <c r="AME1" s="1"/>
      <c r="AMF1" s="1"/>
      <c r="AMG1" s="1"/>
      <c r="AMH1" s="0"/>
      <c r="AMI1" s="0"/>
      <c r="AMJ1" s="0"/>
    </row>
    <row r="2" s="4" customFormat="true" ht="53.7" hidden="false" customHeight="false" outlineLevel="0" collapsed="false">
      <c r="B2" s="4" t="s">
        <v>90</v>
      </c>
      <c r="E2" s="4" t="s">
        <v>91</v>
      </c>
      <c r="H2" s="4" t="s">
        <v>90</v>
      </c>
      <c r="K2" s="4" t="s">
        <v>91</v>
      </c>
      <c r="N2" s="4" t="s">
        <v>90</v>
      </c>
      <c r="Q2" s="4" t="s">
        <v>91</v>
      </c>
      <c r="T2" s="4" t="s">
        <v>90</v>
      </c>
      <c r="W2" s="4" t="s">
        <v>91</v>
      </c>
      <c r="AME2" s="1"/>
      <c r="AMF2" s="1"/>
      <c r="AMG2" s="1"/>
      <c r="AMH2" s="0"/>
      <c r="AMI2" s="0"/>
      <c r="AMJ2" s="0"/>
    </row>
    <row r="3" customFormat="false" ht="12.8" hidden="false" customHeight="false" outlineLevel="0" collapsed="false">
      <c r="A3" s="6" t="s">
        <v>9</v>
      </c>
      <c r="B3" s="6" t="n">
        <v>2</v>
      </c>
      <c r="C3" s="6" t="n">
        <v>6</v>
      </c>
      <c r="E3" s="6" t="n">
        <v>2</v>
      </c>
      <c r="F3" s="6" t="n">
        <v>4</v>
      </c>
      <c r="H3" s="6" t="n">
        <v>2</v>
      </c>
      <c r="I3" s="6" t="n">
        <v>6</v>
      </c>
      <c r="K3" s="6" t="n">
        <v>2</v>
      </c>
      <c r="L3" s="6" t="n">
        <v>4</v>
      </c>
      <c r="N3" s="6" t="n">
        <v>2</v>
      </c>
      <c r="O3" s="6" t="n">
        <v>6</v>
      </c>
      <c r="Q3" s="6" t="n">
        <v>2</v>
      </c>
      <c r="R3" s="6" t="n">
        <v>4</v>
      </c>
      <c r="T3" s="6" t="n">
        <v>2</v>
      </c>
      <c r="U3" s="6" t="n">
        <v>6</v>
      </c>
      <c r="W3" s="6" t="n">
        <v>2</v>
      </c>
      <c r="X3" s="6" t="n">
        <v>4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v>-5</v>
      </c>
      <c r="E4" s="6" t="n">
        <v>0</v>
      </c>
      <c r="F4" s="6" t="n">
        <v>-5</v>
      </c>
      <c r="H4" s="6" t="n">
        <v>0</v>
      </c>
      <c r="I4" s="6" t="n">
        <v>-5</v>
      </c>
      <c r="K4" s="6" t="n">
        <v>0</v>
      </c>
      <c r="L4" s="6" t="n">
        <v>-5</v>
      </c>
      <c r="N4" s="6" t="n">
        <v>0</v>
      </c>
      <c r="O4" s="6" t="n">
        <v>-5</v>
      </c>
      <c r="Q4" s="6" t="n">
        <v>0</v>
      </c>
      <c r="R4" s="6" t="n">
        <v>-5</v>
      </c>
      <c r="T4" s="6" t="n">
        <v>0</v>
      </c>
      <c r="U4" s="6" t="n">
        <v>-5</v>
      </c>
      <c r="W4" s="6" t="n">
        <v>0</v>
      </c>
      <c r="X4" s="6" t="n">
        <v>-5</v>
      </c>
    </row>
    <row r="5" customFormat="false" ht="12.8" hidden="false" customHeight="false" outlineLevel="0" collapsed="false">
      <c r="A5" s="6" t="s">
        <v>11</v>
      </c>
      <c r="B5" s="6" t="n">
        <v>0</v>
      </c>
      <c r="E5" s="6" t="n">
        <v>0</v>
      </c>
      <c r="H5" s="6" t="n">
        <v>0</v>
      </c>
      <c r="K5" s="6" t="n">
        <v>0</v>
      </c>
      <c r="N5" s="6" t="n">
        <v>0</v>
      </c>
      <c r="Q5" s="6" t="n">
        <v>0</v>
      </c>
      <c r="T5" s="6" t="n">
        <v>0</v>
      </c>
      <c r="W5" s="6" t="n">
        <v>0</v>
      </c>
    </row>
    <row r="6" customFormat="false" ht="12.8" hidden="false" customHeight="false" outlineLevel="0" collapsed="false">
      <c r="A6" s="6" t="s">
        <v>12</v>
      </c>
      <c r="B6" s="6" t="n">
        <v>23</v>
      </c>
      <c r="E6" s="6" t="n">
        <f aca="false">B6</f>
        <v>23</v>
      </c>
      <c r="H6" s="6" t="n">
        <v>24</v>
      </c>
      <c r="K6" s="6" t="n">
        <f aca="false">H6</f>
        <v>24</v>
      </c>
      <c r="N6" s="6" t="n">
        <v>25</v>
      </c>
      <c r="Q6" s="6" t="n">
        <f aca="false">N6</f>
        <v>25</v>
      </c>
      <c r="T6" s="6" t="n">
        <v>26</v>
      </c>
      <c r="W6" s="6" t="n">
        <f aca="false">T6</f>
        <v>26</v>
      </c>
    </row>
    <row r="7" customFormat="false" ht="12.8" hidden="false" customHeight="false" outlineLevel="0" collapsed="false">
      <c r="A7" s="6" t="s">
        <v>13</v>
      </c>
      <c r="B7" s="6" t="n">
        <v>19</v>
      </c>
      <c r="E7" s="6" t="n">
        <v>15</v>
      </c>
      <c r="H7" s="6" t="n">
        <v>19</v>
      </c>
      <c r="K7" s="6" t="n">
        <v>15</v>
      </c>
      <c r="N7" s="6" t="n">
        <v>19</v>
      </c>
      <c r="Q7" s="6" t="n">
        <v>15</v>
      </c>
      <c r="T7" s="6" t="n">
        <v>19</v>
      </c>
      <c r="W7" s="6" t="n">
        <v>15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  <c r="Q8" s="6" t="n">
        <v>2</v>
      </c>
      <c r="T8" s="6" t="n">
        <v>2</v>
      </c>
      <c r="W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  <c r="Q9" s="6" t="n">
        <v>0</v>
      </c>
      <c r="T9" s="6" t="n">
        <v>0</v>
      </c>
      <c r="W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  <c r="Q11" s="6" t="n">
        <v>0</v>
      </c>
      <c r="T11" s="6" t="n">
        <v>0</v>
      </c>
      <c r="W11" s="6" t="n">
        <v>0</v>
      </c>
    </row>
    <row r="12" customFormat="false" ht="12.8" hidden="false" customHeight="false" outlineLevel="0" collapsed="false">
      <c r="A12" s="6" t="s">
        <v>18</v>
      </c>
      <c r="B12" s="6" t="n">
        <v>1</v>
      </c>
      <c r="C12" s="6" t="n">
        <v>6</v>
      </c>
      <c r="H12" s="6" t="n">
        <v>1</v>
      </c>
      <c r="I12" s="6" t="n">
        <v>6</v>
      </c>
      <c r="N12" s="6" t="n">
        <v>1</v>
      </c>
      <c r="O12" s="6" t="n">
        <v>6</v>
      </c>
      <c r="T12" s="6" t="n">
        <v>1</v>
      </c>
      <c r="U12" s="6" t="n">
        <v>6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  <c r="Q14" s="6" t="n">
        <v>0</v>
      </c>
      <c r="T14" s="6" t="n">
        <v>0</v>
      </c>
      <c r="W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  <c r="Q15" s="6" t="n">
        <v>0</v>
      </c>
      <c r="T15" s="6" t="n">
        <v>0</v>
      </c>
      <c r="W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  <c r="Q16" s="6" t="n">
        <v>0</v>
      </c>
      <c r="T16" s="6" t="n">
        <v>0</v>
      </c>
      <c r="W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  <c r="Q17" s="6" t="n">
        <v>0</v>
      </c>
      <c r="T17" s="6" t="n">
        <v>0</v>
      </c>
      <c r="W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  <c r="Q18" s="6" t="n">
        <v>0</v>
      </c>
      <c r="T18" s="6" t="n">
        <v>0</v>
      </c>
      <c r="W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E19" s="6" t="n">
        <v>0</v>
      </c>
      <c r="H19" s="6" t="n">
        <v>0</v>
      </c>
      <c r="K19" s="6" t="n">
        <v>0</v>
      </c>
      <c r="N19" s="6" t="n">
        <v>0</v>
      </c>
      <c r="Q19" s="6" t="n">
        <v>0</v>
      </c>
      <c r="T19" s="6" t="n">
        <v>0</v>
      </c>
      <c r="W19" s="6" t="n">
        <v>0</v>
      </c>
    </row>
    <row r="21" s="4" customFormat="true" ht="12.8" hidden="false" customHeight="false" outlineLevel="0" collapsed="false">
      <c r="AME21" s="1"/>
      <c r="AMF21" s="1"/>
      <c r="AMG21" s="1"/>
      <c r="AMH21" s="0"/>
      <c r="AMI21" s="0"/>
      <c r="AMJ21" s="0"/>
    </row>
    <row r="40" s="4" customFormat="true" ht="12.8" hidden="false" customHeight="false" outlineLevel="0" collapsed="false">
      <c r="AME40" s="1"/>
      <c r="AMF40" s="1"/>
      <c r="AMG40" s="1"/>
      <c r="AMH40" s="0"/>
      <c r="AMI40" s="0"/>
      <c r="AMJ40" s="0"/>
    </row>
    <row r="59" s="4" customFormat="true" ht="12.8" hidden="false" customHeight="false" outlineLevel="0" collapsed="false">
      <c r="AME59" s="1"/>
      <c r="AMF59" s="1"/>
      <c r="AMG59" s="1"/>
      <c r="AMH59" s="0"/>
      <c r="AMI59" s="0"/>
      <c r="AMJ5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53" min="2" style="6" width="3.89"/>
    <col collapsed="false" customWidth="false" hidden="false" outlineLevel="0" max="1013" min="54" style="1" width="11.57"/>
  </cols>
  <sheetData>
    <row r="1" s="4" customFormat="true" ht="33.55" hidden="false" customHeight="false" outlineLevel="0" collapsed="false">
      <c r="B1" s="4" t="s">
        <v>63</v>
      </c>
      <c r="E1" s="4" t="s">
        <v>92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36.55" hidden="false" customHeight="false" outlineLevel="0" collapsed="false">
      <c r="B2" s="4" t="s">
        <v>68</v>
      </c>
      <c r="E2" s="4" t="s">
        <v>69</v>
      </c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6" t="s">
        <v>9</v>
      </c>
      <c r="B3" s="6" t="n">
        <v>2</v>
      </c>
      <c r="C3" s="6" t="n">
        <v>6</v>
      </c>
      <c r="E3" s="6" t="n">
        <v>2</v>
      </c>
      <c r="F3" s="6" t="n">
        <v>6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f aca="false">IF(ISBLANK('Irgwi-Config'!$E$3), "", B4)</f>
        <v>0</v>
      </c>
      <c r="E4" s="6" t="n">
        <v>0</v>
      </c>
      <c r="F4" s="6" t="n">
        <f aca="false">IF(ISBLANK('Irgwi-Config'!$E$3), "", E4)</f>
        <v>0</v>
      </c>
    </row>
    <row r="5" customFormat="false" ht="12.8" hidden="false" customHeight="false" outlineLevel="0" collapsed="false">
      <c r="A5" s="6" t="s">
        <v>11</v>
      </c>
      <c r="B5" s="6" t="n">
        <f aca="false">'Irgwi-Config'!$B$18</f>
        <v>11</v>
      </c>
      <c r="E5" s="6" t="n">
        <f aca="false">$B5-2</f>
        <v>9</v>
      </c>
    </row>
    <row r="6" customFormat="false" ht="12.8" hidden="false" customHeight="false" outlineLevel="0" collapsed="false">
      <c r="A6" s="6" t="s">
        <v>12</v>
      </c>
      <c r="B6" s="6" t="n">
        <f aca="false">'Irgwi-Config'!$B$19</f>
        <v>6</v>
      </c>
      <c r="E6" s="6" t="n">
        <f aca="false">$B6+4</f>
        <v>10</v>
      </c>
    </row>
    <row r="7" customFormat="false" ht="12.8" hidden="false" customHeight="false" outlineLevel="0" collapsed="false">
      <c r="A7" s="6" t="s">
        <v>13</v>
      </c>
      <c r="B7" s="6" t="n">
        <v>20</v>
      </c>
      <c r="E7" s="6" t="n">
        <v>20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</row>
    <row r="12" customFormat="false" ht="12.8" hidden="false" customHeight="false" outlineLevel="0" collapsed="false">
      <c r="A12" s="6" t="s">
        <v>18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E19" s="6" t="n">
        <v>0</v>
      </c>
    </row>
    <row r="21" s="4" customFormat="true" ht="39.55" hidden="false" customHeight="false" outlineLevel="0" collapsed="false">
      <c r="B21" s="4" t="s">
        <v>70</v>
      </c>
      <c r="E21" s="4" t="s">
        <v>70</v>
      </c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6" t="s">
        <v>9</v>
      </c>
      <c r="B22" s="6" t="n">
        <v>2</v>
      </c>
      <c r="C22" s="6" t="n">
        <v>8</v>
      </c>
      <c r="E22" s="6" t="n">
        <v>2</v>
      </c>
      <c r="F22" s="6" t="n">
        <v>8</v>
      </c>
    </row>
    <row r="23" customFormat="false" ht="12.8" hidden="false" customHeight="false" outlineLevel="0" collapsed="false">
      <c r="A23" s="6" t="s">
        <v>10</v>
      </c>
      <c r="B23" s="6" t="n">
        <v>0</v>
      </c>
      <c r="E23" s="6" t="n">
        <v>0</v>
      </c>
    </row>
    <row r="24" customFormat="false" ht="12.8" hidden="false" customHeight="false" outlineLevel="0" collapsed="false">
      <c r="A24" s="6" t="s">
        <v>11</v>
      </c>
      <c r="B24" s="6" t="n">
        <f aca="false">'Irgwi-Config'!$B$18</f>
        <v>11</v>
      </c>
      <c r="E24" s="6" t="n">
        <f aca="false">$B24-2</f>
        <v>9</v>
      </c>
    </row>
    <row r="25" customFormat="false" ht="12.8" hidden="false" customHeight="false" outlineLevel="0" collapsed="false">
      <c r="A25" s="6" t="s">
        <v>12</v>
      </c>
      <c r="B25" s="6" t="n">
        <f aca="false">'Irgwi-Config'!$B$19*2</f>
        <v>12</v>
      </c>
      <c r="E25" s="6" t="n">
        <f aca="false">$B25+8</f>
        <v>20</v>
      </c>
    </row>
    <row r="26" customFormat="false" ht="12.8" hidden="false" customHeight="false" outlineLevel="0" collapsed="false">
      <c r="A26" s="6" t="s">
        <v>13</v>
      </c>
      <c r="B26" s="6" t="n">
        <v>20</v>
      </c>
      <c r="E26" s="6" t="n">
        <v>20</v>
      </c>
    </row>
    <row r="27" customFormat="false" ht="12.8" hidden="false" customHeight="false" outlineLevel="0" collapsed="false">
      <c r="A27" s="6" t="s">
        <v>14</v>
      </c>
      <c r="B27" s="6" t="n">
        <v>2</v>
      </c>
      <c r="E27" s="6" t="n">
        <v>2</v>
      </c>
    </row>
    <row r="28" customFormat="false" ht="12.8" hidden="false" customHeight="false" outlineLevel="0" collapsed="false">
      <c r="A28" s="6" t="s">
        <v>15</v>
      </c>
      <c r="B28" s="6" t="n">
        <v>0</v>
      </c>
      <c r="E28" s="6" t="n">
        <v>0</v>
      </c>
    </row>
    <row r="29" customFormat="false" ht="12.8" hidden="false" customHeight="false" outlineLevel="0" collapsed="false">
      <c r="A29" s="6" t="s">
        <v>16</v>
      </c>
    </row>
    <row r="30" customFormat="false" ht="12.8" hidden="false" customHeight="false" outlineLevel="0" collapsed="false">
      <c r="A30" s="6" t="s">
        <v>17</v>
      </c>
      <c r="B30" s="6" t="n">
        <v>0</v>
      </c>
      <c r="E30" s="6" t="n">
        <v>0</v>
      </c>
    </row>
    <row r="31" customFormat="false" ht="12.8" hidden="false" customHeight="false" outlineLevel="0" collapsed="false">
      <c r="A31" s="6" t="s">
        <v>18</v>
      </c>
    </row>
    <row r="32" customFormat="false" ht="12.8" hidden="false" customHeight="false" outlineLevel="0" collapsed="false">
      <c r="A32" s="6" t="s">
        <v>19</v>
      </c>
    </row>
    <row r="33" customFormat="false" ht="12.8" hidden="false" customHeight="false" outlineLevel="0" collapsed="false">
      <c r="A33" s="6" t="s">
        <v>20</v>
      </c>
      <c r="B33" s="6" t="n">
        <v>0</v>
      </c>
      <c r="E33" s="6" t="n">
        <v>0</v>
      </c>
    </row>
    <row r="34" customFormat="false" ht="12.8" hidden="false" customHeight="false" outlineLevel="0" collapsed="false">
      <c r="A34" s="6" t="s">
        <v>21</v>
      </c>
      <c r="B34" s="6" t="n">
        <v>0</v>
      </c>
      <c r="E34" s="6" t="n">
        <v>0</v>
      </c>
    </row>
    <row r="35" customFormat="false" ht="12.8" hidden="false" customHeight="false" outlineLevel="0" collapsed="false">
      <c r="A35" s="6" t="s">
        <v>22</v>
      </c>
      <c r="B35" s="6" t="n">
        <v>0</v>
      </c>
      <c r="E35" s="6" t="n">
        <v>0</v>
      </c>
    </row>
    <row r="36" customFormat="false" ht="12.8" hidden="false" customHeight="false" outlineLevel="0" collapsed="false">
      <c r="A36" s="6" t="s">
        <v>23</v>
      </c>
      <c r="B36" s="6" t="n">
        <v>0</v>
      </c>
      <c r="E36" s="6" t="n">
        <v>0</v>
      </c>
    </row>
    <row r="37" customFormat="false" ht="12.8" hidden="false" customHeight="false" outlineLevel="0" collapsed="false">
      <c r="A37" s="6" t="s">
        <v>24</v>
      </c>
      <c r="B37" s="6" t="n">
        <v>0</v>
      </c>
      <c r="E37" s="6" t="n">
        <v>0</v>
      </c>
    </row>
    <row r="38" customFormat="false" ht="12.8" hidden="false" customHeight="false" outlineLevel="0" collapsed="false">
      <c r="A38" s="6" t="s">
        <v>25</v>
      </c>
      <c r="B38" s="6" t="n">
        <v>0</v>
      </c>
      <c r="E38" s="6" t="n">
        <v>0</v>
      </c>
    </row>
    <row r="40" s="4" customFormat="true" ht="14.15" hidden="false" customHeight="true" outlineLevel="0" collapsed="false"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6" t="s">
        <v>9</v>
      </c>
    </row>
    <row r="42" customFormat="false" ht="12.8" hidden="false" customHeight="false" outlineLevel="0" collapsed="false">
      <c r="A42" s="6" t="s">
        <v>10</v>
      </c>
    </row>
    <row r="43" customFormat="false" ht="12.8" hidden="false" customHeight="false" outlineLevel="0" collapsed="false">
      <c r="A43" s="6" t="s">
        <v>11</v>
      </c>
    </row>
    <row r="44" customFormat="false" ht="12.8" hidden="false" customHeight="false" outlineLevel="0" collapsed="false">
      <c r="A44" s="6" t="s">
        <v>12</v>
      </c>
    </row>
    <row r="45" customFormat="false" ht="12.8" hidden="false" customHeight="false" outlineLevel="0" collapsed="false">
      <c r="A45" s="6" t="s">
        <v>13</v>
      </c>
    </row>
    <row r="46" customFormat="false" ht="12.8" hidden="false" customHeight="false" outlineLevel="0" collapsed="false">
      <c r="A46" s="6" t="s">
        <v>14</v>
      </c>
    </row>
    <row r="47" customFormat="false" ht="12.8" hidden="false" customHeight="false" outlineLevel="0" collapsed="false">
      <c r="A47" s="6" t="s">
        <v>15</v>
      </c>
    </row>
    <row r="48" customFormat="false" ht="12.8" hidden="false" customHeight="false" outlineLevel="0" collapsed="false">
      <c r="A48" s="6" t="s">
        <v>16</v>
      </c>
    </row>
    <row r="49" customFormat="false" ht="12.8" hidden="false" customHeight="false" outlineLevel="0" collapsed="false">
      <c r="A49" s="6" t="s">
        <v>17</v>
      </c>
    </row>
    <row r="50" customFormat="false" ht="12.8" hidden="false" customHeight="false" outlineLevel="0" collapsed="false">
      <c r="A50" s="6" t="s">
        <v>18</v>
      </c>
    </row>
    <row r="51" customFormat="false" ht="12.8" hidden="false" customHeight="false" outlineLevel="0" collapsed="false">
      <c r="A51" s="6" t="s">
        <v>19</v>
      </c>
    </row>
    <row r="52" customFormat="false" ht="12.8" hidden="false" customHeight="false" outlineLevel="0" collapsed="false">
      <c r="A52" s="6" t="s">
        <v>20</v>
      </c>
    </row>
    <row r="53" customFormat="false" ht="12.8" hidden="false" customHeight="false" outlineLevel="0" collapsed="false">
      <c r="A53" s="6" t="s">
        <v>21</v>
      </c>
    </row>
    <row r="54" customFormat="false" ht="12.8" hidden="false" customHeight="false" outlineLevel="0" collapsed="false">
      <c r="A54" s="6" t="s">
        <v>22</v>
      </c>
    </row>
    <row r="55" customFormat="false" ht="12.8" hidden="false" customHeight="false" outlineLevel="0" collapsed="false">
      <c r="A55" s="6" t="s">
        <v>23</v>
      </c>
    </row>
    <row r="56" customFormat="false" ht="12.8" hidden="false" customHeight="false" outlineLevel="0" collapsed="false">
      <c r="A56" s="6" t="s">
        <v>24</v>
      </c>
    </row>
    <row r="57" customFormat="false" ht="12.8" hidden="false" customHeight="false" outlineLevel="0" collapsed="false">
      <c r="A57" s="6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68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 t="s">
        <v>25</v>
      </c>
      <c r="B19" s="6"/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65" hidden="false" customHeight="tru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9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/>
      <c r="C23" s="6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/>
      <c r="C24" s="6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/>
      <c r="C25" s="6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/>
      <c r="C26" s="6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/>
      <c r="C27" s="6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/>
      <c r="C28" s="6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/>
      <c r="C30" s="6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/>
      <c r="C33" s="6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/>
      <c r="C34" s="6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/>
      <c r="C35" s="6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/>
      <c r="C36" s="6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/>
      <c r="C37" s="6"/>
      <c r="D37" s="6"/>
      <c r="E37" s="6"/>
      <c r="F37" s="6"/>
    </row>
    <row r="38" customFormat="false" ht="12.8" hidden="false" customHeight="false" outlineLevel="0" collapsed="false">
      <c r="A38" s="6" t="s">
        <v>25</v>
      </c>
      <c r="B38" s="6"/>
      <c r="C38" s="6"/>
      <c r="D38" s="6"/>
      <c r="E38" s="6"/>
      <c r="F3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8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10</v>
      </c>
      <c r="B3" s="6" t="n">
        <v>0</v>
      </c>
      <c r="C3" s="1"/>
      <c r="D3" s="6"/>
      <c r="E3" s="6" t="n">
        <v>0</v>
      </c>
      <c r="F3" s="1"/>
    </row>
    <row r="4" customFormat="false" ht="12.8" hidden="false" customHeight="false" outlineLevel="0" collapsed="false">
      <c r="A4" s="6" t="s">
        <v>11</v>
      </c>
      <c r="B4" s="6" t="n">
        <v>21</v>
      </c>
      <c r="C4" s="1"/>
      <c r="D4" s="6"/>
      <c r="E4" s="6" t="n">
        <v>21</v>
      </c>
      <c r="F4" s="1"/>
    </row>
    <row r="5" customFormat="false" ht="12.8" hidden="false" customHeight="false" outlineLevel="0" collapsed="false">
      <c r="A5" s="6" t="s">
        <v>12</v>
      </c>
      <c r="B5" s="6" t="n">
        <v>25</v>
      </c>
      <c r="C5" s="1"/>
      <c r="D5" s="6"/>
      <c r="E5" s="6" t="n">
        <v>25</v>
      </c>
      <c r="F5" s="1"/>
    </row>
    <row r="6" customFormat="false" ht="12.8" hidden="false" customHeight="false" outlineLevel="0" collapsed="false">
      <c r="A6" s="6" t="s">
        <v>13</v>
      </c>
      <c r="B6" s="6" t="n">
        <v>19</v>
      </c>
      <c r="C6" s="1"/>
      <c r="D6" s="6"/>
      <c r="E6" s="6" t="n">
        <v>19</v>
      </c>
      <c r="F6" s="1"/>
    </row>
    <row r="7" customFormat="false" ht="12.8" hidden="false" customHeight="false" outlineLevel="0" collapsed="false">
      <c r="A7" s="6" t="s">
        <v>14</v>
      </c>
      <c r="B7" s="6" t="n">
        <v>2</v>
      </c>
      <c r="C7" s="1"/>
      <c r="D7" s="6"/>
      <c r="E7" s="6" t="n">
        <v>2</v>
      </c>
      <c r="F7" s="1"/>
    </row>
    <row r="8" customFormat="false" ht="12.8" hidden="false" customHeight="false" outlineLevel="0" collapsed="false">
      <c r="A8" s="6" t="s">
        <v>15</v>
      </c>
      <c r="B8" s="6" t="n">
        <v>0</v>
      </c>
      <c r="C8" s="1"/>
      <c r="D8" s="6"/>
      <c r="E8" s="6" t="n">
        <v>0</v>
      </c>
      <c r="F8" s="1"/>
    </row>
    <row r="9" customFormat="false" ht="12.8" hidden="false" customHeight="false" outlineLevel="0" collapsed="false">
      <c r="A9" s="6" t="s">
        <v>16</v>
      </c>
      <c r="B9" s="6"/>
      <c r="C9" s="1"/>
      <c r="D9" s="6"/>
      <c r="E9" s="6"/>
      <c r="F9" s="1"/>
    </row>
    <row r="10" customFormat="false" ht="12.8" hidden="false" customHeight="false" outlineLevel="0" collapsed="false">
      <c r="A10" s="6" t="s">
        <v>17</v>
      </c>
      <c r="B10" s="6" t="n">
        <v>0</v>
      </c>
      <c r="C10" s="1"/>
      <c r="D10" s="6"/>
      <c r="E10" s="6" t="n">
        <v>0</v>
      </c>
      <c r="F10" s="1"/>
    </row>
    <row r="11" customFormat="false" ht="12.8" hidden="false" customHeight="false" outlineLevel="0" collapsed="false">
      <c r="A11" s="6" t="s">
        <v>18</v>
      </c>
      <c r="B11" s="6"/>
      <c r="C11" s="1"/>
      <c r="D11" s="6"/>
      <c r="E11" s="6"/>
      <c r="F11" s="1"/>
    </row>
    <row r="12" customFormat="false" ht="12.8" hidden="false" customHeight="false" outlineLevel="0" collapsed="false">
      <c r="A12" s="6" t="s">
        <v>19</v>
      </c>
      <c r="B12" s="6"/>
      <c r="C12" s="1"/>
      <c r="D12" s="6"/>
      <c r="E12" s="6"/>
      <c r="F12" s="1"/>
    </row>
    <row r="13" customFormat="false" ht="12.8" hidden="false" customHeight="false" outlineLevel="0" collapsed="false">
      <c r="A13" s="6" t="s">
        <v>20</v>
      </c>
      <c r="B13" s="6" t="n">
        <v>0</v>
      </c>
      <c r="C13" s="1"/>
      <c r="D13" s="6"/>
      <c r="E13" s="6" t="n">
        <v>0</v>
      </c>
      <c r="F13" s="1"/>
    </row>
    <row r="14" customFormat="false" ht="12.8" hidden="false" customHeight="false" outlineLevel="0" collapsed="false">
      <c r="A14" s="6" t="s">
        <v>21</v>
      </c>
      <c r="B14" s="6" t="n">
        <v>0</v>
      </c>
      <c r="C14" s="1"/>
      <c r="D14" s="6"/>
      <c r="E14" s="6" t="n">
        <v>0</v>
      </c>
      <c r="F14" s="1"/>
    </row>
    <row r="15" customFormat="false" ht="12.8" hidden="false" customHeight="false" outlineLevel="0" collapsed="false">
      <c r="A15" s="6" t="s">
        <v>22</v>
      </c>
      <c r="B15" s="6" t="n">
        <v>0</v>
      </c>
      <c r="C15" s="1"/>
      <c r="D15" s="6"/>
      <c r="E15" s="6" t="n">
        <v>0</v>
      </c>
      <c r="F15" s="1"/>
    </row>
    <row r="16" customFormat="false" ht="12.8" hidden="false" customHeight="false" outlineLevel="0" collapsed="false">
      <c r="A16" s="6" t="s">
        <v>23</v>
      </c>
      <c r="B16" s="6" t="n">
        <v>0</v>
      </c>
      <c r="C16" s="1"/>
      <c r="D16" s="6"/>
      <c r="E16" s="6" t="n">
        <v>0</v>
      </c>
      <c r="F16" s="1"/>
    </row>
    <row r="17" customFormat="false" ht="12.8" hidden="false" customHeight="false" outlineLevel="0" collapsed="false">
      <c r="A17" s="6" t="s">
        <v>24</v>
      </c>
      <c r="B17" s="6" t="n">
        <v>0</v>
      </c>
      <c r="C17" s="1"/>
      <c r="D17" s="6"/>
      <c r="E17" s="6" t="n">
        <v>0</v>
      </c>
      <c r="F17" s="1"/>
    </row>
    <row r="18" customFormat="false" ht="12.8" hidden="false" customHeight="false" outlineLevel="0" collapsed="false">
      <c r="A18" s="6" t="s">
        <v>25</v>
      </c>
      <c r="B18" s="6" t="n">
        <v>0</v>
      </c>
      <c r="C18" s="1"/>
      <c r="D18" s="6"/>
      <c r="E18" s="6" t="n">
        <v>0</v>
      </c>
      <c r="F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4.9" hidden="false" customHeight="fals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6" t="s">
        <v>9</v>
      </c>
      <c r="B21" s="6" t="n">
        <v>1</v>
      </c>
      <c r="C21" s="1" t="n">
        <v>8</v>
      </c>
      <c r="D21" s="6"/>
      <c r="E21" s="6"/>
      <c r="F21" s="6"/>
    </row>
    <row r="22" customFormat="false" ht="12.8" hidden="false" customHeight="false" outlineLevel="0" collapsed="false">
      <c r="A22" s="6" t="s">
        <v>10</v>
      </c>
      <c r="B22" s="6" t="n">
        <v>0</v>
      </c>
      <c r="C22" s="1"/>
      <c r="D22" s="6"/>
      <c r="E22" s="6"/>
      <c r="F22" s="6"/>
    </row>
    <row r="23" customFormat="false" ht="12.8" hidden="false" customHeight="false" outlineLevel="0" collapsed="false">
      <c r="A23" s="6" t="s">
        <v>11</v>
      </c>
      <c r="B23" s="6" t="n">
        <v>21</v>
      </c>
      <c r="C23" s="1"/>
      <c r="D23" s="6"/>
      <c r="E23" s="6"/>
      <c r="F23" s="6"/>
    </row>
    <row r="24" customFormat="false" ht="12.8" hidden="false" customHeight="false" outlineLevel="0" collapsed="false">
      <c r="A24" s="6" t="s">
        <v>12</v>
      </c>
      <c r="B24" s="6" t="n">
        <v>25</v>
      </c>
      <c r="C24" s="1"/>
      <c r="D24" s="6"/>
      <c r="E24" s="6"/>
      <c r="F24" s="6"/>
    </row>
    <row r="25" customFormat="false" ht="12.8" hidden="false" customHeight="false" outlineLevel="0" collapsed="false">
      <c r="A25" s="6" t="s">
        <v>13</v>
      </c>
      <c r="B25" s="6" t="n">
        <v>19</v>
      </c>
      <c r="C25" s="1"/>
      <c r="D25" s="6"/>
      <c r="E25" s="6"/>
      <c r="F25" s="6"/>
    </row>
    <row r="26" customFormat="false" ht="12.8" hidden="false" customHeight="false" outlineLevel="0" collapsed="false">
      <c r="A26" s="6" t="s">
        <v>14</v>
      </c>
      <c r="B26" s="6" t="n">
        <v>2</v>
      </c>
      <c r="C26" s="1"/>
      <c r="D26" s="6"/>
      <c r="E26" s="6"/>
      <c r="F26" s="6"/>
    </row>
    <row r="27" customFormat="false" ht="12.8" hidden="false" customHeight="false" outlineLevel="0" collapsed="false">
      <c r="A27" s="6" t="s">
        <v>15</v>
      </c>
      <c r="B27" s="6" t="n">
        <v>0</v>
      </c>
      <c r="C27" s="1"/>
      <c r="D27" s="6"/>
      <c r="E27" s="6"/>
      <c r="F27" s="6"/>
    </row>
    <row r="28" customFormat="false" ht="12.8" hidden="false" customHeight="false" outlineLevel="0" collapsed="false">
      <c r="A28" s="6" t="s">
        <v>16</v>
      </c>
      <c r="B28" s="6"/>
      <c r="C28" s="1"/>
      <c r="D28" s="6"/>
      <c r="E28" s="6"/>
      <c r="F28" s="6"/>
    </row>
    <row r="29" customFormat="false" ht="12.8" hidden="false" customHeight="false" outlineLevel="0" collapsed="false">
      <c r="A29" s="6" t="s">
        <v>17</v>
      </c>
      <c r="B29" s="6" t="n">
        <v>0</v>
      </c>
      <c r="C29" s="1"/>
      <c r="D29" s="6"/>
      <c r="E29" s="6"/>
      <c r="F29" s="6"/>
    </row>
    <row r="30" customFormat="false" ht="12.8" hidden="false" customHeight="false" outlineLevel="0" collapsed="false">
      <c r="A30" s="6" t="s">
        <v>18</v>
      </c>
      <c r="B30" s="6"/>
      <c r="C30" s="1"/>
      <c r="D30" s="6"/>
      <c r="E30" s="6"/>
      <c r="F30" s="6"/>
    </row>
    <row r="31" customFormat="false" ht="12.8" hidden="false" customHeight="false" outlineLevel="0" collapsed="false">
      <c r="A31" s="6" t="s">
        <v>19</v>
      </c>
      <c r="B31" s="6"/>
      <c r="C31" s="1"/>
      <c r="D31" s="6"/>
      <c r="E31" s="6"/>
      <c r="F31" s="6"/>
    </row>
    <row r="32" customFormat="false" ht="12.8" hidden="false" customHeight="false" outlineLevel="0" collapsed="false">
      <c r="A32" s="6" t="s">
        <v>20</v>
      </c>
      <c r="B32" s="6" t="n">
        <v>0</v>
      </c>
      <c r="C32" s="1"/>
      <c r="D32" s="6"/>
      <c r="E32" s="6"/>
      <c r="F32" s="6"/>
    </row>
    <row r="33" customFormat="false" ht="12.8" hidden="false" customHeight="false" outlineLevel="0" collapsed="false">
      <c r="A33" s="6" t="s">
        <v>21</v>
      </c>
      <c r="B33" s="6" t="n">
        <v>0</v>
      </c>
      <c r="C33" s="1"/>
      <c r="D33" s="6"/>
      <c r="E33" s="6"/>
      <c r="F33" s="6"/>
    </row>
    <row r="34" customFormat="false" ht="12.8" hidden="false" customHeight="false" outlineLevel="0" collapsed="false">
      <c r="A34" s="6" t="s">
        <v>22</v>
      </c>
      <c r="B34" s="6" t="n">
        <v>0</v>
      </c>
      <c r="C34" s="1"/>
      <c r="D34" s="6"/>
      <c r="E34" s="6"/>
      <c r="F34" s="6"/>
    </row>
    <row r="35" customFormat="false" ht="12.8" hidden="false" customHeight="false" outlineLevel="0" collapsed="false">
      <c r="A35" s="6" t="s">
        <v>23</v>
      </c>
      <c r="B35" s="6" t="n">
        <v>0</v>
      </c>
      <c r="C35" s="1"/>
      <c r="D35" s="6"/>
      <c r="E35" s="6"/>
      <c r="F35" s="6"/>
    </row>
    <row r="36" customFormat="false" ht="12.8" hidden="false" customHeight="false" outlineLevel="0" collapsed="false">
      <c r="A36" s="6" t="s">
        <v>24</v>
      </c>
      <c r="B36" s="6" t="n">
        <v>0</v>
      </c>
      <c r="C36" s="1"/>
      <c r="D36" s="6"/>
      <c r="E36" s="6"/>
      <c r="F36" s="6"/>
    </row>
    <row r="37" customFormat="false" ht="12.8" hidden="false" customHeight="false" outlineLevel="0" collapsed="false">
      <c r="A37" s="6" t="s">
        <v>25</v>
      </c>
      <c r="B37" s="6" t="n">
        <v>0</v>
      </c>
      <c r="C37" s="1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2" activeCellId="0" sqref="Y42"/>
    </sheetView>
  </sheetViews>
  <sheetFormatPr defaultColWidth="11.68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 t="n">
        <v>0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 t="n">
        <v>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25</v>
      </c>
      <c r="B19" s="6" t="n">
        <v>0</v>
      </c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8" hidden="false" customHeight="fals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9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 t="n">
        <v>0</v>
      </c>
      <c r="C23" s="6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 t="n">
        <v>0</v>
      </c>
      <c r="C24" s="6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 t="n">
        <v>0</v>
      </c>
      <c r="C25" s="6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 t="n">
        <v>20</v>
      </c>
      <c r="C26" s="6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 t="n">
        <v>2</v>
      </c>
      <c r="C27" s="6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 t="n">
        <v>0</v>
      </c>
      <c r="C28" s="6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 t="n">
        <v>0</v>
      </c>
      <c r="C30" s="6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 t="n">
        <v>0</v>
      </c>
      <c r="C33" s="6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 t="n">
        <v>0</v>
      </c>
      <c r="C34" s="6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 t="n">
        <v>0</v>
      </c>
      <c r="C35" s="6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 t="n">
        <v>0</v>
      </c>
      <c r="C36" s="6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 t="n">
        <v>0</v>
      </c>
      <c r="C37" s="6"/>
      <c r="D37" s="6"/>
      <c r="E37" s="6"/>
      <c r="F37" s="6"/>
    </row>
    <row r="38" customFormat="false" ht="12.8" hidden="false" customHeight="false" outlineLevel="0" collapsed="false">
      <c r="A38" s="6" t="s">
        <v>25</v>
      </c>
      <c r="B38" s="6" t="n">
        <v>0</v>
      </c>
      <c r="C38" s="6"/>
      <c r="D38" s="6"/>
      <c r="E38" s="6"/>
      <c r="F38" s="6"/>
    </row>
    <row r="40" s="5" customFormat="true" ht="12.8" hidden="false" customHeight="false" outlineLevel="0" collapsed="false">
      <c r="A40" s="4"/>
      <c r="B40" s="4"/>
      <c r="C40" s="4"/>
      <c r="D40" s="4"/>
      <c r="E40" s="4"/>
      <c r="F40" s="4"/>
    </row>
    <row r="41" customFormat="false" ht="12.8" hidden="false" customHeight="false" outlineLevel="0" collapsed="false">
      <c r="A41" s="6" t="s">
        <v>9</v>
      </c>
      <c r="B41" s="6"/>
      <c r="C41" s="6"/>
      <c r="D41" s="6"/>
      <c r="E41" s="6"/>
      <c r="F41" s="6"/>
    </row>
    <row r="42" customFormat="false" ht="12.8" hidden="false" customHeight="false" outlineLevel="0" collapsed="false">
      <c r="A42" s="6" t="s">
        <v>10</v>
      </c>
      <c r="B42" s="6" t="n">
        <v>0</v>
      </c>
      <c r="C42" s="6"/>
      <c r="D42" s="6"/>
      <c r="E42" s="6"/>
      <c r="F42" s="6"/>
    </row>
    <row r="43" customFormat="false" ht="12.8" hidden="false" customHeight="false" outlineLevel="0" collapsed="false">
      <c r="A43" s="6" t="s">
        <v>11</v>
      </c>
      <c r="B43" s="6" t="n">
        <v>0</v>
      </c>
      <c r="C43" s="6"/>
      <c r="D43" s="6"/>
      <c r="E43" s="6"/>
      <c r="F43" s="6"/>
    </row>
    <row r="44" customFormat="false" ht="12.8" hidden="false" customHeight="false" outlineLevel="0" collapsed="false">
      <c r="A44" s="6" t="s">
        <v>12</v>
      </c>
      <c r="B44" s="6" t="n">
        <v>0</v>
      </c>
      <c r="C44" s="6"/>
      <c r="D44" s="6"/>
      <c r="E44" s="6"/>
      <c r="F44" s="6"/>
    </row>
    <row r="45" customFormat="false" ht="12.8" hidden="false" customHeight="false" outlineLevel="0" collapsed="false">
      <c r="A45" s="6" t="s">
        <v>13</v>
      </c>
      <c r="B45" s="6" t="n">
        <v>20</v>
      </c>
      <c r="C45" s="6"/>
      <c r="D45" s="6"/>
      <c r="E45" s="6"/>
      <c r="F45" s="6"/>
    </row>
    <row r="46" customFormat="false" ht="12.8" hidden="false" customHeight="false" outlineLevel="0" collapsed="false">
      <c r="A46" s="6" t="s">
        <v>14</v>
      </c>
      <c r="B46" s="6" t="n">
        <v>2</v>
      </c>
      <c r="C46" s="6"/>
      <c r="D46" s="6"/>
      <c r="E46" s="6"/>
      <c r="F46" s="6"/>
    </row>
    <row r="47" customFormat="false" ht="12.8" hidden="false" customHeight="false" outlineLevel="0" collapsed="false">
      <c r="A47" s="6" t="s">
        <v>15</v>
      </c>
      <c r="B47" s="6" t="n">
        <v>0</v>
      </c>
      <c r="C47" s="6"/>
      <c r="D47" s="6"/>
      <c r="E47" s="6"/>
      <c r="F47" s="6"/>
    </row>
    <row r="48" customFormat="false" ht="12.8" hidden="false" customHeight="false" outlineLevel="0" collapsed="false">
      <c r="A48" s="6" t="s">
        <v>16</v>
      </c>
      <c r="B48" s="6"/>
      <c r="C48" s="6"/>
      <c r="D48" s="6"/>
      <c r="E48" s="6"/>
      <c r="F48" s="6"/>
    </row>
    <row r="49" customFormat="false" ht="12.8" hidden="false" customHeight="false" outlineLevel="0" collapsed="false">
      <c r="A49" s="6" t="s">
        <v>17</v>
      </c>
      <c r="B49" s="6" t="n">
        <v>0</v>
      </c>
      <c r="C49" s="6"/>
      <c r="D49" s="6"/>
      <c r="E49" s="6"/>
      <c r="F49" s="6"/>
    </row>
    <row r="50" customFormat="false" ht="12.8" hidden="false" customHeight="false" outlineLevel="0" collapsed="false">
      <c r="A50" s="6" t="s">
        <v>18</v>
      </c>
      <c r="B50" s="6"/>
      <c r="C50" s="6"/>
      <c r="D50" s="6"/>
      <c r="E50" s="6"/>
      <c r="F50" s="6"/>
    </row>
    <row r="51" customFormat="false" ht="12.8" hidden="false" customHeight="false" outlineLevel="0" collapsed="false">
      <c r="A51" s="6" t="s">
        <v>19</v>
      </c>
      <c r="B51" s="6"/>
      <c r="C51" s="6"/>
      <c r="D51" s="6"/>
      <c r="E51" s="6"/>
      <c r="F51" s="6"/>
    </row>
    <row r="52" customFormat="false" ht="12.8" hidden="false" customHeight="false" outlineLevel="0" collapsed="false">
      <c r="A52" s="6" t="s">
        <v>20</v>
      </c>
      <c r="B52" s="6" t="n">
        <v>0</v>
      </c>
      <c r="C52" s="6"/>
      <c r="D52" s="6"/>
      <c r="E52" s="6"/>
      <c r="F52" s="6"/>
    </row>
    <row r="53" customFormat="false" ht="12.8" hidden="false" customHeight="false" outlineLevel="0" collapsed="false">
      <c r="A53" s="6" t="s">
        <v>21</v>
      </c>
      <c r="B53" s="6" t="n">
        <v>0</v>
      </c>
      <c r="C53" s="6"/>
      <c r="D53" s="6"/>
      <c r="E53" s="6"/>
      <c r="F53" s="6"/>
    </row>
    <row r="54" customFormat="false" ht="12.8" hidden="false" customHeight="false" outlineLevel="0" collapsed="false">
      <c r="A54" s="6" t="s">
        <v>22</v>
      </c>
      <c r="B54" s="6" t="n">
        <v>0</v>
      </c>
      <c r="C54" s="6"/>
      <c r="D54" s="6"/>
      <c r="E54" s="6"/>
      <c r="F54" s="6"/>
    </row>
    <row r="55" customFormat="false" ht="12.8" hidden="false" customHeight="false" outlineLevel="0" collapsed="false">
      <c r="A55" s="6" t="s">
        <v>23</v>
      </c>
      <c r="B55" s="6" t="n">
        <v>0</v>
      </c>
      <c r="C55" s="6"/>
      <c r="D55" s="6"/>
      <c r="E55" s="6"/>
      <c r="F55" s="6"/>
    </row>
    <row r="56" customFormat="false" ht="12.8" hidden="false" customHeight="false" outlineLevel="0" collapsed="false">
      <c r="A56" s="6" t="s">
        <v>24</v>
      </c>
      <c r="B56" s="6" t="n">
        <v>0</v>
      </c>
      <c r="C56" s="6"/>
      <c r="D56" s="6"/>
      <c r="E56" s="6"/>
      <c r="F56" s="6"/>
    </row>
    <row r="57" customFormat="false" ht="12.8" hidden="false" customHeight="false" outlineLevel="0" collapsed="false">
      <c r="A57" s="6" t="s">
        <v>25</v>
      </c>
      <c r="B57" s="6" t="n">
        <v>0</v>
      </c>
      <c r="C57" s="6"/>
      <c r="D57" s="6"/>
      <c r="E57" s="6"/>
      <c r="F57" s="6"/>
    </row>
    <row r="59" s="5" customFormat="true" ht="12.8" hidden="false" customHeight="false" outlineLevel="0" collapsed="false">
      <c r="A59" s="4"/>
      <c r="B59" s="4"/>
      <c r="C59" s="4"/>
      <c r="D59" s="4"/>
      <c r="E59" s="4"/>
      <c r="F59" s="4"/>
    </row>
    <row r="60" customFormat="false" ht="12.8" hidden="false" customHeight="false" outlineLevel="0" collapsed="false">
      <c r="A60" s="6" t="s">
        <v>9</v>
      </c>
      <c r="B60" s="6"/>
      <c r="C60" s="6"/>
      <c r="D60" s="6"/>
      <c r="E60" s="6"/>
      <c r="F60" s="6"/>
    </row>
    <row r="61" customFormat="false" ht="12.8" hidden="false" customHeight="false" outlineLevel="0" collapsed="false">
      <c r="A61" s="6" t="s">
        <v>10</v>
      </c>
      <c r="B61" s="6" t="n">
        <v>0</v>
      </c>
      <c r="C61" s="6"/>
      <c r="D61" s="6"/>
      <c r="E61" s="6"/>
      <c r="F61" s="6"/>
    </row>
    <row r="62" customFormat="false" ht="12.8" hidden="false" customHeight="false" outlineLevel="0" collapsed="false">
      <c r="A62" s="6" t="s">
        <v>11</v>
      </c>
      <c r="B62" s="6" t="n">
        <v>0</v>
      </c>
      <c r="C62" s="6"/>
      <c r="D62" s="6"/>
      <c r="E62" s="6"/>
      <c r="F62" s="6"/>
    </row>
    <row r="63" customFormat="false" ht="12.8" hidden="false" customHeight="false" outlineLevel="0" collapsed="false">
      <c r="A63" s="6" t="s">
        <v>12</v>
      </c>
      <c r="B63" s="6" t="n">
        <v>0</v>
      </c>
      <c r="C63" s="6"/>
      <c r="D63" s="6"/>
      <c r="E63" s="6"/>
      <c r="F63" s="6"/>
    </row>
    <row r="64" customFormat="false" ht="12.8" hidden="false" customHeight="false" outlineLevel="0" collapsed="false">
      <c r="A64" s="6" t="s">
        <v>13</v>
      </c>
      <c r="B64" s="6" t="n">
        <v>20</v>
      </c>
      <c r="C64" s="6"/>
      <c r="D64" s="6"/>
      <c r="E64" s="6"/>
      <c r="F64" s="6"/>
    </row>
    <row r="65" customFormat="false" ht="12.8" hidden="false" customHeight="false" outlineLevel="0" collapsed="false">
      <c r="A65" s="6" t="s">
        <v>14</v>
      </c>
      <c r="B65" s="6" t="n">
        <v>2</v>
      </c>
      <c r="C65" s="6"/>
      <c r="D65" s="6"/>
      <c r="E65" s="6"/>
      <c r="F65" s="6"/>
    </row>
    <row r="66" customFormat="false" ht="12.8" hidden="false" customHeight="false" outlineLevel="0" collapsed="false">
      <c r="A66" s="6" t="s">
        <v>15</v>
      </c>
      <c r="B66" s="6" t="n">
        <v>0</v>
      </c>
      <c r="C66" s="6"/>
      <c r="D66" s="6"/>
      <c r="E66" s="6"/>
      <c r="F66" s="6"/>
    </row>
    <row r="67" customFormat="false" ht="12.8" hidden="false" customHeight="false" outlineLevel="0" collapsed="false">
      <c r="A67" s="6" t="s">
        <v>16</v>
      </c>
      <c r="B67" s="6"/>
      <c r="C67" s="6"/>
      <c r="D67" s="6"/>
      <c r="E67" s="6"/>
      <c r="F67" s="6"/>
    </row>
    <row r="68" customFormat="false" ht="12.8" hidden="false" customHeight="false" outlineLevel="0" collapsed="false">
      <c r="A68" s="6" t="s">
        <v>17</v>
      </c>
      <c r="B68" s="6" t="n">
        <v>0</v>
      </c>
      <c r="C68" s="6"/>
      <c r="D68" s="6"/>
      <c r="E68" s="6"/>
      <c r="F68" s="6"/>
    </row>
    <row r="69" customFormat="false" ht="12.8" hidden="false" customHeight="false" outlineLevel="0" collapsed="false">
      <c r="A69" s="6" t="s">
        <v>18</v>
      </c>
      <c r="B69" s="6"/>
      <c r="C69" s="6"/>
      <c r="D69" s="6"/>
      <c r="E69" s="6"/>
      <c r="F69" s="6"/>
    </row>
    <row r="70" customFormat="false" ht="12.8" hidden="false" customHeight="false" outlineLevel="0" collapsed="false">
      <c r="A70" s="6" t="s">
        <v>19</v>
      </c>
      <c r="B70" s="6"/>
      <c r="C70" s="6"/>
      <c r="D70" s="6"/>
      <c r="E70" s="6"/>
      <c r="F70" s="6"/>
    </row>
    <row r="71" customFormat="false" ht="12.8" hidden="false" customHeight="false" outlineLevel="0" collapsed="false">
      <c r="A71" s="6" t="s">
        <v>20</v>
      </c>
      <c r="B71" s="6" t="n">
        <v>0</v>
      </c>
      <c r="C71" s="6"/>
      <c r="D71" s="6"/>
      <c r="E71" s="6"/>
      <c r="F71" s="6"/>
    </row>
    <row r="72" customFormat="false" ht="12.8" hidden="false" customHeight="false" outlineLevel="0" collapsed="false">
      <c r="A72" s="6" t="s">
        <v>21</v>
      </c>
      <c r="B72" s="6" t="n">
        <v>0</v>
      </c>
      <c r="C72" s="6"/>
      <c r="D72" s="6"/>
      <c r="E72" s="6"/>
      <c r="F72" s="6"/>
    </row>
    <row r="73" customFormat="false" ht="12.8" hidden="false" customHeight="false" outlineLevel="0" collapsed="false">
      <c r="A73" s="6" t="s">
        <v>22</v>
      </c>
      <c r="B73" s="6" t="n">
        <v>0</v>
      </c>
      <c r="C73" s="6"/>
      <c r="D73" s="6"/>
      <c r="E73" s="6"/>
      <c r="F73" s="6"/>
    </row>
    <row r="74" customFormat="false" ht="12.8" hidden="false" customHeight="false" outlineLevel="0" collapsed="false">
      <c r="A74" s="6" t="s">
        <v>23</v>
      </c>
      <c r="B74" s="6" t="n">
        <v>0</v>
      </c>
      <c r="C74" s="6"/>
      <c r="D74" s="6"/>
      <c r="E74" s="6"/>
      <c r="F74" s="6"/>
    </row>
    <row r="75" customFormat="false" ht="12.8" hidden="false" customHeight="false" outlineLevel="0" collapsed="false">
      <c r="A75" s="6" t="s">
        <v>24</v>
      </c>
      <c r="B75" s="6" t="n">
        <v>0</v>
      </c>
      <c r="C75" s="6"/>
      <c r="D75" s="6"/>
      <c r="E75" s="6"/>
      <c r="F75" s="6"/>
    </row>
    <row r="76" customFormat="false" ht="12.8" hidden="false" customHeight="false" outlineLevel="0" collapsed="false">
      <c r="A76" s="6" t="s">
        <v>25</v>
      </c>
      <c r="B76" s="6" t="n">
        <v>0</v>
      </c>
      <c r="C76" s="6"/>
      <c r="D76" s="6"/>
      <c r="E76" s="6"/>
      <c r="F7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2.68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false" hidden="false" outlineLevel="0" max="7" min="6" style="1" width="11.57"/>
    <col collapsed="false" customWidth="true" hidden="false" outlineLevel="0" max="8" min="8" style="1" width="14.03"/>
    <col collapsed="false" customWidth="false" hidden="false" outlineLevel="0" max="9" min="9" style="1" width="11.57"/>
    <col collapsed="false" customWidth="true" hidden="false" outlineLevel="0" max="10" min="10" style="1" width="9.78"/>
    <col collapsed="false" customWidth="true" hidden="false" outlineLevel="0" max="11" min="11" style="1" width="10.32"/>
    <col collapsed="false" customWidth="true" hidden="false" outlineLevel="0" max="12" min="12" style="1" width="8.38"/>
    <col collapsed="false" customWidth="true" hidden="false" outlineLevel="0" max="13" min="13" style="1" width="14.49"/>
    <col collapsed="false" customWidth="false" hidden="false" outlineLevel="0" max="1023" min="14" style="1" width="11.57"/>
  </cols>
  <sheetData>
    <row r="1" customFormat="false" ht="12.8" hidden="false" customHeight="false" outlineLevel="0" collapsed="false">
      <c r="A1" s="2" t="s">
        <v>26</v>
      </c>
    </row>
    <row r="2" customFormat="false" ht="12.8" hidden="false" customHeight="false" outlineLevel="0" collapsed="false">
      <c r="A2" s="1" t="s">
        <v>27</v>
      </c>
      <c r="B2" s="1" t="n">
        <v>8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</row>
    <row r="3" customFormat="false" ht="12.8" hidden="false" customHeight="false" outlineLevel="0" collapsed="false">
      <c r="E3" s="7" t="s">
        <v>38</v>
      </c>
    </row>
    <row r="4" customFormat="false" ht="12.8" hidden="false" customHeight="false" outlineLevel="0" collapsed="false">
      <c r="A4" s="1" t="s">
        <v>39</v>
      </c>
      <c r="B4" s="1" t="n">
        <f aca="false">$B$2+ SUM($E4:$S4)</f>
        <v>16</v>
      </c>
      <c r="C4" s="8"/>
      <c r="E4" s="1" t="n">
        <v>1</v>
      </c>
      <c r="F4" s="1" t="n">
        <v>1</v>
      </c>
      <c r="G4" s="1" t="n">
        <v>1</v>
      </c>
      <c r="H4" s="1" t="n">
        <v>2</v>
      </c>
      <c r="I4" s="1" t="n">
        <v>1</v>
      </c>
      <c r="J4" s="1" t="n">
        <v>3</v>
      </c>
      <c r="K4" s="1" t="n">
        <v>-3</v>
      </c>
      <c r="M4" s="1" t="n">
        <v>2</v>
      </c>
    </row>
    <row r="5" customFormat="false" ht="12.8" hidden="false" customHeight="false" outlineLevel="0" collapsed="false">
      <c r="A5" s="1" t="s">
        <v>40</v>
      </c>
      <c r="B5" s="1" t="n">
        <f aca="false">SUM($E5:$S5)</f>
        <v>20</v>
      </c>
      <c r="F5" s="1" t="n">
        <v>1</v>
      </c>
      <c r="G5" s="1" t="n">
        <v>0</v>
      </c>
      <c r="H5" s="1" t="n">
        <v>2</v>
      </c>
      <c r="I5" s="1" t="n">
        <v>1</v>
      </c>
      <c r="J5" s="1" t="n">
        <v>8</v>
      </c>
      <c r="K5" s="1" t="n">
        <v>6</v>
      </c>
      <c r="M5" s="1" t="n">
        <v>2</v>
      </c>
    </row>
    <row r="7" customFormat="false" ht="12.8" hidden="false" customHeight="false" outlineLevel="0" collapsed="false">
      <c r="A7" s="2" t="s">
        <v>41</v>
      </c>
    </row>
    <row r="8" customFormat="false" ht="14.9" hidden="false" customHeight="false" outlineLevel="0" collapsed="false">
      <c r="A8" s="1" t="s">
        <v>42</v>
      </c>
      <c r="B8" s="1" t="n">
        <f aca="false">18+SUM(E8:S8)</f>
        <v>20</v>
      </c>
      <c r="C8" s="8" t="n">
        <f aca="false">_xlfn.FLOOR.MATH(($B8-10)/2)</f>
        <v>5</v>
      </c>
      <c r="L8" s="1" t="n">
        <v>2</v>
      </c>
    </row>
    <row r="9" customFormat="false" ht="12.8" hidden="false" customHeight="false" outlineLevel="0" collapsed="false">
      <c r="A9" s="1" t="s">
        <v>43</v>
      </c>
      <c r="B9" s="1" t="n">
        <f aca="false">$B$4 + $C8</f>
        <v>21</v>
      </c>
    </row>
    <row r="10" customFormat="false" ht="12.8" hidden="false" customHeight="false" outlineLevel="0" collapsed="false">
      <c r="A10" s="1" t="s">
        <v>44</v>
      </c>
      <c r="B10" s="1" t="n">
        <f aca="false">$B$5 + $C8</f>
        <v>25</v>
      </c>
    </row>
    <row r="11" customFormat="false" ht="12.8" hidden="false" customHeight="false" outlineLevel="0" collapsed="false">
      <c r="A11" s="1" t="s">
        <v>45</v>
      </c>
      <c r="B11" s="1" t="n">
        <f aca="false">$B$5 + _xlfn.FLOOR.MATH(0.5*$C8)</f>
        <v>22</v>
      </c>
    </row>
    <row r="12" customFormat="false" ht="12.8" hidden="false" customHeight="false" outlineLevel="0" collapsed="false">
      <c r="A12" s="1" t="s">
        <v>46</v>
      </c>
      <c r="B12" s="1" t="n">
        <f aca="false">$B$5 + _xlfn.FLOOR.MATH(1.5*$C8)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53"/>
    <col collapsed="false" customWidth="true" hidden="false" outlineLevel="0" max="2" min="2" style="6" width="3.89"/>
    <col collapsed="false" customWidth="true" hidden="false" outlineLevel="0" max="128" min="3" style="1" width="3.89"/>
    <col collapsed="false" customWidth="false" hidden="false" outlineLevel="0" max="1024" min="129" style="1" width="11.52"/>
  </cols>
  <sheetData>
    <row r="1" s="9" customFormat="true" ht="69.4" hidden="false" customHeight="false" outlineLevel="0" collapsed="false">
      <c r="B1" s="9" t="s">
        <v>47</v>
      </c>
      <c r="F1" s="9" t="s">
        <v>48</v>
      </c>
      <c r="J1" s="9" t="s">
        <v>49</v>
      </c>
      <c r="N1" s="9" t="s">
        <v>50</v>
      </c>
      <c r="R1" s="9" t="s">
        <v>51</v>
      </c>
      <c r="V1" s="9" t="s">
        <v>52</v>
      </c>
      <c r="Z1" s="9" t="s">
        <v>53</v>
      </c>
    </row>
    <row r="2" s="9" customFormat="true" ht="58.2" hidden="false" customHeight="false" outlineLevel="0" collapsed="false">
      <c r="B2" s="9" t="s">
        <v>54</v>
      </c>
      <c r="F2" s="9" t="s">
        <v>54</v>
      </c>
      <c r="J2" s="9" t="s">
        <v>54</v>
      </c>
      <c r="N2" s="9" t="s">
        <v>54</v>
      </c>
      <c r="R2" s="9" t="s">
        <v>54</v>
      </c>
      <c r="V2" s="9" t="s">
        <v>54</v>
      </c>
      <c r="Z2" s="9" t="s">
        <v>54</v>
      </c>
    </row>
    <row r="3" customFormat="false" ht="12.8" hidden="false" customHeight="false" outlineLevel="0" collapsed="false">
      <c r="A3" s="6" t="s">
        <v>9</v>
      </c>
      <c r="B3" s="6" t="n">
        <v>1</v>
      </c>
      <c r="C3" s="1" t="n">
        <v>8</v>
      </c>
      <c r="F3" s="6" t="n">
        <f aca="false">$B$3</f>
        <v>1</v>
      </c>
      <c r="G3" s="1" t="n">
        <f aca="false">$C$3</f>
        <v>8</v>
      </c>
      <c r="J3" s="6" t="n">
        <f aca="false">$B$3</f>
        <v>1</v>
      </c>
      <c r="K3" s="1" t="n">
        <f aca="false">$C$3</f>
        <v>8</v>
      </c>
      <c r="N3" s="6" t="n">
        <f aca="false">$B$3</f>
        <v>1</v>
      </c>
      <c r="O3" s="1" t="n">
        <f aca="false">$C$3</f>
        <v>8</v>
      </c>
      <c r="R3" s="6" t="n">
        <f aca="false">$B$3</f>
        <v>1</v>
      </c>
      <c r="S3" s="1" t="n">
        <f aca="false">$C$3</f>
        <v>8</v>
      </c>
      <c r="V3" s="6" t="n">
        <f aca="false">$B$3</f>
        <v>1</v>
      </c>
      <c r="W3" s="1" t="n">
        <f aca="false">$C$3</f>
        <v>8</v>
      </c>
      <c r="Z3" s="6" t="n">
        <f aca="false">$B$3</f>
        <v>1</v>
      </c>
      <c r="AA3" s="1" t="n">
        <f aca="false">$C$3</f>
        <v>8</v>
      </c>
    </row>
    <row r="4" customFormat="false" ht="12.8" hidden="false" customHeight="false" outlineLevel="0" collapsed="false">
      <c r="A4" s="6" t="s">
        <v>10</v>
      </c>
      <c r="B4" s="6" t="n">
        <v>0</v>
      </c>
      <c r="C4" s="1" t="n">
        <f aca="false">IF(ISBLANK('Salvador-Config'!$E$2), "", $B$4)</f>
        <v>0</v>
      </c>
      <c r="D4" s="1" t="n">
        <v>-5</v>
      </c>
      <c r="F4" s="6" t="n">
        <v>0</v>
      </c>
      <c r="G4" s="1" t="n">
        <v>0</v>
      </c>
      <c r="H4" s="1" t="n">
        <v>-5</v>
      </c>
      <c r="J4" s="6" t="n">
        <v>0</v>
      </c>
      <c r="K4" s="1" t="n">
        <v>0</v>
      </c>
      <c r="L4" s="1" t="n">
        <v>-5</v>
      </c>
      <c r="N4" s="6" t="n">
        <v>0</v>
      </c>
      <c r="O4" s="1" t="n">
        <v>0</v>
      </c>
      <c r="P4" s="1" t="n">
        <v>-5</v>
      </c>
      <c r="R4" s="6" t="n">
        <v>0</v>
      </c>
      <c r="S4" s="1" t="n">
        <v>0</v>
      </c>
      <c r="T4" s="1" t="n">
        <v>-5</v>
      </c>
      <c r="V4" s="6" t="n">
        <v>0</v>
      </c>
      <c r="W4" s="1" t="n">
        <v>0</v>
      </c>
      <c r="X4" s="1" t="n">
        <v>-5</v>
      </c>
      <c r="Z4" s="6" t="n">
        <v>0</v>
      </c>
      <c r="AA4" s="1" t="n">
        <v>0</v>
      </c>
      <c r="AB4" s="1" t="n">
        <v>-5</v>
      </c>
    </row>
    <row r="5" customFormat="false" ht="12.8" hidden="false" customHeight="false" outlineLevel="0" collapsed="false">
      <c r="A5" s="6" t="s">
        <v>11</v>
      </c>
      <c r="B5" s="6" t="n">
        <f aca="false">'Salvador-Config'!$B$9</f>
        <v>21</v>
      </c>
      <c r="F5" s="6" t="n">
        <f aca="false">B5+2</f>
        <v>23</v>
      </c>
      <c r="J5" s="6" t="n">
        <f aca="false">B5+1</f>
        <v>22</v>
      </c>
      <c r="N5" s="6" t="n">
        <v>21</v>
      </c>
      <c r="R5" s="6" t="n">
        <f aca="false">B5+1</f>
        <v>22</v>
      </c>
      <c r="V5" s="6" t="n">
        <v>21</v>
      </c>
      <c r="Z5" s="6" t="n">
        <v>21</v>
      </c>
    </row>
    <row r="6" customFormat="false" ht="12.8" hidden="false" customHeight="false" outlineLevel="0" collapsed="false">
      <c r="A6" s="6" t="s">
        <v>12</v>
      </c>
      <c r="B6" s="6" t="n">
        <f aca="false">'Salvador-Config'!$B$10</f>
        <v>25</v>
      </c>
      <c r="F6" s="6" t="n">
        <f aca="false">B6+2</f>
        <v>27</v>
      </c>
      <c r="J6" s="6" t="n">
        <f aca="false">B6+1</f>
        <v>26</v>
      </c>
      <c r="N6" s="6" t="n">
        <v>25</v>
      </c>
      <c r="R6" s="6" t="n">
        <f aca="false">B6+1</f>
        <v>26</v>
      </c>
      <c r="V6" s="6" t="n">
        <v>25</v>
      </c>
      <c r="Z6" s="6" t="n">
        <v>25</v>
      </c>
    </row>
    <row r="7" customFormat="false" ht="12.8" hidden="false" customHeight="false" outlineLevel="0" collapsed="false">
      <c r="A7" s="6" t="s">
        <v>13</v>
      </c>
      <c r="B7" s="6" t="n">
        <v>19</v>
      </c>
      <c r="F7" s="6" t="n">
        <v>19</v>
      </c>
      <c r="J7" s="6" t="n">
        <v>19</v>
      </c>
      <c r="N7" s="6" t="n">
        <v>19</v>
      </c>
      <c r="R7" s="6" t="n">
        <f aca="false">(21-(21-B7)*2)</f>
        <v>17</v>
      </c>
      <c r="V7" s="6" t="n">
        <f aca="false">(21-(21-B7)*2)</f>
        <v>17</v>
      </c>
      <c r="Z7" s="6" t="n">
        <v>19</v>
      </c>
    </row>
    <row r="8" customFormat="false" ht="12.8" hidden="false" customHeight="false" outlineLevel="0" collapsed="false">
      <c r="A8" s="6" t="s">
        <v>14</v>
      </c>
      <c r="B8" s="6" t="n">
        <v>2</v>
      </c>
      <c r="F8" s="6" t="n">
        <v>2</v>
      </c>
      <c r="J8" s="6" t="n">
        <v>2</v>
      </c>
      <c r="N8" s="6" t="n">
        <v>2</v>
      </c>
      <c r="R8" s="6" t="n">
        <v>2</v>
      </c>
      <c r="V8" s="6" t="n">
        <v>2</v>
      </c>
      <c r="Z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F9" s="6" t="n">
        <v>0</v>
      </c>
      <c r="J9" s="6" t="n">
        <v>0</v>
      </c>
      <c r="N9" s="6" t="n">
        <v>0</v>
      </c>
      <c r="R9" s="6" t="n">
        <v>0</v>
      </c>
      <c r="V9" s="6" t="n">
        <v>0</v>
      </c>
      <c r="Z9" s="6" t="n">
        <v>0</v>
      </c>
    </row>
    <row r="10" customFormat="false" ht="12.8" hidden="false" customHeight="false" outlineLevel="0" collapsed="false">
      <c r="A10" s="6" t="s">
        <v>16</v>
      </c>
      <c r="F10" s="6"/>
      <c r="J10" s="6"/>
      <c r="N10" s="6"/>
      <c r="R10" s="6"/>
      <c r="V10" s="6"/>
      <c r="Z10" s="6"/>
    </row>
    <row r="11" customFormat="false" ht="12.8" hidden="false" customHeight="false" outlineLevel="0" collapsed="false">
      <c r="A11" s="6" t="s">
        <v>17</v>
      </c>
      <c r="B11" s="6" t="n">
        <v>0</v>
      </c>
      <c r="F11" s="6" t="n">
        <v>0</v>
      </c>
      <c r="J11" s="6" t="n">
        <v>0</v>
      </c>
      <c r="N11" s="6" t="n">
        <v>0</v>
      </c>
      <c r="R11" s="6" t="n">
        <v>0</v>
      </c>
      <c r="V11" s="6" t="n">
        <v>0</v>
      </c>
      <c r="Z11" s="6" t="n">
        <v>0</v>
      </c>
    </row>
    <row r="12" customFormat="false" ht="12.8" hidden="false" customHeight="false" outlineLevel="0" collapsed="false">
      <c r="A12" s="6" t="s">
        <v>18</v>
      </c>
      <c r="F12" s="6"/>
      <c r="J12" s="6" t="n">
        <v>1</v>
      </c>
      <c r="K12" s="1" t="n">
        <v>6</v>
      </c>
      <c r="N12" s="6" t="n">
        <v>1</v>
      </c>
      <c r="O12" s="1" t="n">
        <v>6</v>
      </c>
      <c r="R12" s="6"/>
      <c r="V12" s="6" t="n">
        <v>1</v>
      </c>
      <c r="W12" s="1" t="n">
        <v>6</v>
      </c>
      <c r="Z12" s="6" t="n">
        <v>2</v>
      </c>
      <c r="AA12" s="1" t="n">
        <v>6</v>
      </c>
    </row>
    <row r="13" customFormat="false" ht="12.8" hidden="false" customHeight="false" outlineLevel="0" collapsed="false">
      <c r="A13" s="6" t="s">
        <v>19</v>
      </c>
      <c r="F13" s="6"/>
      <c r="J13" s="6"/>
      <c r="N13" s="6" t="n">
        <v>1</v>
      </c>
      <c r="O13" s="1" t="n">
        <v>10</v>
      </c>
      <c r="R13" s="6"/>
      <c r="V13" s="6"/>
      <c r="Z13" s="6"/>
    </row>
    <row r="14" customFormat="false" ht="12.8" hidden="false" customHeight="false" outlineLevel="0" collapsed="false">
      <c r="A14" s="6" t="s">
        <v>20</v>
      </c>
      <c r="B14" s="6" t="n">
        <v>0</v>
      </c>
      <c r="F14" s="6" t="n">
        <v>0</v>
      </c>
      <c r="J14" s="6" t="n">
        <v>0</v>
      </c>
      <c r="N14" s="6" t="n">
        <v>0</v>
      </c>
      <c r="R14" s="6" t="n">
        <v>0</v>
      </c>
      <c r="V14" s="6" t="n">
        <v>0</v>
      </c>
      <c r="Z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F15" s="6" t="n">
        <v>0</v>
      </c>
      <c r="J15" s="6" t="n">
        <v>0</v>
      </c>
      <c r="N15" s="6" t="n">
        <v>0</v>
      </c>
      <c r="R15" s="6" t="n">
        <v>0</v>
      </c>
      <c r="V15" s="6" t="n">
        <v>0</v>
      </c>
      <c r="Z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F16" s="6" t="n">
        <v>0</v>
      </c>
      <c r="J16" s="6" t="n">
        <v>0</v>
      </c>
      <c r="N16" s="6" t="n">
        <v>0</v>
      </c>
      <c r="R16" s="6" t="n">
        <v>0</v>
      </c>
      <c r="V16" s="6" t="n">
        <v>0</v>
      </c>
      <c r="Z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F17" s="6" t="n">
        <v>0</v>
      </c>
      <c r="J17" s="6" t="n">
        <v>0</v>
      </c>
      <c r="N17" s="6" t="n">
        <v>0</v>
      </c>
      <c r="R17" s="6" t="n">
        <v>0</v>
      </c>
      <c r="V17" s="6" t="n">
        <v>0</v>
      </c>
      <c r="Z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F18" s="6" t="n">
        <v>0</v>
      </c>
      <c r="J18" s="6" t="n">
        <v>0</v>
      </c>
      <c r="N18" s="6" t="n">
        <v>0</v>
      </c>
      <c r="R18" s="6" t="n">
        <v>0</v>
      </c>
      <c r="V18" s="6" t="n">
        <v>0</v>
      </c>
      <c r="Z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F19" s="6" t="n">
        <v>0</v>
      </c>
      <c r="J19" s="6" t="n">
        <v>0</v>
      </c>
      <c r="N19" s="6" t="n">
        <v>0</v>
      </c>
      <c r="R19" s="6" t="n">
        <v>0</v>
      </c>
      <c r="V19" s="6" t="n">
        <v>0</v>
      </c>
      <c r="Z19" s="6" t="n">
        <v>0</v>
      </c>
    </row>
    <row r="20" customFormat="false" ht="12.8" hidden="false" customHeight="false" outlineLevel="0" collapsed="false">
      <c r="F20" s="6"/>
      <c r="J20" s="6"/>
      <c r="N20" s="6"/>
      <c r="R20" s="6"/>
      <c r="V20" s="6"/>
      <c r="Z2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true" hidden="false" outlineLevel="0" max="7" min="7" style="1" width="13.52"/>
    <col collapsed="false" customWidth="true" hidden="false" outlineLevel="0" max="8" min="8" style="1" width="14.08"/>
    <col collapsed="false" customWidth="true" hidden="false" outlineLevel="0" max="9" min="9" style="1" width="14.49"/>
    <col collapsed="false" customWidth="false" hidden="false" outlineLevel="0" max="1024" min="10" style="1" width="11.57"/>
  </cols>
  <sheetData>
    <row r="1" customFormat="false" ht="12.8" hidden="false" customHeight="false" outlineLevel="0" collapsed="false">
      <c r="A1" s="2" t="s">
        <v>55</v>
      </c>
    </row>
    <row r="2" customFormat="false" ht="12.8" hidden="false" customHeight="false" outlineLevel="0" collapsed="false">
      <c r="A2" s="1" t="s">
        <v>27</v>
      </c>
      <c r="B2" s="1" t="n">
        <v>6</v>
      </c>
      <c r="D2" s="1" t="s">
        <v>28</v>
      </c>
      <c r="E2" s="1" t="s">
        <v>29</v>
      </c>
      <c r="G2" s="1" t="s">
        <v>56</v>
      </c>
      <c r="H2" s="6" t="s">
        <v>32</v>
      </c>
      <c r="I2" s="1" t="s">
        <v>37</v>
      </c>
      <c r="J2" s="1" t="s">
        <v>31</v>
      </c>
      <c r="K2" s="1" t="s">
        <v>35</v>
      </c>
      <c r="L2" s="1" t="s">
        <v>36</v>
      </c>
    </row>
    <row r="3" customFormat="false" ht="12.8" hidden="false" customHeight="false" outlineLevel="0" collapsed="false">
      <c r="E3" s="7" t="s">
        <v>38</v>
      </c>
    </row>
    <row r="4" customFormat="false" ht="12.8" hidden="false" customHeight="false" outlineLevel="0" collapsed="false">
      <c r="A4" s="1" t="s">
        <v>39</v>
      </c>
      <c r="B4" s="1" t="n">
        <f aca="false">$B$2+ SUM($E4:$S4)</f>
        <v>9</v>
      </c>
      <c r="C4" s="8"/>
      <c r="E4" s="1" t="n">
        <v>1</v>
      </c>
      <c r="H4" s="1" t="n">
        <v>2</v>
      </c>
      <c r="J4" s="1" t="n">
        <v>0</v>
      </c>
    </row>
    <row r="5" customFormat="false" ht="12.8" hidden="false" customHeight="false" outlineLevel="0" collapsed="false">
      <c r="A5" s="1" t="s">
        <v>40</v>
      </c>
      <c r="B5" s="1" t="n">
        <f aca="false">SUM($E5:$S5)</f>
        <v>2</v>
      </c>
      <c r="H5" s="1" t="n">
        <v>2</v>
      </c>
      <c r="J5" s="1" t="n">
        <v>0</v>
      </c>
    </row>
    <row r="7" customFormat="false" ht="13.4" hidden="false" customHeight="true" outlineLevel="0" collapsed="false">
      <c r="A7" s="2" t="s">
        <v>57</v>
      </c>
    </row>
    <row r="8" customFormat="false" ht="12.8" hidden="false" customHeight="false" outlineLevel="0" collapsed="false">
      <c r="A8" s="1" t="s">
        <v>39</v>
      </c>
      <c r="B8" s="1" t="n">
        <f aca="false">$B$11+$C$12+$B$13 + SUM($E8:$S8)</f>
        <v>21</v>
      </c>
      <c r="E8" s="1" t="n">
        <v>1</v>
      </c>
      <c r="G8" s="1" t="n">
        <v>2</v>
      </c>
      <c r="H8" s="1" t="n">
        <v>2</v>
      </c>
      <c r="I8" s="1" t="n">
        <v>2</v>
      </c>
      <c r="J8" s="1" t="n">
        <v>1</v>
      </c>
    </row>
    <row r="9" customFormat="false" ht="12.8" hidden="false" customHeight="false" outlineLevel="0" collapsed="false">
      <c r="A9" s="1" t="s">
        <v>40</v>
      </c>
      <c r="B9" s="1" t="n">
        <f aca="false">_xlfn.FLOOR.MATH(1.5*$C$12) + SUM($E9:$S9)</f>
        <v>19</v>
      </c>
      <c r="G9" s="1" t="n">
        <v>2</v>
      </c>
      <c r="H9" s="1" t="n">
        <v>2</v>
      </c>
      <c r="I9" s="1" t="n">
        <v>2</v>
      </c>
      <c r="J9" s="1" t="n">
        <v>0</v>
      </c>
    </row>
    <row r="11" customFormat="false" ht="12.8" hidden="false" customHeight="false" outlineLevel="0" collapsed="false">
      <c r="A11" s="1" t="s">
        <v>27</v>
      </c>
      <c r="B11" s="1" t="n">
        <v>5</v>
      </c>
    </row>
    <row r="12" s="10" customFormat="true" ht="14.9" hidden="false" customHeight="false" outlineLevel="0" collapsed="false">
      <c r="A12" s="10" t="s">
        <v>42</v>
      </c>
      <c r="B12" s="10" t="n">
        <f aca="false">24 + SUM(E12:S12)</f>
        <v>28</v>
      </c>
      <c r="C12" s="11" t="n">
        <f aca="false">_xlfn.FLOOR.MATH(($B12-10)/2)</f>
        <v>9</v>
      </c>
      <c r="L12" s="10" t="n">
        <v>4</v>
      </c>
    </row>
    <row r="13" customFormat="false" ht="12.8" hidden="false" customHeight="false" outlineLevel="0" collapsed="false">
      <c r="A13" s="1" t="s">
        <v>58</v>
      </c>
      <c r="B13" s="1" t="n">
        <v>-1</v>
      </c>
    </row>
    <row r="15" customFormat="false" ht="12.8" hidden="false" customHeight="false" outlineLevel="0" collapsed="false">
      <c r="A15" s="2" t="s">
        <v>59</v>
      </c>
    </row>
    <row r="16" s="10" customFormat="true" ht="14.9" hidden="false" customHeight="false" outlineLevel="0" collapsed="false">
      <c r="A16" s="10" t="s">
        <v>42</v>
      </c>
      <c r="B16" s="10" t="n">
        <f aca="false">19 + SUM($E$16:$S$16)</f>
        <v>19</v>
      </c>
      <c r="C16" s="11" t="n">
        <f aca="false">_xlfn.FLOOR.MATH(($B16-10)/2)</f>
        <v>4</v>
      </c>
    </row>
    <row r="17" customFormat="false" ht="12.8" hidden="false" customHeight="false" outlineLevel="0" collapsed="false">
      <c r="A17" s="1" t="s">
        <v>60</v>
      </c>
      <c r="B17" s="1" t="n">
        <v>-2</v>
      </c>
      <c r="C17" s="8"/>
    </row>
    <row r="18" customFormat="false" ht="12.8" hidden="false" customHeight="false" outlineLevel="0" collapsed="false">
      <c r="A18" s="1" t="s">
        <v>43</v>
      </c>
      <c r="B18" s="1" t="n">
        <f aca="false">$B$4 + $B17 + $C16</f>
        <v>11</v>
      </c>
    </row>
    <row r="19" customFormat="false" ht="12.8" hidden="false" customHeight="false" outlineLevel="0" collapsed="false">
      <c r="A19" s="1" t="s">
        <v>44</v>
      </c>
      <c r="B19" s="1" t="n">
        <f aca="false">$B$5 + $C16</f>
        <v>6</v>
      </c>
    </row>
    <row r="20" customFormat="false" ht="12.8" hidden="false" customHeight="false" outlineLevel="0" collapsed="false">
      <c r="A20" s="1" t="s">
        <v>45</v>
      </c>
      <c r="B20" s="1" t="n">
        <f aca="false">$B$5 + _xlfn.FLOOR.MATH(0.5*$C16)</f>
        <v>4</v>
      </c>
    </row>
    <row r="21" customFormat="false" ht="12.8" hidden="false" customHeight="false" outlineLevel="0" collapsed="false">
      <c r="A21" s="1" t="s">
        <v>46</v>
      </c>
      <c r="B21" s="1" t="n">
        <f aca="false">$B$5 + _xlfn.FLOOR.MATH(1.5*$C16)</f>
        <v>8</v>
      </c>
    </row>
    <row r="23" customFormat="false" ht="12.8" hidden="false" customHeight="false" outlineLevel="0" collapsed="false">
      <c r="A23" s="2" t="s">
        <v>61</v>
      </c>
    </row>
    <row r="24" customFormat="false" ht="14.9" hidden="false" customHeight="false" outlineLevel="0" collapsed="false">
      <c r="A24" s="1" t="s">
        <v>42</v>
      </c>
      <c r="B24" s="1" t="n">
        <f aca="false">17 + SUM($E$16:$S$16)</f>
        <v>17</v>
      </c>
      <c r="C24" s="12" t="n">
        <f aca="false">_xlfn.FLOOR.MATH(($B24-10)/2)</f>
        <v>3</v>
      </c>
    </row>
    <row r="25" customFormat="false" ht="12.8" hidden="false" customHeight="false" outlineLevel="0" collapsed="false">
      <c r="A25" s="1" t="s">
        <v>60</v>
      </c>
      <c r="B25" s="1" t="n">
        <v>-1</v>
      </c>
      <c r="C25" s="8"/>
    </row>
    <row r="26" customFormat="false" ht="12.8" hidden="false" customHeight="false" outlineLevel="0" collapsed="false">
      <c r="A26" s="1" t="s">
        <v>43</v>
      </c>
      <c r="B26" s="1" t="n">
        <f aca="false">$B$4 + $B25 + $C24</f>
        <v>11</v>
      </c>
    </row>
    <row r="27" customFormat="false" ht="12.8" hidden="false" customHeight="false" outlineLevel="0" collapsed="false">
      <c r="A27" s="1" t="s">
        <v>44</v>
      </c>
      <c r="B27" s="1" t="n">
        <f aca="false">$B$5 + $C24</f>
        <v>5</v>
      </c>
    </row>
    <row r="28" customFormat="false" ht="12.8" hidden="false" customHeight="false" outlineLevel="0" collapsed="false">
      <c r="A28" s="1" t="s">
        <v>45</v>
      </c>
      <c r="B28" s="1" t="n">
        <f aca="false">$B$5 + _xlfn.FLOOR.MATH(0.5*$C24)</f>
        <v>3</v>
      </c>
    </row>
    <row r="29" customFormat="false" ht="12.8" hidden="false" customHeight="false" outlineLevel="0" collapsed="false">
      <c r="A29" s="1" t="s">
        <v>46</v>
      </c>
      <c r="B29" s="1" t="n">
        <f aca="false">$B$5 + _xlfn.FLOOR.MATH(1.5*$C24)</f>
        <v>6</v>
      </c>
    </row>
    <row r="31" customFormat="false" ht="12.8" hidden="false" customHeight="false" outlineLevel="0" collapsed="false">
      <c r="A31" s="2" t="s">
        <v>62</v>
      </c>
    </row>
    <row r="32" customFormat="false" ht="14.9" hidden="false" customHeight="false" outlineLevel="0" collapsed="false">
      <c r="A32" s="1" t="s">
        <v>42</v>
      </c>
      <c r="B32" s="1" t="n">
        <f aca="false">15 + SUM($E$16:$S$16)</f>
        <v>15</v>
      </c>
      <c r="C32" s="12" t="n">
        <f aca="false">_xlfn.FLOOR.MATH(($B32-10)/2)</f>
        <v>2</v>
      </c>
    </row>
    <row r="33" customFormat="false" ht="12.8" hidden="false" customHeight="false" outlineLevel="0" collapsed="false">
      <c r="A33" s="1" t="s">
        <v>60</v>
      </c>
      <c r="B33" s="1" t="n">
        <v>0</v>
      </c>
      <c r="C33" s="8"/>
    </row>
    <row r="34" customFormat="false" ht="12.8" hidden="false" customHeight="false" outlineLevel="0" collapsed="false">
      <c r="A34" s="1" t="s">
        <v>43</v>
      </c>
      <c r="B34" s="1" t="n">
        <f aca="false">$B$4 + $B33 + $C32</f>
        <v>11</v>
      </c>
    </row>
    <row r="35" customFormat="false" ht="12.8" hidden="false" customHeight="false" outlineLevel="0" collapsed="false">
      <c r="A35" s="1" t="s">
        <v>44</v>
      </c>
      <c r="B35" s="1" t="n">
        <f aca="false">$B$5 + $C32</f>
        <v>4</v>
      </c>
    </row>
    <row r="36" customFormat="false" ht="12.8" hidden="false" customHeight="false" outlineLevel="0" collapsed="false">
      <c r="A36" s="1" t="s">
        <v>45</v>
      </c>
      <c r="B36" s="1" t="n">
        <f aca="false">$B$5 + _xlfn.FLOOR.MATH(0.5*$C32)</f>
        <v>3</v>
      </c>
    </row>
    <row r="37" customFormat="false" ht="12.8" hidden="false" customHeight="false" outlineLevel="0" collapsed="false">
      <c r="A37" s="1" t="s">
        <v>46</v>
      </c>
      <c r="B37" s="1" t="n">
        <f aca="false">$B$5 + _xlfn.FLOOR.MATH(1.5*$C32)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4" min="2" style="6" width="3.89"/>
    <col collapsed="false" customWidth="false" hidden="false" outlineLevel="0" max="1024" min="65" style="1" width="11.57"/>
  </cols>
  <sheetData>
    <row r="1" s="4" customFormat="true" ht="47.75" hidden="false" customHeight="false" outlineLevel="0" collapsed="false">
      <c r="B1" s="4" t="s">
        <v>57</v>
      </c>
      <c r="E1" s="4" t="s">
        <v>63</v>
      </c>
      <c r="H1" s="4" t="s">
        <v>64</v>
      </c>
      <c r="K1" s="4" t="s">
        <v>65</v>
      </c>
      <c r="N1" s="4" t="s">
        <v>66</v>
      </c>
      <c r="Q1" s="4" t="s">
        <v>67</v>
      </c>
    </row>
    <row r="2" s="4" customFormat="true" ht="36.55" hidden="false" customHeight="false" outlineLevel="0" collapsed="false">
      <c r="B2" s="4" t="s">
        <v>68</v>
      </c>
      <c r="E2" s="4" t="s">
        <v>68</v>
      </c>
      <c r="H2" s="4" t="s">
        <v>69</v>
      </c>
      <c r="K2" s="4" t="s">
        <v>68</v>
      </c>
      <c r="N2" s="4" t="s">
        <v>68</v>
      </c>
      <c r="Q2" s="4" t="s">
        <v>68</v>
      </c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8</v>
      </c>
      <c r="E3" s="6" t="n">
        <v>2</v>
      </c>
      <c r="F3" s="6" t="n">
        <v>6</v>
      </c>
      <c r="H3" s="6" t="n">
        <v>2</v>
      </c>
      <c r="I3" s="6" t="n">
        <v>8</v>
      </c>
      <c r="K3" s="6" t="n">
        <v>2</v>
      </c>
      <c r="L3" s="6" t="n">
        <v>6</v>
      </c>
      <c r="N3" s="6" t="n">
        <v>1</v>
      </c>
      <c r="O3" s="6" t="n">
        <v>8</v>
      </c>
      <c r="Q3" s="6" t="n">
        <v>1</v>
      </c>
      <c r="R3" s="6" t="n">
        <v>6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 t="n">
        <f aca="false">IF(ISBLANK('Irgwi-Config'!$E$3), "", B4)</f>
        <v>0</v>
      </c>
      <c r="E4" s="6" t="n">
        <v>0</v>
      </c>
      <c r="F4" s="6" t="n">
        <f aca="false">IF(ISBLANK('Irgwi-Config'!$E$3), "", E4)</f>
        <v>0</v>
      </c>
      <c r="H4" s="6" t="n">
        <v>0</v>
      </c>
      <c r="I4" s="6" t="n">
        <f aca="false">IF(ISBLANK('Irgwi-Config'!$E$3), "", H4)</f>
        <v>0</v>
      </c>
      <c r="K4" s="6" t="n">
        <v>0</v>
      </c>
      <c r="L4" s="6" t="n">
        <f aca="false">IF(ISBLANK('Irgwi-Config'!$E$3), "", K4)</f>
        <v>0</v>
      </c>
      <c r="N4" s="6" t="n">
        <v>0</v>
      </c>
      <c r="O4" s="6" t="n">
        <f aca="false">IF(ISBLANK('Irgwi-Config'!$E$3), "", N4)</f>
        <v>0</v>
      </c>
      <c r="Q4" s="6" t="n">
        <v>0</v>
      </c>
      <c r="R4" s="6" t="n">
        <f aca="false">IF(ISBLANK('Irgwi-Config'!$E$3), "", Q4)</f>
        <v>0</v>
      </c>
    </row>
    <row r="5" customFormat="false" ht="12.8" hidden="false" customHeight="false" outlineLevel="0" collapsed="false">
      <c r="A5" s="6" t="s">
        <v>11</v>
      </c>
      <c r="B5" s="6" t="n">
        <f aca="false">'Irgwi-Config'!$B$8</f>
        <v>21</v>
      </c>
      <c r="E5" s="6" t="n">
        <f aca="false">'Irgwi-Config'!$B$18</f>
        <v>11</v>
      </c>
      <c r="H5" s="6" t="n">
        <f aca="false">'Irgwi-Config'!$B$18</f>
        <v>11</v>
      </c>
      <c r="K5" s="6" t="n">
        <f aca="false">'Irgwi-Config'!$B$26</f>
        <v>11</v>
      </c>
      <c r="N5" s="6" t="n">
        <f aca="false">'Irgwi-Config'!$B$26</f>
        <v>11</v>
      </c>
      <c r="Q5" s="6" t="n">
        <f aca="false">'Irgwi-Config'!$B$34</f>
        <v>11</v>
      </c>
    </row>
    <row r="6" customFormat="false" ht="12.8" hidden="false" customHeight="false" outlineLevel="0" collapsed="false">
      <c r="A6" s="6" t="s">
        <v>12</v>
      </c>
      <c r="B6" s="6" t="n">
        <f aca="false">'Irgwi-Config'!$B$9</f>
        <v>19</v>
      </c>
      <c r="E6" s="6" t="n">
        <f aca="false">'Irgwi-Config'!$B$19</f>
        <v>6</v>
      </c>
      <c r="H6" s="6" t="n">
        <f aca="false">'Irgwi-Config'!$B$19</f>
        <v>6</v>
      </c>
      <c r="K6" s="6" t="n">
        <f aca="false">'Irgwi-Config'!$B$27</f>
        <v>5</v>
      </c>
      <c r="N6" s="6" t="n">
        <f aca="false">'Irgwi-Config'!$B$29</f>
        <v>6</v>
      </c>
      <c r="Q6" s="6" t="n">
        <f aca="false">'Irgwi-Config'!$B$35</f>
        <v>4</v>
      </c>
    </row>
    <row r="7" customFormat="false" ht="12.8" hidden="false" customHeight="false" outlineLevel="0" collapsed="false">
      <c r="A7" s="6" t="s">
        <v>13</v>
      </c>
      <c r="B7" s="6" t="n">
        <v>20</v>
      </c>
      <c r="E7" s="6" t="n">
        <v>20</v>
      </c>
      <c r="H7" s="6" t="n">
        <v>20</v>
      </c>
      <c r="K7" s="6" t="n">
        <v>20</v>
      </c>
      <c r="N7" s="6" t="n">
        <v>20</v>
      </c>
      <c r="Q7" s="6" t="n">
        <v>20</v>
      </c>
    </row>
    <row r="8" customFormat="false" ht="12.8" hidden="false" customHeight="false" outlineLevel="0" collapsed="false">
      <c r="A8" s="6" t="s">
        <v>14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  <c r="Q8" s="6" t="n">
        <v>2</v>
      </c>
    </row>
    <row r="9" customFormat="false" ht="12.8" hidden="false" customHeight="false" outlineLevel="0" collapsed="false">
      <c r="A9" s="6" t="s">
        <v>15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  <c r="Q9" s="6" t="n">
        <v>0</v>
      </c>
    </row>
    <row r="10" customFormat="false" ht="12.8" hidden="false" customHeight="false" outlineLevel="0" collapsed="false">
      <c r="A10" s="6" t="s">
        <v>16</v>
      </c>
    </row>
    <row r="11" customFormat="false" ht="12.8" hidden="false" customHeight="false" outlineLevel="0" collapsed="false">
      <c r="A11" s="6" t="s">
        <v>17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  <c r="Q11" s="6" t="n">
        <v>0</v>
      </c>
    </row>
    <row r="12" customFormat="false" ht="12.8" hidden="false" customHeight="false" outlineLevel="0" collapsed="false">
      <c r="A12" s="6" t="s">
        <v>18</v>
      </c>
    </row>
    <row r="13" customFormat="false" ht="12.8" hidden="false" customHeight="false" outlineLevel="0" collapsed="false">
      <c r="A13" s="6" t="s">
        <v>19</v>
      </c>
    </row>
    <row r="14" customFormat="false" ht="12.8" hidden="false" customHeight="false" outlineLevel="0" collapsed="false">
      <c r="A14" s="6" t="s">
        <v>20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  <c r="Q14" s="6" t="n">
        <v>0</v>
      </c>
    </row>
    <row r="15" customFormat="false" ht="12.8" hidden="false" customHeight="false" outlineLevel="0" collapsed="false">
      <c r="A15" s="6" t="s">
        <v>21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  <c r="Q15" s="6" t="n">
        <v>0</v>
      </c>
    </row>
    <row r="16" customFormat="false" ht="12.8" hidden="false" customHeight="false" outlineLevel="0" collapsed="false">
      <c r="A16" s="6" t="s">
        <v>22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  <c r="Q16" s="6" t="n">
        <v>0</v>
      </c>
    </row>
    <row r="17" customFormat="false" ht="12.8" hidden="false" customHeight="false" outlineLevel="0" collapsed="false">
      <c r="A17" s="6" t="s">
        <v>23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  <c r="Q17" s="6" t="n">
        <v>0</v>
      </c>
    </row>
    <row r="18" customFormat="false" ht="12.8" hidden="false" customHeight="false" outlineLevel="0" collapsed="false">
      <c r="A18" s="6" t="s">
        <v>24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  <c r="Q18" s="6" t="n">
        <v>0</v>
      </c>
    </row>
    <row r="19" customFormat="false" ht="12.8" hidden="false" customHeight="false" outlineLevel="0" collapsed="false">
      <c r="A19" s="6" t="s">
        <v>25</v>
      </c>
      <c r="B19" s="6" t="n">
        <v>0</v>
      </c>
      <c r="E19" s="6" t="n">
        <v>0</v>
      </c>
      <c r="H19" s="6" t="n">
        <v>0</v>
      </c>
      <c r="K19" s="6" t="n">
        <v>0</v>
      </c>
      <c r="N19" s="6" t="n">
        <v>0</v>
      </c>
      <c r="Q19" s="6" t="n">
        <v>0</v>
      </c>
    </row>
    <row r="21" s="4" customFormat="true" ht="39.55" hidden="false" customHeight="false" outlineLevel="0" collapsed="false">
      <c r="E21" s="4" t="s">
        <v>70</v>
      </c>
      <c r="H21" s="4" t="s">
        <v>71</v>
      </c>
      <c r="K21" s="4" t="s">
        <v>70</v>
      </c>
      <c r="Q21" s="4" t="s">
        <v>70</v>
      </c>
    </row>
    <row r="22" customFormat="false" ht="12.8" hidden="false" customHeight="false" outlineLevel="0" collapsed="false">
      <c r="A22" s="6" t="s">
        <v>9</v>
      </c>
      <c r="E22" s="6" t="n">
        <v>2</v>
      </c>
      <c r="F22" s="6" t="n">
        <v>8</v>
      </c>
      <c r="H22" s="6" t="n">
        <v>2</v>
      </c>
      <c r="I22" s="6" t="n">
        <v>6</v>
      </c>
      <c r="K22" s="6" t="n">
        <v>4</v>
      </c>
      <c r="L22" s="6" t="n">
        <v>4</v>
      </c>
      <c r="Q22" s="6" t="n">
        <v>2</v>
      </c>
      <c r="R22" s="6" t="n">
        <v>3</v>
      </c>
    </row>
    <row r="23" customFormat="false" ht="12.8" hidden="false" customHeight="false" outlineLevel="0" collapsed="false">
      <c r="A23" s="6" t="s">
        <v>10</v>
      </c>
      <c r="E23" s="6" t="n">
        <v>0</v>
      </c>
      <c r="H23" s="6" t="n">
        <v>0</v>
      </c>
      <c r="K23" s="6" t="n">
        <v>0</v>
      </c>
      <c r="Q23" s="6" t="n">
        <v>0</v>
      </c>
    </row>
    <row r="24" customFormat="false" ht="12.8" hidden="false" customHeight="false" outlineLevel="0" collapsed="false">
      <c r="A24" s="6" t="s">
        <v>11</v>
      </c>
      <c r="E24" s="6" t="n">
        <f aca="false">'Irgwi-Config'!$B$18</f>
        <v>11</v>
      </c>
      <c r="H24" s="6" t="n">
        <f aca="false">'Irgwi-Config'!$B$18</f>
        <v>11</v>
      </c>
      <c r="K24" s="6" t="n">
        <f aca="false">'Irgwi-Config'!$B$26</f>
        <v>11</v>
      </c>
      <c r="Q24" s="6" t="n">
        <f aca="false">'Irgwi-Config'!$B$34</f>
        <v>11</v>
      </c>
    </row>
    <row r="25" customFormat="false" ht="12.8" hidden="false" customHeight="false" outlineLevel="0" collapsed="false">
      <c r="A25" s="6" t="s">
        <v>12</v>
      </c>
      <c r="E25" s="6" t="n">
        <f aca="false">'Irgwi-Config'!$B$19*2</f>
        <v>12</v>
      </c>
      <c r="H25" s="6" t="n">
        <f aca="false">'Irgwi-Config'!$B$19</f>
        <v>6</v>
      </c>
      <c r="K25" s="6" t="n">
        <f aca="false">2*'Irgwi-Config'!$B$27</f>
        <v>10</v>
      </c>
      <c r="Q25" s="6" t="n">
        <f aca="false">'Irgwi-Config'!$B$35</f>
        <v>4</v>
      </c>
    </row>
    <row r="26" customFormat="false" ht="12.8" hidden="false" customHeight="false" outlineLevel="0" collapsed="false">
      <c r="A26" s="6" t="s">
        <v>13</v>
      </c>
      <c r="E26" s="6" t="n">
        <v>20</v>
      </c>
      <c r="H26" s="6" t="n">
        <v>20</v>
      </c>
      <c r="K26" s="6" t="n">
        <v>20</v>
      </c>
      <c r="Q26" s="6" t="n">
        <v>20</v>
      </c>
    </row>
    <row r="27" customFormat="false" ht="12.8" hidden="false" customHeight="false" outlineLevel="0" collapsed="false">
      <c r="A27" s="6" t="s">
        <v>14</v>
      </c>
      <c r="E27" s="6" t="n">
        <v>2</v>
      </c>
      <c r="H27" s="6" t="n">
        <v>2</v>
      </c>
      <c r="K27" s="6" t="n">
        <v>2</v>
      </c>
      <c r="Q27" s="6" t="n">
        <v>2</v>
      </c>
    </row>
    <row r="28" customFormat="false" ht="12.8" hidden="false" customHeight="false" outlineLevel="0" collapsed="false">
      <c r="A28" s="6" t="s">
        <v>15</v>
      </c>
      <c r="E28" s="6" t="n">
        <v>0</v>
      </c>
      <c r="H28" s="6" t="n">
        <v>0</v>
      </c>
      <c r="K28" s="6" t="n">
        <v>0</v>
      </c>
      <c r="Q28" s="6" t="n">
        <v>0</v>
      </c>
    </row>
    <row r="29" customFormat="false" ht="12.8" hidden="false" customHeight="false" outlineLevel="0" collapsed="false">
      <c r="A29" s="6" t="s">
        <v>16</v>
      </c>
    </row>
    <row r="30" customFormat="false" ht="12.8" hidden="false" customHeight="false" outlineLevel="0" collapsed="false">
      <c r="A30" s="6" t="s">
        <v>17</v>
      </c>
      <c r="E30" s="6" t="n">
        <v>0</v>
      </c>
      <c r="H30" s="6" t="n">
        <v>0</v>
      </c>
      <c r="K30" s="6" t="n">
        <v>0</v>
      </c>
      <c r="Q30" s="6" t="n">
        <v>0</v>
      </c>
    </row>
    <row r="31" customFormat="false" ht="12.8" hidden="false" customHeight="false" outlineLevel="0" collapsed="false">
      <c r="A31" s="6" t="s">
        <v>18</v>
      </c>
    </row>
    <row r="32" customFormat="false" ht="12.8" hidden="false" customHeight="false" outlineLevel="0" collapsed="false">
      <c r="A32" s="6" t="s">
        <v>19</v>
      </c>
    </row>
    <row r="33" customFormat="false" ht="12.8" hidden="false" customHeight="false" outlineLevel="0" collapsed="false">
      <c r="A33" s="6" t="s">
        <v>20</v>
      </c>
      <c r="E33" s="6" t="n">
        <v>0</v>
      </c>
      <c r="H33" s="6" t="n">
        <v>0</v>
      </c>
      <c r="K33" s="6" t="n">
        <v>0</v>
      </c>
      <c r="Q33" s="6" t="n">
        <v>0</v>
      </c>
    </row>
    <row r="34" customFormat="false" ht="12.8" hidden="false" customHeight="false" outlineLevel="0" collapsed="false">
      <c r="A34" s="6" t="s">
        <v>21</v>
      </c>
      <c r="E34" s="6" t="n">
        <v>0</v>
      </c>
      <c r="H34" s="6" t="n">
        <v>0</v>
      </c>
      <c r="K34" s="6" t="n">
        <v>0</v>
      </c>
      <c r="Q34" s="6" t="n">
        <v>0</v>
      </c>
    </row>
    <row r="35" customFormat="false" ht="12.8" hidden="false" customHeight="false" outlineLevel="0" collapsed="false">
      <c r="A35" s="6" t="s">
        <v>22</v>
      </c>
      <c r="E35" s="6" t="n">
        <v>0</v>
      </c>
      <c r="H35" s="6" t="n">
        <v>0</v>
      </c>
      <c r="K35" s="6" t="n">
        <v>0</v>
      </c>
      <c r="Q35" s="6" t="n">
        <v>0</v>
      </c>
    </row>
    <row r="36" customFormat="false" ht="12.8" hidden="false" customHeight="false" outlineLevel="0" collapsed="false">
      <c r="A36" s="6" t="s">
        <v>23</v>
      </c>
      <c r="E36" s="6" t="n">
        <v>0</v>
      </c>
      <c r="H36" s="6" t="n">
        <v>0</v>
      </c>
      <c r="K36" s="6" t="n">
        <v>0</v>
      </c>
      <c r="Q36" s="6" t="n">
        <v>0</v>
      </c>
    </row>
    <row r="37" customFormat="false" ht="12.8" hidden="false" customHeight="false" outlineLevel="0" collapsed="false">
      <c r="A37" s="6" t="s">
        <v>24</v>
      </c>
      <c r="E37" s="6" t="n">
        <v>0</v>
      </c>
      <c r="H37" s="6" t="n">
        <v>0</v>
      </c>
      <c r="K37" s="6" t="n">
        <v>0</v>
      </c>
      <c r="Q37" s="6" t="n">
        <v>0</v>
      </c>
    </row>
    <row r="38" customFormat="false" ht="12.8" hidden="false" customHeight="false" outlineLevel="0" collapsed="false">
      <c r="A38" s="6" t="s">
        <v>25</v>
      </c>
      <c r="E38" s="6" t="n">
        <v>0</v>
      </c>
      <c r="H38" s="6" t="n">
        <v>0</v>
      </c>
      <c r="K38" s="6" t="n">
        <v>0</v>
      </c>
      <c r="Q38" s="6" t="n">
        <v>0</v>
      </c>
    </row>
    <row r="40" s="4" customFormat="true" ht="14.15" hidden="false" customHeight="true" outlineLevel="0" collapsed="false"/>
    <row r="41" customFormat="false" ht="12.8" hidden="false" customHeight="false" outlineLevel="0" collapsed="false">
      <c r="A41" s="6" t="s">
        <v>9</v>
      </c>
    </row>
    <row r="42" customFormat="false" ht="12.8" hidden="false" customHeight="false" outlineLevel="0" collapsed="false">
      <c r="A42" s="6" t="s">
        <v>10</v>
      </c>
    </row>
    <row r="43" customFormat="false" ht="12.8" hidden="false" customHeight="false" outlineLevel="0" collapsed="false">
      <c r="A43" s="6" t="s">
        <v>11</v>
      </c>
    </row>
    <row r="44" customFormat="false" ht="12.8" hidden="false" customHeight="false" outlineLevel="0" collapsed="false">
      <c r="A44" s="6" t="s">
        <v>12</v>
      </c>
    </row>
    <row r="45" customFormat="false" ht="12.8" hidden="false" customHeight="false" outlineLevel="0" collapsed="false">
      <c r="A45" s="6" t="s">
        <v>13</v>
      </c>
    </row>
    <row r="46" customFormat="false" ht="12.8" hidden="false" customHeight="false" outlineLevel="0" collapsed="false">
      <c r="A46" s="6" t="s">
        <v>14</v>
      </c>
    </row>
    <row r="47" customFormat="false" ht="12.8" hidden="false" customHeight="false" outlineLevel="0" collapsed="false">
      <c r="A47" s="6" t="s">
        <v>15</v>
      </c>
    </row>
    <row r="48" customFormat="false" ht="12.8" hidden="false" customHeight="false" outlineLevel="0" collapsed="false">
      <c r="A48" s="6" t="s">
        <v>16</v>
      </c>
    </row>
    <row r="49" customFormat="false" ht="12.8" hidden="false" customHeight="false" outlineLevel="0" collapsed="false">
      <c r="A49" s="6" t="s">
        <v>17</v>
      </c>
    </row>
    <row r="50" customFormat="false" ht="12.8" hidden="false" customHeight="false" outlineLevel="0" collapsed="false">
      <c r="A50" s="6" t="s">
        <v>18</v>
      </c>
    </row>
    <row r="51" customFormat="false" ht="12.8" hidden="false" customHeight="false" outlineLevel="0" collapsed="false">
      <c r="A51" s="6" t="s">
        <v>19</v>
      </c>
    </row>
    <row r="52" customFormat="false" ht="12.8" hidden="false" customHeight="false" outlineLevel="0" collapsed="false">
      <c r="A52" s="6" t="s">
        <v>20</v>
      </c>
    </row>
    <row r="53" customFormat="false" ht="12.8" hidden="false" customHeight="false" outlineLevel="0" collapsed="false">
      <c r="A53" s="6" t="s">
        <v>21</v>
      </c>
    </row>
    <row r="54" customFormat="false" ht="12.8" hidden="false" customHeight="false" outlineLevel="0" collapsed="false">
      <c r="A54" s="6" t="s">
        <v>22</v>
      </c>
    </row>
    <row r="55" customFormat="false" ht="12.8" hidden="false" customHeight="false" outlineLevel="0" collapsed="false">
      <c r="A55" s="6" t="s">
        <v>23</v>
      </c>
    </row>
    <row r="56" customFormat="false" ht="12.8" hidden="false" customHeight="false" outlineLevel="0" collapsed="false">
      <c r="A56" s="6" t="s">
        <v>24</v>
      </c>
    </row>
    <row r="57" customFormat="false" ht="12.8" hidden="false" customHeight="false" outlineLevel="0" collapsed="false">
      <c r="A57" s="6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8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23.85" hidden="false" customHeight="false" outlineLevel="0" collapsed="false">
      <c r="A1" s="4"/>
      <c r="B1" s="4" t="s">
        <v>72</v>
      </c>
      <c r="C1" s="4"/>
      <c r="D1" s="4"/>
      <c r="E1" s="4" t="s">
        <v>73</v>
      </c>
      <c r="F1" s="4"/>
    </row>
    <row r="2" s="5" customFormat="true" ht="18.65" hidden="false" customHeight="false" outlineLevel="0" collapsed="false">
      <c r="A2" s="4"/>
      <c r="B2" s="4" t="s">
        <v>68</v>
      </c>
      <c r="C2" s="4"/>
      <c r="D2" s="4"/>
      <c r="E2" s="4" t="s">
        <v>68</v>
      </c>
      <c r="F2" s="4"/>
    </row>
    <row r="3" customFormat="false" ht="12.8" hidden="false" customHeight="false" outlineLevel="0" collapsed="false">
      <c r="A3" s="6" t="s">
        <v>9</v>
      </c>
      <c r="B3" s="6" t="n">
        <v>1</v>
      </c>
      <c r="C3" s="6" t="n">
        <v>8</v>
      </c>
      <c r="D3" s="6"/>
      <c r="E3" s="6" t="n">
        <f aca="false">$B$3</f>
        <v>1</v>
      </c>
      <c r="F3" s="6" t="n">
        <f aca="false">$C$3</f>
        <v>8</v>
      </c>
    </row>
    <row r="4" customFormat="false" ht="12.8" hidden="false" customHeight="false" outlineLevel="0" collapsed="false">
      <c r="A4" s="6" t="s">
        <v>10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 t="n">
        <v>12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 t="n">
        <v>10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25</v>
      </c>
      <c r="B19" s="6" t="n">
        <v>0</v>
      </c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2965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2021-01-24T22:25:57Z</dcterms:modified>
  <cp:revision>278</cp:revision>
  <dc:subject/>
  <dc:title/>
</cp:coreProperties>
</file>