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<sst xmlns="http://schemas.openxmlformats.org/spreadsheetml/2006/main" uniqueCount="40">
  <si>
    <t>Lead Provider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</si>
  <si>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</si>
  <si>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</si>
  <si>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</si>
  <si>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</si>
  <si>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</si>
  <si>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</si>
  <si>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</si>
  <si>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</si>
  <si>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</si>
  <si>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</si>
  <si>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</si>
  <si>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</si>
  <si>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YTD</t>
  </si>
  <si>
    <t>AutoTrader.com</t>
  </si>
  <si>
    <t>2012 Dealer Click-Throughs</t>
  </si>
  <si>
    <t>2012 Phone Leads</t>
  </si>
  <si>
    <t>2012 Printable Ads Requested</t>
  </si>
  <si>
    <t>2012 Views Maps to Dealership</t>
  </si>
  <si>
    <t>2012 Web Leads</t>
  </si>
  <si>
    <t>2012 Total Visitors</t>
  </si>
  <si>
    <t>2012 Total Leads</t>
  </si>
  <si>
    <t>2013 Kelly Blue Book Leads</t>
  </si>
  <si>
    <t>2013 Web Leads</t>
  </si>
  <si>
    <t xml:space="preserve"> </t>
  </si>
  <si>
    <t>2013 Total Visitors</t>
  </si>
  <si>
    <t>2013 Total Leads</t>
  </si>
  <si>
    <t>2013 Conversion Ratio</t>
  </si>
  <si>
    <t>2013 Cost</t>
  </si>
  <si>
    <t>2013 Cost per lead</t>
  </si>
  <si>
    <t>&amp;nbsp;</t>
  </si>
  <si>
    <t>Cars.com</t>
  </si>
  <si>
    <t>2013 Phone Leads</t>
  </si>
  <si>
    <t>DDC</t>
  </si>
  <si>
    <t>2012 Leads</t>
  </si>
  <si>
    <t>2013 Website Unique Visitors</t>
  </si>
  <si>
    <t>Dealer.com</t>
  </si>
  <si>
    <t>2012 Website Unique Visitors</t>
  </si>
  <si>
    <t>2012 Kelly Blue Book Leads</t>
  </si>
  <si>
    <t>2013 Combined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</si>
</sst>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9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/>
      <c r="C2"/>
      <c r="D2"/>
      <c r="E2"/>
      <c r="F2"/>
      <c r="G2"/>
      <c r="H2"/>
      <c r="I2"/>
      <c r="J2"/>
      <c r="K2"/>
      <c r="L2"/>
      <c r="M2"/>
      <c r="N2"/>
    </row>
    <row r="3" spans="1:14">
      <c r="A3" t="s">
        <v>15</v>
      </c>
      <c r="B3"/>
      <c r="C3">
        <v>28</v>
      </c>
      <c r="D3">
        <v>26</v>
      </c>
      <c r="E3">
        <v>7</v>
      </c>
      <c r="F3">
        <v>19</v>
      </c>
      <c r="G3">
        <v>13</v>
      </c>
      <c r="H3">
        <v>24</v>
      </c>
      <c r="I3">
        <v>24</v>
      </c>
      <c r="J3">
        <v>24</v>
      </c>
      <c r="K3">
        <v>46</v>
      </c>
      <c r="L3">
        <v>71</v>
      </c>
      <c r="M3"/>
      <c r="N3">
        <f>SUM(B3,C3,D3,E3,F3,G3,H3,I3,J3,K3,L3,M3)</f>
        <v>282</v>
      </c>
    </row>
    <row r="4" spans="1:14">
      <c r="A4" t="s">
        <v>16</v>
      </c>
      <c r="B4"/>
      <c r="C4">
        <v>31</v>
      </c>
      <c r="D4">
        <v>24</v>
      </c>
      <c r="E4">
        <v>13</v>
      </c>
      <c r="F4">
        <v>22</v>
      </c>
      <c r="G4">
        <v>18</v>
      </c>
      <c r="H4">
        <v>16</v>
      </c>
      <c r="I4">
        <v>41</v>
      </c>
      <c r="J4">
        <v>15</v>
      </c>
      <c r="K4">
        <v>33</v>
      </c>
      <c r="L4">
        <v>39</v>
      </c>
      <c r="M4"/>
      <c r="N4">
        <f>SUM(B4,C4,D4,E4,F4,G4,H4,I4,J4,K4,L4,M4)</f>
        <v>252</v>
      </c>
    </row>
    <row r="5" spans="1:14">
      <c r="A5" t="s">
        <v>17</v>
      </c>
      <c r="B5"/>
      <c r="C5">
        <v>10</v>
      </c>
      <c r="D5">
        <v>27</v>
      </c>
      <c r="E5">
        <v>25</v>
      </c>
      <c r="F5">
        <v>22</v>
      </c>
      <c r="G5">
        <v>24</v>
      </c>
      <c r="H5">
        <v>29</v>
      </c>
      <c r="I5">
        <v>31</v>
      </c>
      <c r="J5">
        <v>47</v>
      </c>
      <c r="K5">
        <v>27</v>
      </c>
      <c r="L5">
        <v>45</v>
      </c>
      <c r="M5"/>
      <c r="N5">
        <f>SUM(B5,C5,D5,E5,F5,G5,H5,I5,J5,K5,L5,M5)</f>
        <v>287</v>
      </c>
    </row>
    <row r="6" spans="1:14">
      <c r="A6" t="s">
        <v>18</v>
      </c>
      <c r="B6"/>
      <c r="C6">
        <v>18</v>
      </c>
      <c r="D6">
        <v>12</v>
      </c>
      <c r="E6">
        <v>9</v>
      </c>
      <c r="F6">
        <v>14</v>
      </c>
      <c r="G6">
        <v>18</v>
      </c>
      <c r="H6">
        <v>20</v>
      </c>
      <c r="I6">
        <v>20</v>
      </c>
      <c r="J6">
        <v>10</v>
      </c>
      <c r="K6">
        <v>33</v>
      </c>
      <c r="L6">
        <v>59</v>
      </c>
      <c r="M6"/>
      <c r="N6">
        <f>SUM(B6,C6,D6,E6,F6,G6,H6,I6,J6,K6,L6,M6)</f>
        <v>213</v>
      </c>
    </row>
    <row r="7" spans="1:14">
      <c r="A7" t="s">
        <v>19</v>
      </c>
      <c r="B7"/>
      <c r="C7">
        <v>24</v>
      </c>
      <c r="D7">
        <v>18</v>
      </c>
      <c r="E7">
        <v>8</v>
      </c>
      <c r="F7">
        <v>15</v>
      </c>
      <c r="G7">
        <v>17</v>
      </c>
      <c r="H7">
        <v>25</v>
      </c>
      <c r="I7">
        <v>50</v>
      </c>
      <c r="J7">
        <v>41</v>
      </c>
      <c r="K7">
        <v>38</v>
      </c>
      <c r="L7">
        <v>51</v>
      </c>
      <c r="M7"/>
      <c r="N7">
        <f>SUM(B7,C7,D7,E7,F7,G7,H7,I7,J7,K7,L7,M7)</f>
        <v>287</v>
      </c>
    </row>
    <row r="8" spans="1:14">
      <c r="A8" t="s">
        <v>20</v>
      </c>
      <c r="B8">
        <f>SUM(0)</f>
        <v>0</v>
      </c>
      <c r="C8">
        <f>SUM(0)</f>
        <v>0</v>
      </c>
      <c r="D8">
        <f>SUM(0)</f>
        <v>0</v>
      </c>
      <c r="E8">
        <f>SUM(0)</f>
        <v>0</v>
      </c>
      <c r="F8">
        <f>SUM(0)</f>
        <v>0</v>
      </c>
      <c r="G8">
        <f>SUM(0)</f>
        <v>0</v>
      </c>
      <c r="H8">
        <f>SUM(0)</f>
        <v>0</v>
      </c>
      <c r="I8">
        <f>SUM(0)</f>
        <v>0</v>
      </c>
      <c r="J8">
        <f>SUM(0)</f>
        <v>0</v>
      </c>
      <c r="K8">
        <f>SUM(0)</f>
        <v>0</v>
      </c>
      <c r="L8">
        <f>SUM(0)</f>
        <v>0</v>
      </c>
      <c r="M8">
        <f>SUM(0)</f>
        <v>0</v>
      </c>
      <c r="N8">
        <f>SUM(B8,C8,D8,E8,F8,G8,H8,I8,J8,K8,L8,M8)</f>
        <v>0</v>
      </c>
    </row>
    <row r="9" spans="1:14">
      <c r="A9" t="s">
        <v>21</v>
      </c>
      <c r="B9">
        <f>SUM(B3,B4,B5,B6,B7)</f>
        <v>0</v>
      </c>
      <c r="C9">
        <f>SUM(C3,C4,C5,C6,C7)</f>
        <v>111</v>
      </c>
      <c r="D9">
        <f>SUM(D3,D4,D5,D6,D7)</f>
        <v>107</v>
      </c>
      <c r="E9">
        <f>SUM(E3,E4,E5,E6,E7)</f>
        <v>62</v>
      </c>
      <c r="F9">
        <f>SUM(F3,F4,F5,F6,F7)</f>
        <v>92</v>
      </c>
      <c r="G9">
        <f>SUM(G3,G4,G5,G6,G7)</f>
        <v>90</v>
      </c>
      <c r="H9">
        <f>SUM(H3,H4,H5,H6,H7)</f>
        <v>114</v>
      </c>
      <c r="I9">
        <f>SUM(I3,I4,I5,I6,I7)</f>
        <v>166</v>
      </c>
      <c r="J9">
        <f>SUM(J3,J4,J5,J6,J7)</f>
        <v>137</v>
      </c>
      <c r="K9">
        <f>SUM(K3,K4,K5,K6,K7)</f>
        <v>177</v>
      </c>
      <c r="L9">
        <f>SUM(L3,L4,L5,L6,L7)</f>
        <v>265</v>
      </c>
      <c r="M9">
        <f>SUM(M3,M4,M5,M6,M7)</f>
        <v>0</v>
      </c>
      <c r="N9">
        <f>SUM(B9,C9,D9,E9,F9,G9,H9,I9,J9,K9,L9,M9)</f>
        <v>1321</v>
      </c>
    </row>
    <row r="10" spans="1:14">
      <c r="A10" t="s">
        <v>22</v>
      </c>
      <c r="B10"/>
      <c r="C10"/>
      <c r="D10">
        <v>456</v>
      </c>
      <c r="E10"/>
      <c r="F10"/>
      <c r="G10"/>
      <c r="H10"/>
      <c r="I10"/>
      <c r="J10"/>
      <c r="K10"/>
      <c r="L10"/>
      <c r="M10"/>
      <c r="N10">
        <f>SUM(B10,C10,D10,E10,F10,G10,H10,I10,J10,K10,L10,M10)</f>
        <v>456</v>
      </c>
    </row>
    <row r="11" spans="1:14">
      <c r="A11" t="s">
        <v>23</v>
      </c>
      <c r="B11"/>
      <c r="C11"/>
      <c r="D11">
        <v>65</v>
      </c>
      <c r="E11">
        <v>600</v>
      </c>
      <c r="F11"/>
      <c r="G11"/>
      <c r="H11"/>
      <c r="I11"/>
      <c r="J11"/>
      <c r="K11"/>
      <c r="L11"/>
      <c r="M11"/>
      <c r="N11">
        <f>SUM(B11,C11,D11,E11,F11,G11,H11,I11,J11,K11,L11,M11)</f>
        <v>665</v>
      </c>
    </row>
    <row r="12" spans="1:14">
      <c r="A12" t="s">
        <v>24</v>
      </c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>
      <c r="A13" t="s">
        <v>25</v>
      </c>
      <c r="B13">
        <f>SUM(0)</f>
        <v>0</v>
      </c>
      <c r="C13">
        <f>SUM(0)</f>
        <v>0</v>
      </c>
      <c r="D13">
        <f>SUM(0)</f>
        <v>0</v>
      </c>
      <c r="E13">
        <f>SUM(0)</f>
        <v>0</v>
      </c>
      <c r="F13">
        <f>SUM(0)</f>
        <v>0</v>
      </c>
      <c r="G13">
        <f>SUM(0)</f>
        <v>0</v>
      </c>
      <c r="H13">
        <f>SUM(0)</f>
        <v>0</v>
      </c>
      <c r="I13">
        <f>SUM(0)</f>
        <v>0</v>
      </c>
      <c r="J13">
        <f>SUM(0)</f>
        <v>0</v>
      </c>
      <c r="K13">
        <f>SUM(0)</f>
        <v>0</v>
      </c>
      <c r="L13">
        <f>SUM(0)</f>
        <v>0</v>
      </c>
      <c r="M13">
        <f>SUM(0)</f>
        <v>0</v>
      </c>
      <c r="N13">
        <f>SUM(B13,C13,D13,E13,F13,G13,H13,I13,J13,K13,L13,M13)</f>
        <v>0</v>
      </c>
    </row>
    <row r="14" spans="1:14">
      <c r="A14" t="s">
        <v>26</v>
      </c>
      <c r="B14">
        <f>SUM(B10,B11)</f>
        <v>0</v>
      </c>
      <c r="C14">
        <f>SUM(C10,C11)</f>
        <v>0</v>
      </c>
      <c r="D14">
        <f>SUM(D10,D11)</f>
        <v>521</v>
      </c>
      <c r="E14">
        <f>SUM(E10,E11)</f>
        <v>600</v>
      </c>
      <c r="F14">
        <f>SUM(F10,F11)</f>
        <v>0</v>
      </c>
      <c r="G14">
        <f>SUM(G10,G11)</f>
        <v>0</v>
      </c>
      <c r="H14">
        <f>SUM(H10,H11)</f>
        <v>0</v>
      </c>
      <c r="I14">
        <f>SUM(I10,I11)</f>
        <v>0</v>
      </c>
      <c r="J14">
        <f>SUM(J10,J11)</f>
        <v>0</v>
      </c>
      <c r="K14">
        <f>SUM(K10,K11)</f>
        <v>0</v>
      </c>
      <c r="L14">
        <f>SUM(L10,L11)</f>
        <v>0</v>
      </c>
      <c r="M14">
        <f>SUM(M10,M11)</f>
        <v>0</v>
      </c>
      <c r="N14">
        <f>SUM(B14,C14,D14,E14,F14,G14,H14,I14,J14,K14,L14,M14)</f>
        <v>1121</v>
      </c>
    </row>
    <row r="15" spans="1:14">
      <c r="A15" t="s">
        <v>27</v>
      </c>
      <c r="B15" t="str">
        <f>SUM(B14)/SUM(B13)*100</f>
        <v>0</v>
      </c>
      <c r="C15" t="str">
        <f>SUM(C14)/SUM(C13)*100</f>
        <v>0</v>
      </c>
      <c r="D15" t="str">
        <f>SUM(D14)/SUM(D13)*100</f>
        <v>0</v>
      </c>
      <c r="E15" t="str">
        <f>SUM(E14)/SUM(E13)*100</f>
        <v>0</v>
      </c>
      <c r="F15" t="str">
        <f>SUM(F14)/SUM(F13)*100</f>
        <v>0</v>
      </c>
      <c r="G15" t="str">
        <f>SUM(G14)/SUM(G13)*100</f>
        <v>0</v>
      </c>
      <c r="H15" t="str">
        <f>SUM(H14)/SUM(H13)*100</f>
        <v>0</v>
      </c>
      <c r="I15" t="str">
        <f>SUM(I14)/SUM(I13)*100</f>
        <v>0</v>
      </c>
      <c r="J15" t="str">
        <f>SUM(J14)/SUM(J13)*100</f>
        <v>0</v>
      </c>
      <c r="K15" t="str">
        <f>SUM(K14)/SUM(K13)*100</f>
        <v>0</v>
      </c>
      <c r="L15" t="str">
        <f>SUM(L14)/SUM(L13)*100</f>
        <v>0</v>
      </c>
      <c r="M15" t="str">
        <f>SUM(M14)/SUM(M13)*100</f>
        <v>0</v>
      </c>
      <c r="N15" t="str">
        <f>AVERAGE(B15,C15,D15,E15,F15,G15,H15,I15,J15,K15,L15,M15)</f>
        <v>0</v>
      </c>
    </row>
    <row r="16" spans="1:14">
      <c r="A16" t="s">
        <v>28</v>
      </c>
      <c r="B16"/>
      <c r="C16"/>
      <c r="D16">
        <v>500</v>
      </c>
      <c r="E16">
        <v>500</v>
      </c>
      <c r="F16"/>
      <c r="G16"/>
      <c r="H16"/>
      <c r="I16"/>
      <c r="J16"/>
      <c r="K16"/>
      <c r="L16"/>
      <c r="M16"/>
      <c r="N16">
        <f>SUM(B16,C16,D16,E16,F16,G16,H16,I16,J16,K16,L16,M16)</f>
        <v>1000</v>
      </c>
    </row>
    <row r="17" spans="1:14">
      <c r="A17" t="s">
        <v>29</v>
      </c>
      <c r="B17" t="str">
        <f>B16/B14</f>
        <v>0</v>
      </c>
      <c r="C17" t="str">
        <f>C16/C14</f>
        <v>0</v>
      </c>
      <c r="D17">
        <f>D16/D14</f>
        <v>0.9596928982725528</v>
      </c>
      <c r="E17">
        <f>E16/E14</f>
        <v>0.8333333333333334</v>
      </c>
      <c r="F17" t="str">
        <f>F16/F14</f>
        <v>0</v>
      </c>
      <c r="G17" t="str">
        <f>G16/G14</f>
        <v>0</v>
      </c>
      <c r="H17" t="str">
        <f>H16/H14</f>
        <v>0</v>
      </c>
      <c r="I17" t="str">
        <f>I16/I14</f>
        <v>0</v>
      </c>
      <c r="J17" t="str">
        <f>J16/J14</f>
        <v>0</v>
      </c>
      <c r="K17" t="str">
        <f>K16/K14</f>
        <v>0</v>
      </c>
      <c r="L17" t="str">
        <f>L16/L14</f>
        <v>0</v>
      </c>
      <c r="M17" t="str">
        <f>M16/M14</f>
        <v>0</v>
      </c>
      <c r="N17">
        <f>SUM(B17,C17,D17,E17,F17,G17,H17,I17,J17,K17,L17,M17)</f>
        <v>1.793026231605886</v>
      </c>
    </row>
    <row r="18" spans="1:14">
      <c r="A18" t="s">
        <v>30</v>
      </c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>
      <c r="A19" t="s">
        <v>31</v>
      </c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>
      <c r="A20" t="s">
        <v>15</v>
      </c>
      <c r="B20"/>
      <c r="C20">
        <v>128</v>
      </c>
      <c r="D20">
        <v>86</v>
      </c>
      <c r="E20">
        <v>93</v>
      </c>
      <c r="F20">
        <v>138</v>
      </c>
      <c r="G20">
        <v>127</v>
      </c>
      <c r="H20">
        <v>126</v>
      </c>
      <c r="I20">
        <v>162</v>
      </c>
      <c r="J20">
        <v>87</v>
      </c>
      <c r="K20">
        <v>89</v>
      </c>
      <c r="L20">
        <v>84</v>
      </c>
      <c r="M20"/>
      <c r="N20">
        <f>SUM(B20,C20,D20,E20,F20,G20,H20,I20,J20,K20,L20,M20)</f>
        <v>1120</v>
      </c>
    </row>
    <row r="21" spans="1:14">
      <c r="A21" t="s">
        <v>16</v>
      </c>
      <c r="B21">
        <v>888</v>
      </c>
      <c r="C21">
        <v>159</v>
      </c>
      <c r="D21">
        <v>124</v>
      </c>
      <c r="E21">
        <v>84</v>
      </c>
      <c r="F21">
        <v>182</v>
      </c>
      <c r="G21">
        <v>212</v>
      </c>
      <c r="H21">
        <v>219</v>
      </c>
      <c r="I21">
        <v>247</v>
      </c>
      <c r="J21">
        <v>172</v>
      </c>
      <c r="K21">
        <v>191</v>
      </c>
      <c r="L21">
        <v>180</v>
      </c>
      <c r="M21"/>
      <c r="N21">
        <f>SUM(B21,C21,D21,E21,F21,G21,H21,I21,J21,K21,L21,M21)</f>
        <v>2658</v>
      </c>
    </row>
    <row r="22" spans="1:14">
      <c r="A22" t="s">
        <v>17</v>
      </c>
      <c r="B22"/>
      <c r="C22">
        <v>43</v>
      </c>
      <c r="D22">
        <v>57</v>
      </c>
      <c r="E22">
        <v>30</v>
      </c>
      <c r="F22">
        <v>38</v>
      </c>
      <c r="G22">
        <v>31</v>
      </c>
      <c r="H22">
        <v>51</v>
      </c>
      <c r="I22">
        <v>68</v>
      </c>
      <c r="J22">
        <v>36</v>
      </c>
      <c r="K22">
        <v>41</v>
      </c>
      <c r="L22">
        <v>42</v>
      </c>
      <c r="M22"/>
      <c r="N22">
        <f>SUM(B22,C22,D22,E22,F22,G22,H22,I22,J22,K22,L22,M22)</f>
        <v>437</v>
      </c>
    </row>
    <row r="23" spans="1:14">
      <c r="A23" t="s">
        <v>18</v>
      </c>
      <c r="B23"/>
      <c r="C23">
        <v>170</v>
      </c>
      <c r="D23">
        <v>136</v>
      </c>
      <c r="E23">
        <v>93</v>
      </c>
      <c r="F23">
        <v>176</v>
      </c>
      <c r="G23">
        <v>194</v>
      </c>
      <c r="H23">
        <v>189</v>
      </c>
      <c r="I23">
        <v>248</v>
      </c>
      <c r="J23">
        <v>182</v>
      </c>
      <c r="K23">
        <v>175</v>
      </c>
      <c r="L23">
        <v>224</v>
      </c>
      <c r="M23"/>
      <c r="N23">
        <f>SUM(B23,C23,D23,E23,F23,G23,H23,I23,J23,K23,L23,M23)</f>
        <v>1787</v>
      </c>
    </row>
    <row r="24" spans="1:14">
      <c r="A24" t="s">
        <v>19</v>
      </c>
      <c r="B24"/>
      <c r="C24">
        <v>16</v>
      </c>
      <c r="D24">
        <v>12</v>
      </c>
      <c r="E24">
        <v>7</v>
      </c>
      <c r="F24">
        <v>31</v>
      </c>
      <c r="G24">
        <v>37</v>
      </c>
      <c r="H24">
        <v>35</v>
      </c>
      <c r="I24">
        <v>35</v>
      </c>
      <c r="J24">
        <v>23</v>
      </c>
      <c r="K24">
        <v>25</v>
      </c>
      <c r="L24">
        <v>24</v>
      </c>
      <c r="M24"/>
      <c r="N24">
        <f>SUM(B24,C24,D24,E24,F24,G24,H24,I24,J24,K24,L24,M24)</f>
        <v>245</v>
      </c>
    </row>
    <row r="25" spans="1:14">
      <c r="A25" t="s">
        <v>20</v>
      </c>
      <c r="B25">
        <f>SUM(0)</f>
        <v>0</v>
      </c>
      <c r="C25">
        <f>SUM(0)</f>
        <v>0</v>
      </c>
      <c r="D25">
        <f>SUM(0)</f>
        <v>0</v>
      </c>
      <c r="E25">
        <f>SUM(0)</f>
        <v>0</v>
      </c>
      <c r="F25">
        <f>SUM(0)</f>
        <v>0</v>
      </c>
      <c r="G25">
        <f>SUM(0)</f>
        <v>0</v>
      </c>
      <c r="H25">
        <f>SUM(0)</f>
        <v>0</v>
      </c>
      <c r="I25">
        <f>SUM(0)</f>
        <v>0</v>
      </c>
      <c r="J25">
        <f>SUM(0)</f>
        <v>0</v>
      </c>
      <c r="K25">
        <f>SUM(0)</f>
        <v>0</v>
      </c>
      <c r="L25">
        <f>SUM(0)</f>
        <v>0</v>
      </c>
      <c r="M25">
        <f>SUM(0)</f>
        <v>0</v>
      </c>
      <c r="N25">
        <f>SUM(B25,C25,D25,E25,F25,G25,H25,I25,J25,K25,L25,M25)</f>
        <v>0</v>
      </c>
    </row>
    <row r="26" spans="1:14">
      <c r="A26" t="s">
        <v>21</v>
      </c>
      <c r="B26">
        <f>SUM(B20,B21,B22,B23,B24)</f>
        <v>888</v>
      </c>
      <c r="C26">
        <f>SUM(C20,C21,C22,C23,C24)</f>
        <v>516</v>
      </c>
      <c r="D26">
        <f>SUM(D20,D21,D22,D23,D24)</f>
        <v>415</v>
      </c>
      <c r="E26">
        <f>SUM(E20,E21,E22,E23,E24)</f>
        <v>307</v>
      </c>
      <c r="F26">
        <f>SUM(F20,F21,F22,F23,F24)</f>
        <v>565</v>
      </c>
      <c r="G26">
        <f>SUM(G20,G21,G22,G23,G24)</f>
        <v>601</v>
      </c>
      <c r="H26">
        <f>SUM(H20,H21,H22,H23,H24)</f>
        <v>620</v>
      </c>
      <c r="I26">
        <f>SUM(I20,I21,I22,I23,I24)</f>
        <v>760</v>
      </c>
      <c r="J26">
        <f>SUM(J20,J21,J22,J23,J24)</f>
        <v>500</v>
      </c>
      <c r="K26">
        <f>SUM(K20,K21,K22,K23,K24)</f>
        <v>521</v>
      </c>
      <c r="L26">
        <f>SUM(L20,L21,L22,L23,L24)</f>
        <v>554</v>
      </c>
      <c r="M26">
        <f>SUM(M20,M21,M22,M23,M24)</f>
        <v>0</v>
      </c>
      <c r="N26">
        <f>SUM(B26,C26,D26,E26,F26,G26,H26,I26,J26,K26,L26,M26)</f>
        <v>6247</v>
      </c>
    </row>
    <row r="27" spans="1:14">
      <c r="A27" t="s">
        <v>32</v>
      </c>
      <c r="B27"/>
      <c r="C27"/>
      <c r="D27">
        <v>3453</v>
      </c>
      <c r="E27"/>
      <c r="F27"/>
      <c r="G27"/>
      <c r="H27"/>
      <c r="I27"/>
      <c r="J27"/>
      <c r="K27"/>
      <c r="L27"/>
      <c r="M27"/>
      <c r="N27">
        <f>SUM(B27,C27,D27,E27,F27,G27,H27,I27,J27,K27,L27,M27)</f>
        <v>3453</v>
      </c>
    </row>
    <row r="28" spans="1:14">
      <c r="A28" t="s">
        <v>23</v>
      </c>
      <c r="B28"/>
      <c r="C28"/>
      <c r="D28">
        <v>53543</v>
      </c>
      <c r="E28"/>
      <c r="F28"/>
      <c r="G28"/>
      <c r="H28"/>
      <c r="I28"/>
      <c r="J28"/>
      <c r="K28"/>
      <c r="L28"/>
      <c r="M28"/>
      <c r="N28">
        <f>SUM(B28,C28,D28,E28,F28,G28,H28,I28,J28,K28,L28,M28)</f>
        <v>53543</v>
      </c>
    </row>
    <row r="29" spans="1:14">
      <c r="A29" t="s">
        <v>24</v>
      </c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>
      <c r="A30" t="s">
        <v>25</v>
      </c>
      <c r="B30">
        <f>SUM(0)</f>
        <v>0</v>
      </c>
      <c r="C30">
        <f>SUM(0)</f>
        <v>0</v>
      </c>
      <c r="D30">
        <f>SUM(0)</f>
        <v>0</v>
      </c>
      <c r="E30">
        <f>SUM(0)</f>
        <v>0</v>
      </c>
      <c r="F30">
        <f>SUM(0)</f>
        <v>0</v>
      </c>
      <c r="G30">
        <f>SUM(0)</f>
        <v>0</v>
      </c>
      <c r="H30">
        <f>SUM(0)</f>
        <v>0</v>
      </c>
      <c r="I30">
        <f>SUM(0)</f>
        <v>0</v>
      </c>
      <c r="J30">
        <f>SUM(0)</f>
        <v>0</v>
      </c>
      <c r="K30">
        <f>SUM(0)</f>
        <v>0</v>
      </c>
      <c r="L30">
        <f>SUM(0)</f>
        <v>0</v>
      </c>
      <c r="M30">
        <f>SUM(0)</f>
        <v>0</v>
      </c>
      <c r="N30">
        <f>SUM(B30,C30,D30,E30,F30,G30,H30,I30,J30,K30,L30,M30)</f>
        <v>0</v>
      </c>
    </row>
    <row r="31" spans="1:14">
      <c r="A31" t="s">
        <v>26</v>
      </c>
      <c r="B31">
        <f>SUM(B27,B28)</f>
        <v>0</v>
      </c>
      <c r="C31">
        <f>SUM(C27,C28)</f>
        <v>0</v>
      </c>
      <c r="D31">
        <f>SUM(D27,D28)</f>
        <v>56996</v>
      </c>
      <c r="E31">
        <f>SUM(E27,E28)</f>
        <v>0</v>
      </c>
      <c r="F31">
        <f>SUM(F27,F28)</f>
        <v>0</v>
      </c>
      <c r="G31">
        <f>SUM(G27,G28)</f>
        <v>0</v>
      </c>
      <c r="H31">
        <f>SUM(H27,H28)</f>
        <v>0</v>
      </c>
      <c r="I31">
        <f>SUM(I27,I28)</f>
        <v>0</v>
      </c>
      <c r="J31">
        <f>SUM(J27,J28)</f>
        <v>0</v>
      </c>
      <c r="K31">
        <f>SUM(K27,K28)</f>
        <v>0</v>
      </c>
      <c r="L31">
        <f>SUM(L27,L28)</f>
        <v>0</v>
      </c>
      <c r="M31">
        <f>SUM(M27,M28)</f>
        <v>0</v>
      </c>
      <c r="N31">
        <f>SUM(B31,C31,D31,E31,F31,G31,H31,I31,J31,K31,L31,M31)</f>
        <v>56996</v>
      </c>
    </row>
    <row r="32" spans="1:14">
      <c r="A32" t="s">
        <v>27</v>
      </c>
      <c r="B32" t="str">
        <f>SUM(B31)/SUM(B30)*100</f>
        <v>0</v>
      </c>
      <c r="C32" t="str">
        <f>SUM(C31)/SUM(C30)*100</f>
        <v>0</v>
      </c>
      <c r="D32" t="str">
        <f>SUM(D31)/SUM(D30)*100</f>
        <v>0</v>
      </c>
      <c r="E32" t="str">
        <f>SUM(E31)/SUM(E30)*100</f>
        <v>0</v>
      </c>
      <c r="F32" t="str">
        <f>SUM(F31)/SUM(F30)*100</f>
        <v>0</v>
      </c>
      <c r="G32" t="str">
        <f>SUM(G31)/SUM(G30)*100</f>
        <v>0</v>
      </c>
      <c r="H32" t="str">
        <f>SUM(H31)/SUM(H30)*100</f>
        <v>0</v>
      </c>
      <c r="I32" t="str">
        <f>SUM(I31)/SUM(I30)*100</f>
        <v>0</v>
      </c>
      <c r="J32" t="str">
        <f>SUM(J31)/SUM(J30)*100</f>
        <v>0</v>
      </c>
      <c r="K32" t="str">
        <f>SUM(K31)/SUM(K30)*100</f>
        <v>0</v>
      </c>
      <c r="L32" t="str">
        <f>SUM(L31)/SUM(L30)*100</f>
        <v>0</v>
      </c>
      <c r="M32" t="str">
        <f>SUM(M31)/SUM(M30)*100</f>
        <v>0</v>
      </c>
      <c r="N32" t="str">
        <f>AVERAGE(B32,C32,D32,E32,F32,G32,H32,I32,J32,K32,L32,M32)</f>
        <v>0</v>
      </c>
    </row>
    <row r="33" spans="1:14">
      <c r="A33" t="s">
        <v>28</v>
      </c>
      <c r="B33"/>
      <c r="C33"/>
      <c r="D33">
        <v>1500</v>
      </c>
      <c r="E33"/>
      <c r="F33"/>
      <c r="G33"/>
      <c r="H33"/>
      <c r="I33"/>
      <c r="J33"/>
      <c r="K33"/>
      <c r="L33"/>
      <c r="M33"/>
      <c r="N33">
        <f>SUM(B33,C33,D33,E33,F33,G33,H33,I33,J33,K33,L33,M33)</f>
        <v>1500</v>
      </c>
    </row>
    <row r="34" spans="1:14">
      <c r="A34" t="s">
        <v>29</v>
      </c>
      <c r="B34" t="str">
        <f>B33/B31</f>
        <v>0</v>
      </c>
      <c r="C34" t="str">
        <f>C33/C31</f>
        <v>0</v>
      </c>
      <c r="D34">
        <f>D33/D31</f>
        <v>0.02631763632535616</v>
      </c>
      <c r="E34" t="str">
        <f>E33/E31</f>
        <v>0</v>
      </c>
      <c r="F34" t="str">
        <f>F33/F31</f>
        <v>0</v>
      </c>
      <c r="G34" t="str">
        <f>G33/G31</f>
        <v>0</v>
      </c>
      <c r="H34" t="str">
        <f>H33/H31</f>
        <v>0</v>
      </c>
      <c r="I34" t="str">
        <f>I33/I31</f>
        <v>0</v>
      </c>
      <c r="J34" t="str">
        <f>J33/J31</f>
        <v>0</v>
      </c>
      <c r="K34" t="str">
        <f>K33/K31</f>
        <v>0</v>
      </c>
      <c r="L34" t="str">
        <f>L33/L31</f>
        <v>0</v>
      </c>
      <c r="M34" t="str">
        <f>M33/M31</f>
        <v>0</v>
      </c>
      <c r="N34">
        <f>SUM(B34,C34,D34,E34,F34,G34,H34,I34,J34,K34,L34,M34)</f>
        <v>0.02631763632535616</v>
      </c>
    </row>
    <row r="35" spans="1:14">
      <c r="A35" t="s">
        <v>30</v>
      </c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 t="s">
        <v>33</v>
      </c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 t="s">
        <v>34</v>
      </c>
      <c r="B37"/>
      <c r="C37">
        <v>24</v>
      </c>
      <c r="D37">
        <v>61</v>
      </c>
      <c r="E37">
        <v>41</v>
      </c>
      <c r="F37">
        <v>48</v>
      </c>
      <c r="G37">
        <v>42</v>
      </c>
      <c r="H37">
        <v>56</v>
      </c>
      <c r="I37">
        <v>50</v>
      </c>
      <c r="J37">
        <v>47</v>
      </c>
      <c r="K37">
        <v>64</v>
      </c>
      <c r="L37">
        <v>58</v>
      </c>
      <c r="M37"/>
      <c r="N37">
        <f>SUM(B37,C37,D37,E37,F37,G37,H37,I37,J37,K37,L37,M37)</f>
        <v>491</v>
      </c>
    </row>
    <row r="38" spans="1:14">
      <c r="A38" t="s">
        <v>20</v>
      </c>
      <c r="B38">
        <f>SUM(0)</f>
        <v>0</v>
      </c>
      <c r="C38">
        <f>SUM(0)</f>
        <v>0</v>
      </c>
      <c r="D38">
        <f>SUM(0)</f>
        <v>0</v>
      </c>
      <c r="E38">
        <f>SUM(0)</f>
        <v>0</v>
      </c>
      <c r="F38">
        <f>SUM(0)</f>
        <v>0</v>
      </c>
      <c r="G38">
        <f>SUM(0)</f>
        <v>0</v>
      </c>
      <c r="H38">
        <f>SUM(0)</f>
        <v>0</v>
      </c>
      <c r="I38">
        <f>SUM(0)</f>
        <v>0</v>
      </c>
      <c r="J38">
        <f>SUM(0)</f>
        <v>0</v>
      </c>
      <c r="K38">
        <f>SUM(0)</f>
        <v>0</v>
      </c>
      <c r="L38">
        <f>SUM(0)</f>
        <v>0</v>
      </c>
      <c r="M38">
        <f>SUM(0)</f>
        <v>0</v>
      </c>
      <c r="N38">
        <f>SUM(B38,C38,D38,E38,F38,G38,H38,I38,J38,K38,L38,M38)</f>
        <v>0</v>
      </c>
    </row>
    <row r="39" spans="1:14">
      <c r="A39" t="s">
        <v>21</v>
      </c>
      <c r="B39">
        <f>SUM(B37)</f>
        <v>0</v>
      </c>
      <c r="C39">
        <f>SUM(C37)</f>
        <v>24</v>
      </c>
      <c r="D39">
        <f>SUM(D37)</f>
        <v>61</v>
      </c>
      <c r="E39">
        <f>SUM(E37)</f>
        <v>41</v>
      </c>
      <c r="F39">
        <f>SUM(F37)</f>
        <v>48</v>
      </c>
      <c r="G39">
        <f>SUM(G37)</f>
        <v>42</v>
      </c>
      <c r="H39">
        <f>SUM(H37)</f>
        <v>56</v>
      </c>
      <c r="I39">
        <f>SUM(I37)</f>
        <v>50</v>
      </c>
      <c r="J39">
        <f>SUM(J37)</f>
        <v>47</v>
      </c>
      <c r="K39">
        <f>SUM(K37)</f>
        <v>64</v>
      </c>
      <c r="L39">
        <f>SUM(L37)</f>
        <v>58</v>
      </c>
      <c r="M39">
        <f>SUM(M37)</f>
        <v>0</v>
      </c>
      <c r="N39">
        <f>SUM(B39,C39,D39,E39,F39,G39,H39,I39,J39,K39,L39,M39)</f>
        <v>491</v>
      </c>
    </row>
    <row r="40" spans="1:14">
      <c r="A40" t="s">
        <v>35</v>
      </c>
      <c r="B40">
        <v>12</v>
      </c>
      <c r="C40">
        <v>13</v>
      </c>
      <c r="D40"/>
      <c r="E40"/>
      <c r="F40"/>
      <c r="G40"/>
      <c r="H40"/>
      <c r="I40"/>
      <c r="J40"/>
      <c r="K40"/>
      <c r="L40"/>
      <c r="M40"/>
      <c r="N40">
        <f>SUM(B40,C40,D40,E40,F40,G40,H40,I40,J40,K40,L40,M40)</f>
        <v>25</v>
      </c>
    </row>
    <row r="41" spans="1:14">
      <c r="A41" t="s">
        <v>32</v>
      </c>
      <c r="B41">
        <v>10</v>
      </c>
      <c r="C41">
        <v>11</v>
      </c>
      <c r="D41"/>
      <c r="E41"/>
      <c r="F41"/>
      <c r="G41"/>
      <c r="H41"/>
      <c r="I41"/>
      <c r="J41"/>
      <c r="K41"/>
      <c r="L41"/>
      <c r="M41"/>
      <c r="N41">
        <f>SUM(B41,C41,D41,E41,F41,G41,H41,I41,J41,K41,L41,M41)</f>
        <v>21</v>
      </c>
    </row>
    <row r="42" spans="1:14">
      <c r="A42" t="s">
        <v>24</v>
      </c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 t="s">
        <v>25</v>
      </c>
      <c r="B43">
        <f>SUM(B40)</f>
        <v>12</v>
      </c>
      <c r="C43">
        <f>SUM(C40)</f>
        <v>13</v>
      </c>
      <c r="D43">
        <f>SUM(D40)</f>
        <v>0</v>
      </c>
      <c r="E43">
        <f>SUM(E40)</f>
        <v>0</v>
      </c>
      <c r="F43">
        <f>SUM(F40)</f>
        <v>0</v>
      </c>
      <c r="G43">
        <f>SUM(G40)</f>
        <v>0</v>
      </c>
      <c r="H43">
        <f>SUM(H40)</f>
        <v>0</v>
      </c>
      <c r="I43">
        <f>SUM(I40)</f>
        <v>0</v>
      </c>
      <c r="J43">
        <f>SUM(J40)</f>
        <v>0</v>
      </c>
      <c r="K43">
        <f>SUM(K40)</f>
        <v>0</v>
      </c>
      <c r="L43">
        <f>SUM(L40)</f>
        <v>0</v>
      </c>
      <c r="M43">
        <f>SUM(M40)</f>
        <v>0</v>
      </c>
      <c r="N43">
        <f>SUM(B43,C43,D43,E43,F43,G43,H43,I43,J43,K43,L43,M43)</f>
        <v>25</v>
      </c>
    </row>
    <row r="44" spans="1:14">
      <c r="A44" t="s">
        <v>26</v>
      </c>
      <c r="B44">
        <f>SUM(B41)</f>
        <v>10</v>
      </c>
      <c r="C44">
        <f>SUM(C41)</f>
        <v>11</v>
      </c>
      <c r="D44">
        <f>SUM(D41)</f>
        <v>0</v>
      </c>
      <c r="E44">
        <f>SUM(E41)</f>
        <v>0</v>
      </c>
      <c r="F44">
        <f>SUM(F41)</f>
        <v>0</v>
      </c>
      <c r="G44">
        <f>SUM(G41)</f>
        <v>0</v>
      </c>
      <c r="H44">
        <f>SUM(H41)</f>
        <v>0</v>
      </c>
      <c r="I44">
        <f>SUM(I41)</f>
        <v>0</v>
      </c>
      <c r="J44">
        <f>SUM(J41)</f>
        <v>0</v>
      </c>
      <c r="K44">
        <f>SUM(K41)</f>
        <v>0</v>
      </c>
      <c r="L44">
        <f>SUM(L41)</f>
        <v>0</v>
      </c>
      <c r="M44">
        <f>SUM(M41)</f>
        <v>0</v>
      </c>
      <c r="N44">
        <f>SUM(B44,C44,D44,E44,F44,G44,H44,I44,J44,K44,L44,M44)</f>
        <v>21</v>
      </c>
    </row>
    <row r="45" spans="1:14">
      <c r="A45" t="s">
        <v>27</v>
      </c>
      <c r="B45">
        <f>SUM(B44)/SUM(B43)*100</f>
        <v>83.33333333333334</v>
      </c>
      <c r="C45">
        <f>SUM(C44)/SUM(C43)*100</f>
        <v>84.61538461538461</v>
      </c>
      <c r="D45" t="str">
        <f>SUM(D44)/SUM(D43)*100</f>
        <v>0</v>
      </c>
      <c r="E45" t="str">
        <f>SUM(E44)/SUM(E43)*100</f>
        <v>0</v>
      </c>
      <c r="F45" t="str">
        <f>SUM(F44)/SUM(F43)*100</f>
        <v>0</v>
      </c>
      <c r="G45" t="str">
        <f>SUM(G44)/SUM(G43)*100</f>
        <v>0</v>
      </c>
      <c r="H45" t="str">
        <f>SUM(H44)/SUM(H43)*100</f>
        <v>0</v>
      </c>
      <c r="I45" t="str">
        <f>SUM(I44)/SUM(I43)*100</f>
        <v>0</v>
      </c>
      <c r="J45" t="str">
        <f>SUM(J44)/SUM(J43)*100</f>
        <v>0</v>
      </c>
      <c r="K45" t="str">
        <f>SUM(K44)/SUM(K43)*100</f>
        <v>0</v>
      </c>
      <c r="L45" t="str">
        <f>SUM(L44)/SUM(L43)*100</f>
        <v>0</v>
      </c>
      <c r="M45" t="str">
        <f>SUM(M44)/SUM(M43)*100</f>
        <v>0</v>
      </c>
      <c r="N45">
        <f>AVERAGE(B45,C45,D45,E45,F45,G45,H45,I45,J45,K45,L45,M45)</f>
        <v>83.97435897435898</v>
      </c>
    </row>
    <row r="46" spans="1:14">
      <c r="A46" t="s">
        <v>28</v>
      </c>
      <c r="B46">
        <v>1250</v>
      </c>
      <c r="C46">
        <v>1200</v>
      </c>
      <c r="D46"/>
      <c r="E46"/>
      <c r="F46"/>
      <c r="G46"/>
      <c r="H46"/>
      <c r="I46"/>
      <c r="J46"/>
      <c r="K46"/>
      <c r="L46"/>
      <c r="M46"/>
      <c r="N46">
        <f>SUM(B46,C46,D46,E46,F46,G46,H46,I46,J46,K46,L46,M46)</f>
        <v>2450</v>
      </c>
    </row>
    <row r="47" spans="1:14">
      <c r="A47" t="s">
        <v>29</v>
      </c>
      <c r="B47">
        <f>B46/B44</f>
        <v>125</v>
      </c>
      <c r="C47">
        <f>C46/C44</f>
        <v>109.0909090909091</v>
      </c>
      <c r="D47" t="str">
        <f>D46/D44</f>
        <v>0</v>
      </c>
      <c r="E47" t="str">
        <f>E46/E44</f>
        <v>0</v>
      </c>
      <c r="F47" t="str">
        <f>F46/F44</f>
        <v>0</v>
      </c>
      <c r="G47" t="str">
        <f>G46/G44</f>
        <v>0</v>
      </c>
      <c r="H47" t="str">
        <f>H46/H44</f>
        <v>0</v>
      </c>
      <c r="I47" t="str">
        <f>I46/I44</f>
        <v>0</v>
      </c>
      <c r="J47" t="str">
        <f>J46/J44</f>
        <v>0</v>
      </c>
      <c r="K47" t="str">
        <f>K46/K44</f>
        <v>0</v>
      </c>
      <c r="L47" t="str">
        <f>L46/L44</f>
        <v>0</v>
      </c>
      <c r="M47" t="str">
        <f>M46/M44</f>
        <v>0</v>
      </c>
      <c r="N47">
        <f>SUM(B47,C47,D47,E47,F47,G47,H47,I47,J47,K47,L47,M47)</f>
        <v>234.0909090909091</v>
      </c>
    </row>
    <row r="48" spans="1:14">
      <c r="A48" t="s">
        <v>30</v>
      </c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 t="s">
        <v>36</v>
      </c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 t="s">
        <v>37</v>
      </c>
      <c r="B50"/>
      <c r="C50">
        <v>3855</v>
      </c>
      <c r="D50">
        <v>3536</v>
      </c>
      <c r="E50">
        <v>3447</v>
      </c>
      <c r="F50">
        <v>3872</v>
      </c>
      <c r="G50">
        <v>4090</v>
      </c>
      <c r="H50">
        <v>4876</v>
      </c>
      <c r="I50">
        <v>4779</v>
      </c>
      <c r="J50">
        <v>4584</v>
      </c>
      <c r="K50">
        <v>4790</v>
      </c>
      <c r="L50">
        <v>4681</v>
      </c>
      <c r="M50"/>
      <c r="N50">
        <f>SUM(B50,C50,D50,E50,F50,G50,H50,I50,J50,K50,L50,M50)</f>
        <v>42510</v>
      </c>
    </row>
    <row r="51" spans="1:14">
      <c r="A51" t="s">
        <v>38</v>
      </c>
      <c r="B51"/>
      <c r="C51">
        <v>24</v>
      </c>
      <c r="D51">
        <v>61</v>
      </c>
      <c r="E51">
        <v>41</v>
      </c>
      <c r="F51">
        <v>48</v>
      </c>
      <c r="G51">
        <v>42</v>
      </c>
      <c r="H51">
        <v>56</v>
      </c>
      <c r="I51">
        <v>50</v>
      </c>
      <c r="J51">
        <v>47</v>
      </c>
      <c r="K51">
        <v>64</v>
      </c>
      <c r="L51">
        <v>58</v>
      </c>
      <c r="M51"/>
      <c r="N51">
        <f>SUM(B51,C51,D51,E51,F51,G51,H51,I51,J51,K51,L51,M51)</f>
        <v>491</v>
      </c>
    </row>
    <row r="52" spans="1:14">
      <c r="A52" t="s">
        <v>16</v>
      </c>
      <c r="B52"/>
      <c r="C52">
        <v>370</v>
      </c>
      <c r="D52">
        <v>261</v>
      </c>
      <c r="E52">
        <v>199</v>
      </c>
      <c r="F52">
        <v>324</v>
      </c>
      <c r="G52">
        <v>594</v>
      </c>
      <c r="H52">
        <v>667</v>
      </c>
      <c r="I52">
        <v>652</v>
      </c>
      <c r="J52">
        <v>621</v>
      </c>
      <c r="K52">
        <v>778</v>
      </c>
      <c r="L52">
        <v>677</v>
      </c>
      <c r="M52"/>
      <c r="N52">
        <f>SUM(B52,C52,D52,E52,F52,G52,H52,I52,J52,K52,L52,M52)</f>
        <v>5143</v>
      </c>
    </row>
    <row r="53" spans="1:14">
      <c r="A53" t="s">
        <v>19</v>
      </c>
      <c r="B53"/>
      <c r="C53">
        <v>128</v>
      </c>
      <c r="D53">
        <v>102</v>
      </c>
      <c r="E53">
        <v>95</v>
      </c>
      <c r="F53">
        <v>136</v>
      </c>
      <c r="G53">
        <v>165</v>
      </c>
      <c r="H53">
        <v>164</v>
      </c>
      <c r="I53">
        <v>176</v>
      </c>
      <c r="J53">
        <v>156</v>
      </c>
      <c r="K53">
        <v>147</v>
      </c>
      <c r="L53">
        <v>137</v>
      </c>
      <c r="M53"/>
      <c r="N53">
        <f>SUM(B53,C53,D53,E53,F53,G53,H53,I53,J53,K53,L53,M53)</f>
        <v>1406</v>
      </c>
    </row>
    <row r="54" spans="1:14">
      <c r="A54" t="s">
        <v>20</v>
      </c>
      <c r="B54">
        <f>SUM(B50)</f>
        <v>0</v>
      </c>
      <c r="C54">
        <f>SUM(C50)</f>
        <v>3855</v>
      </c>
      <c r="D54">
        <f>SUM(D50)</f>
        <v>3536</v>
      </c>
      <c r="E54">
        <f>SUM(E50)</f>
        <v>3447</v>
      </c>
      <c r="F54">
        <f>SUM(F50)</f>
        <v>3872</v>
      </c>
      <c r="G54">
        <f>SUM(G50)</f>
        <v>4090</v>
      </c>
      <c r="H54">
        <f>SUM(H50)</f>
        <v>4876</v>
      </c>
      <c r="I54">
        <f>SUM(I50)</f>
        <v>4779</v>
      </c>
      <c r="J54">
        <f>SUM(J50)</f>
        <v>4584</v>
      </c>
      <c r="K54">
        <f>SUM(K50)</f>
        <v>4790</v>
      </c>
      <c r="L54">
        <f>SUM(L50)</f>
        <v>4681</v>
      </c>
      <c r="M54">
        <f>SUM(M50)</f>
        <v>0</v>
      </c>
      <c r="N54">
        <f>SUM(B54,C54,D54,E54,F54,G54,H54,I54,J54,K54,L54,M54)</f>
        <v>42510</v>
      </c>
    </row>
    <row r="55" spans="1:14">
      <c r="A55" t="s">
        <v>21</v>
      </c>
      <c r="B55">
        <f>SUM(B51,B52,B53)</f>
        <v>0</v>
      </c>
      <c r="C55">
        <f>SUM(C51,C52,C53)</f>
        <v>522</v>
      </c>
      <c r="D55">
        <f>SUM(D51,D52,D53)</f>
        <v>424</v>
      </c>
      <c r="E55">
        <f>SUM(E51,E52,E53)</f>
        <v>335</v>
      </c>
      <c r="F55">
        <f>SUM(F51,F52,F53)</f>
        <v>508</v>
      </c>
      <c r="G55">
        <f>SUM(G51,G52,G53)</f>
        <v>801</v>
      </c>
      <c r="H55">
        <f>SUM(H51,H52,H53)</f>
        <v>887</v>
      </c>
      <c r="I55">
        <f>SUM(I51,I52,I53)</f>
        <v>878</v>
      </c>
      <c r="J55">
        <f>SUM(J51,J52,J53)</f>
        <v>824</v>
      </c>
      <c r="K55">
        <f>SUM(K51,K52,K53)</f>
        <v>989</v>
      </c>
      <c r="L55">
        <f>SUM(L51,L52,L53)</f>
        <v>872</v>
      </c>
      <c r="M55">
        <f>SUM(M51,M52,M53)</f>
        <v>0</v>
      </c>
      <c r="N55">
        <f>SUM(B55,C55,D55,E55,F55,G55,H55,I55,J55,K55,L55,M55)</f>
        <v>7040</v>
      </c>
    </row>
    <row r="56" spans="1:14">
      <c r="A56" t="s">
        <v>35</v>
      </c>
      <c r="B56"/>
      <c r="C56"/>
      <c r="D56">
        <v>5000</v>
      </c>
      <c r="E56"/>
      <c r="F56"/>
      <c r="G56"/>
      <c r="H56"/>
      <c r="I56"/>
      <c r="J56"/>
      <c r="K56"/>
      <c r="L56"/>
      <c r="M56"/>
      <c r="N56">
        <f>SUM(B56,C56,D56,E56,F56,G56,H56,I56,J56,K56,L56,M56)</f>
        <v>5000</v>
      </c>
    </row>
    <row r="57" spans="1:14">
      <c r="A57" t="s">
        <v>39</v>
      </c>
      <c r="B57"/>
      <c r="C57"/>
      <c r="D57">
        <v>2000</v>
      </c>
      <c r="E57"/>
      <c r="F57"/>
      <c r="G57"/>
      <c r="H57"/>
      <c r="I57"/>
      <c r="J57"/>
      <c r="K57"/>
      <c r="L57"/>
      <c r="M57"/>
      <c r="N57">
        <f>SUM(B57,C57,D57,E57,F57,G57,H57,I57,J57,K57,L57,M57)</f>
        <v>2000</v>
      </c>
    </row>
    <row r="58" spans="1:14">
      <c r="A58" t="s">
        <v>22</v>
      </c>
      <c r="B58"/>
      <c r="C58"/>
      <c r="D58">
        <v>654</v>
      </c>
      <c r="E58"/>
      <c r="F58"/>
      <c r="G58"/>
      <c r="H58"/>
      <c r="I58"/>
      <c r="J58"/>
      <c r="K58"/>
      <c r="L58"/>
      <c r="M58"/>
      <c r="N58">
        <f>SUM(B58,C58,D58,E58,F58,G58,H58,I58,J58,K58,L58,M58)</f>
        <v>654</v>
      </c>
    </row>
    <row r="59" spans="1:14">
      <c r="A59" t="s">
        <v>32</v>
      </c>
      <c r="B59"/>
      <c r="C59"/>
      <c r="D59">
        <v>4564</v>
      </c>
      <c r="E59"/>
      <c r="F59"/>
      <c r="G59"/>
      <c r="H59"/>
      <c r="I59"/>
      <c r="J59"/>
      <c r="K59"/>
      <c r="L59"/>
      <c r="M59"/>
      <c r="N59">
        <f>SUM(B59,C59,D59,E59,F59,G59,H59,I59,J59,K59,L59,M59)</f>
        <v>4564</v>
      </c>
    </row>
    <row r="60" spans="1:14">
      <c r="A60" t="s">
        <v>23</v>
      </c>
      <c r="B60">
        <v>200</v>
      </c>
      <c r="C60"/>
      <c r="D60">
        <v>76</v>
      </c>
      <c r="E60"/>
      <c r="F60"/>
      <c r="G60"/>
      <c r="H60"/>
      <c r="I60"/>
      <c r="J60"/>
      <c r="K60"/>
      <c r="L60"/>
      <c r="M60"/>
      <c r="N60">
        <f>SUM(B60,C60,D60,E60,F60,G60,H60,I60,J60,K60,L60,M60)</f>
        <v>276</v>
      </c>
    </row>
    <row r="61" spans="1:14">
      <c r="A61" t="s">
        <v>24</v>
      </c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 t="s">
        <v>25</v>
      </c>
      <c r="B62">
        <f>SUM(B56)</f>
        <v>0</v>
      </c>
      <c r="C62">
        <f>SUM(C56)</f>
        <v>0</v>
      </c>
      <c r="D62">
        <f>SUM(D56)</f>
        <v>5000</v>
      </c>
      <c r="E62">
        <f>SUM(E56)</f>
        <v>0</v>
      </c>
      <c r="F62">
        <f>SUM(F56)</f>
        <v>0</v>
      </c>
      <c r="G62">
        <f>SUM(G56)</f>
        <v>0</v>
      </c>
      <c r="H62">
        <f>SUM(H56)</f>
        <v>0</v>
      </c>
      <c r="I62">
        <f>SUM(I56)</f>
        <v>0</v>
      </c>
      <c r="J62">
        <f>SUM(J56)</f>
        <v>0</v>
      </c>
      <c r="K62">
        <f>SUM(K56)</f>
        <v>0</v>
      </c>
      <c r="L62">
        <f>SUM(L56)</f>
        <v>0</v>
      </c>
      <c r="M62">
        <f>SUM(M56)</f>
        <v>0</v>
      </c>
      <c r="N62">
        <f>SUM(B62,C62,D62,E62,F62,G62,H62,I62,J62,K62,L62,M62)</f>
        <v>5000</v>
      </c>
    </row>
    <row r="63" spans="1:14">
      <c r="A63" t="s">
        <v>26</v>
      </c>
      <c r="B63">
        <f>SUM(B57,B58,B59,B60)</f>
        <v>200</v>
      </c>
      <c r="C63">
        <f>SUM(C57,C58,C59,C60)</f>
        <v>0</v>
      </c>
      <c r="D63">
        <f>SUM(D57,D58,D59,D60)</f>
        <v>7294</v>
      </c>
      <c r="E63">
        <f>SUM(E57,E58,E59,E60)</f>
        <v>0</v>
      </c>
      <c r="F63">
        <f>SUM(F57,F58,F59,F60)</f>
        <v>0</v>
      </c>
      <c r="G63">
        <f>SUM(G57,G58,G59,G60)</f>
        <v>0</v>
      </c>
      <c r="H63">
        <f>SUM(H57,H58,H59,H60)</f>
        <v>0</v>
      </c>
      <c r="I63">
        <f>SUM(I57,I58,I59,I60)</f>
        <v>0</v>
      </c>
      <c r="J63">
        <f>SUM(J57,J58,J59,J60)</f>
        <v>0</v>
      </c>
      <c r="K63">
        <f>SUM(K57,K58,K59,K60)</f>
        <v>0</v>
      </c>
      <c r="L63">
        <f>SUM(L57,L58,L59,L60)</f>
        <v>0</v>
      </c>
      <c r="M63">
        <f>SUM(M57,M58,M59,M60)</f>
        <v>0</v>
      </c>
      <c r="N63">
        <f>SUM(B63,C63,D63,E63,F63,G63,H63,I63,J63,K63,L63,M63)</f>
        <v>7494</v>
      </c>
    </row>
    <row r="64" spans="1:14">
      <c r="A64" t="s">
        <v>27</v>
      </c>
      <c r="B64" t="str">
        <f>SUM(B63)/SUM(B62)*100</f>
        <v>0</v>
      </c>
      <c r="C64" t="str">
        <f>SUM(C63)/SUM(C62)*100</f>
        <v>0</v>
      </c>
      <c r="D64">
        <f>SUM(D63)/SUM(D62)*100</f>
        <v>145.88</v>
      </c>
      <c r="E64" t="str">
        <f>SUM(E63)/SUM(E62)*100</f>
        <v>0</v>
      </c>
      <c r="F64" t="str">
        <f>SUM(F63)/SUM(F62)*100</f>
        <v>0</v>
      </c>
      <c r="G64" t="str">
        <f>SUM(G63)/SUM(G62)*100</f>
        <v>0</v>
      </c>
      <c r="H64" t="str">
        <f>SUM(H63)/SUM(H62)*100</f>
        <v>0</v>
      </c>
      <c r="I64" t="str">
        <f>SUM(I63)/SUM(I62)*100</f>
        <v>0</v>
      </c>
      <c r="J64" t="str">
        <f>SUM(J63)/SUM(J62)*100</f>
        <v>0</v>
      </c>
      <c r="K64" t="str">
        <f>SUM(K63)/SUM(K62)*100</f>
        <v>0</v>
      </c>
      <c r="L64" t="str">
        <f>SUM(L63)/SUM(L62)*100</f>
        <v>0</v>
      </c>
      <c r="M64" t="str">
        <f>SUM(M63)/SUM(M62)*100</f>
        <v>0</v>
      </c>
      <c r="N64">
        <f>AVERAGE(B64,C64,D64,E64,F64,G64,H64,I64,J64,K64,L64,M64)</f>
        <v>145.88</v>
      </c>
    </row>
    <row r="65" spans="1:14">
      <c r="A65" t="s">
        <v>28</v>
      </c>
      <c r="B65">
        <v>1250</v>
      </c>
      <c r="C65"/>
      <c r="D65">
        <v>1000</v>
      </c>
      <c r="E65"/>
      <c r="F65"/>
      <c r="G65"/>
      <c r="H65"/>
      <c r="I65"/>
      <c r="J65"/>
      <c r="K65"/>
      <c r="L65"/>
      <c r="M65"/>
      <c r="N65">
        <f>SUM(B65,C65,D65,E65,F65,G65,H65,I65,J65,K65,L65,M65)</f>
        <v>2250</v>
      </c>
    </row>
    <row r="66" spans="1:14">
      <c r="A66" t="s">
        <v>29</v>
      </c>
      <c r="B66">
        <f>B65/B63</f>
        <v>6.25</v>
      </c>
      <c r="C66" t="str">
        <f>C65/C63</f>
        <v>0</v>
      </c>
      <c r="D66">
        <f>D65/D63</f>
        <v>0.1370989854675075</v>
      </c>
      <c r="E66" t="str">
        <f>E65/E63</f>
        <v>0</v>
      </c>
      <c r="F66" t="str">
        <f>F65/F63</f>
        <v>0</v>
      </c>
      <c r="G66" t="str">
        <f>G65/G63</f>
        <v>0</v>
      </c>
      <c r="H66" t="str">
        <f>H65/H63</f>
        <v>0</v>
      </c>
      <c r="I66" t="str">
        <f>I65/I63</f>
        <v>0</v>
      </c>
      <c r="J66" t="str">
        <f>J65/J63</f>
        <v>0</v>
      </c>
      <c r="K66" t="str">
        <f>K65/K63</f>
        <v>0</v>
      </c>
      <c r="L66" t="str">
        <f>L65/L63</f>
        <v>0</v>
      </c>
      <c r="M66" t="str">
        <f>M65/M63</f>
        <v>0</v>
      </c>
      <c r="N66">
        <f>SUM(B66,C66,D66,E66,F66,G66,H66,I66,J66,K66,L66,M66)</f>
        <v>6.387098985467508</v>
      </c>
    </row>
    <row r="67" spans="1:14">
      <c r="A67">
        <v>2012</v>
      </c>
      <c r="B67" t="str">
        <f>CONCATENATE(1,",",SUM(B9,B26,B39,B55))</f>
        <v>1,888</v>
      </c>
      <c r="C67" t="str">
        <f>CONCATENATE(2,",",SUM(C9,C26,C39,C55))</f>
        <v>2,1173</v>
      </c>
      <c r="D67" t="str">
        <f>CONCATENATE(3,",",SUM(D9,D26,D39,D55))</f>
        <v>3,1007</v>
      </c>
      <c r="E67" t="str">
        <f>CONCATENATE(4,",",SUM(E9,E26,E39,E55))</f>
        <v>4,745</v>
      </c>
      <c r="F67" t="str">
        <f>CONCATENATE(5,",",SUM(F9,F26,F39,F55))</f>
        <v>5,1213</v>
      </c>
      <c r="G67" t="str">
        <f>CONCATENATE(6,",",SUM(G9,G26,G39,G55))</f>
        <v>6,1534</v>
      </c>
      <c r="H67" t="str">
        <f>CONCATENATE(7,",",SUM(H9,H26,H39,H55))</f>
        <v>7,1677</v>
      </c>
      <c r="I67" t="str">
        <f>CONCATENATE(8,",",SUM(I9,I26,I39,I55))</f>
        <v>8,1854</v>
      </c>
      <c r="J67" t="str">
        <f>CONCATENATE(9,",",SUM(J9,J26,J39,J55))</f>
        <v>9,1508</v>
      </c>
      <c r="K67" t="str">
        <f>CONCATENATE(10,",",SUM(K9,K26,K39,K55))</f>
        <v>10,1751</v>
      </c>
      <c r="L67" t="str">
        <f>CONCATENATE(11,",",SUM(L9,L26,L39,L55))</f>
        <v>11,1749</v>
      </c>
      <c r="M67" t="str">
        <f>CONCATENATE(12,",",SUM(M9,M26,M39,M55))</f>
        <v>12,0</v>
      </c>
      <c r="N67"/>
    </row>
    <row r="68" spans="1:14">
      <c r="A68">
        <v>2013</v>
      </c>
      <c r="B68" t="str">
        <f>CONCATENATE(1,",",SUM(B14,B31,B44,B63))</f>
        <v>1,210</v>
      </c>
      <c r="C68" t="str">
        <f>CONCATENATE(2,",",SUM(C14,C31,C44,C63))</f>
        <v>2,11</v>
      </c>
      <c r="D68" t="str">
        <f>CONCATENATE(3,",",SUM(D14,D31,D44,D63))</f>
        <v>3,64811</v>
      </c>
      <c r="E68" t="str">
        <f>CONCATENATE(4,",",SUM(E14,E31,E44,E63))</f>
        <v>4,600</v>
      </c>
      <c r="F68" t="str">
        <f>CONCATENATE(5,",",SUM(F14,F31,F44,F63))</f>
        <v>5,0</v>
      </c>
      <c r="G68" t="str">
        <f>CONCATENATE(6,",",SUM(G14,G31,G44,G63))</f>
        <v>6,0</v>
      </c>
      <c r="H68" t="str">
        <f>CONCATENATE(7,",",SUM(H14,H31,H44,H63))</f>
        <v>7,0</v>
      </c>
      <c r="I68" t="str">
        <f>CONCATENATE(8,",",SUM(I14,I31,I44,I63))</f>
        <v>8,0</v>
      </c>
      <c r="J68" t="str">
        <f>CONCATENATE(9,",",SUM(J14,J31,J44,J63))</f>
        <v>9,0</v>
      </c>
      <c r="K68" t="str">
        <f>CONCATENATE(10,",",SUM(K14,K31,K44,K63))</f>
        <v>10,0</v>
      </c>
      <c r="L68" t="str">
        <f>CONCATENATE(11,",",SUM(L14,L31,L44,L63))</f>
        <v>11,0</v>
      </c>
      <c r="M68" t="str">
        <f>CONCATENATE(12,",",SUM(M14,M31,M44,M63))</f>
        <v>12,0</v>
      </c>
      <c r="N68"/>
    </row>
    <row r="69" spans="1:14">
      <c r="A69" t="s">
        <v>14</v>
      </c>
      <c r="B69">
        <f>SUM(N14)</f>
        <v>1121</v>
      </c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 t="s">
        <v>31</v>
      </c>
      <c r="B70">
        <f>SUM(N31)</f>
        <v>56996</v>
      </c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 t="s">
        <v>33</v>
      </c>
      <c r="B71">
        <f>SUM(N44)</f>
        <v>21</v>
      </c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 t="s">
        <v>36</v>
      </c>
      <c r="B72">
        <f>SUM(N63)</f>
        <v>7494</v>
      </c>
      <c r="C72"/>
      <c r="D72"/>
      <c r="E72"/>
      <c r="F72"/>
      <c r="G72"/>
      <c r="H72"/>
      <c r="I72"/>
      <c r="J72"/>
      <c r="K72"/>
      <c r="L72"/>
      <c r="M72"/>
      <c r="N7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Worksheet1</vt:lpstr>
    </vt:vector>
  </TitlesOfParts>
  <Company>Dealer Online Marketing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</dc:creator>
  <cp:lastModifiedBy>report</cp:lastModifiedBy>
  <dcterms:created xsi:type="dcterms:W3CDTF">2013-04-15T08:59:36-04:00</dcterms:created>
  <dcterms:modified xsi:type="dcterms:W3CDTF">2013-04-15T08:59:36-04:00</dcterms:modified>
  <dc:title>Automated Export</dc:title>
  <dc:description>Automated Report Generation.</dc:description>
  <dc:subject>Automated Report Generation</dc:subject>
  <cp:keywords>Report</cp:keywords>
  <cp:category>Report</cp:category>
</cp:coreProperties>
</file>