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<sst xmlns="http://schemas.openxmlformats.org/spreadsheetml/2006/main" uniqueCount="39">
  <si>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Lead Provider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</si>
  <si>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</si>
  <si>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</si>
  <si>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</si>
  <si>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</si>
  <si>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</si>
  <si>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</si>
  <si>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</si>
  <si>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</si>
  <si>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</si>
  <si>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</si>
  <si>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</si>
  <si>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</si>
  <si>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YTD</t>
  </si>
  <si>
    <t>AutoTrader.com</t>
  </si>
  <si>
    <t>2010 Phone Leads</t>
  </si>
  <si>
    <t>2010 Total Visitors</t>
  </si>
  <si>
    <t>2010 Total Leads</t>
  </si>
  <si>
    <t>2012 Phone Leads</t>
  </si>
  <si>
    <t>2012 Web Leads</t>
  </si>
  <si>
    <t xml:space="preserve"> </t>
  </si>
  <si>
    <t>2012 Total Visitors</t>
  </si>
  <si>
    <t>2012 Total Leads</t>
  </si>
  <si>
    <t>2012 Conversion Ratio</t>
  </si>
  <si>
    <t>2012 Cost</t>
  </si>
  <si>
    <t>2012 Cost per lead</t>
  </si>
  <si>
    <t>&amp;nbsp;</t>
  </si>
  <si>
    <t>Cars.com</t>
  </si>
  <si>
    <t>2009 Phone Leads</t>
  </si>
  <si>
    <t>2009 Total Visitors</t>
  </si>
  <si>
    <t>2009 Total Leads</t>
  </si>
  <si>
    <t>Dealer.com</t>
  </si>
  <si>
    <t>2009 Website Unique Visitors</t>
  </si>
  <si>
    <t>2010 Website Unique Visitors</t>
  </si>
  <si>
    <t>2011 Website Unique Visitors</t>
  </si>
  <si>
    <t>2011 Total Visitors</t>
  </si>
  <si>
    <t>2011 Total Leads</t>
  </si>
  <si>
    <t>2012 Website Unique Visitors</t>
  </si>
  <si>
    <t>2012 Kelly Blue Book Leads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</si>
</sst>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9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/>
      <c r="C2"/>
      <c r="D2"/>
      <c r="E2"/>
      <c r="F2"/>
      <c r="G2"/>
      <c r="H2"/>
      <c r="I2"/>
      <c r="J2"/>
      <c r="K2"/>
      <c r="L2"/>
      <c r="M2"/>
      <c r="N2"/>
    </row>
    <row r="3" spans="1:14">
      <c r="A3" t="s">
        <v>15</v>
      </c>
      <c r="B3">
        <v>13</v>
      </c>
      <c r="C3"/>
      <c r="D3"/>
      <c r="E3"/>
      <c r="F3"/>
      <c r="G3"/>
      <c r="H3"/>
      <c r="I3"/>
      <c r="J3"/>
      <c r="K3"/>
      <c r="L3"/>
      <c r="M3"/>
      <c r="N3">
        <f>SUM(B3,C3,D3,E3,F3,G3,H3,I3,J3,K3,L3,M3)</f>
        <v>13</v>
      </c>
    </row>
    <row r="4" spans="1:14">
      <c r="A4" t="s">
        <v>16</v>
      </c>
      <c r="B4">
        <f>SUM(0)</f>
        <v>0</v>
      </c>
      <c r="C4">
        <f>SUM(0)</f>
        <v>0</v>
      </c>
      <c r="D4">
        <f>SUM(0)</f>
        <v>0</v>
      </c>
      <c r="E4">
        <f>SUM(0)</f>
        <v>0</v>
      </c>
      <c r="F4">
        <f>SUM(0)</f>
        <v>0</v>
      </c>
      <c r="G4">
        <f>SUM(0)</f>
        <v>0</v>
      </c>
      <c r="H4">
        <f>SUM(0)</f>
        <v>0</v>
      </c>
      <c r="I4">
        <f>SUM(0)</f>
        <v>0</v>
      </c>
      <c r="J4">
        <f>SUM(0)</f>
        <v>0</v>
      </c>
      <c r="K4">
        <f>SUM(0)</f>
        <v>0</v>
      </c>
      <c r="L4">
        <f>SUM(0)</f>
        <v>0</v>
      </c>
      <c r="M4">
        <f>SUM(0)</f>
        <v>0</v>
      </c>
      <c r="N4">
        <f>SUM(B4,C4,D4,E4,F4,G4,H4,I4,J4,K4,L4,M4)</f>
        <v>0</v>
      </c>
    </row>
    <row r="5" spans="1:14">
      <c r="A5" t="s">
        <v>17</v>
      </c>
      <c r="B5">
        <f>SUM(B3)</f>
        <v>13</v>
      </c>
      <c r="C5">
        <f>SUM(C3)</f>
        <v>0</v>
      </c>
      <c r="D5">
        <f>SUM(D3)</f>
        <v>0</v>
      </c>
      <c r="E5">
        <f>SUM(E3)</f>
        <v>0</v>
      </c>
      <c r="F5">
        <f>SUM(F3)</f>
        <v>0</v>
      </c>
      <c r="G5">
        <f>SUM(G3)</f>
        <v>0</v>
      </c>
      <c r="H5">
        <f>SUM(H3)</f>
        <v>0</v>
      </c>
      <c r="I5">
        <f>SUM(I3)</f>
        <v>0</v>
      </c>
      <c r="J5">
        <f>SUM(J3)</f>
        <v>0</v>
      </c>
      <c r="K5">
        <f>SUM(K3)</f>
        <v>0</v>
      </c>
      <c r="L5">
        <f>SUM(L3)</f>
        <v>0</v>
      </c>
      <c r="M5">
        <f>SUM(M3)</f>
        <v>0</v>
      </c>
      <c r="N5">
        <f>SUM(B5,C5,D5,E5,F5,G5,H5,I5,J5,K5,L5,M5)</f>
        <v>13</v>
      </c>
    </row>
    <row r="6" spans="1:14">
      <c r="A6" t="s">
        <v>18</v>
      </c>
      <c r="B6"/>
      <c r="C6">
        <v>31</v>
      </c>
      <c r="D6">
        <v>24</v>
      </c>
      <c r="E6">
        <v>13</v>
      </c>
      <c r="F6">
        <v>22</v>
      </c>
      <c r="G6">
        <v>18</v>
      </c>
      <c r="H6">
        <v>16</v>
      </c>
      <c r="I6">
        <v>41</v>
      </c>
      <c r="J6">
        <v>15</v>
      </c>
      <c r="K6">
        <v>33</v>
      </c>
      <c r="L6">
        <v>39</v>
      </c>
      <c r="M6"/>
      <c r="N6">
        <f>SUM(B6,C6,D6,E6,F6,G6,H6,I6,J6,K6,L6,M6)</f>
        <v>252</v>
      </c>
    </row>
    <row r="7" spans="1:14">
      <c r="A7" t="s">
        <v>19</v>
      </c>
      <c r="B7"/>
      <c r="C7">
        <v>24</v>
      </c>
      <c r="D7">
        <v>18</v>
      </c>
      <c r="E7">
        <v>8</v>
      </c>
      <c r="F7">
        <v>15</v>
      </c>
      <c r="G7">
        <v>17</v>
      </c>
      <c r="H7">
        <v>25</v>
      </c>
      <c r="I7">
        <v>50</v>
      </c>
      <c r="J7">
        <v>41</v>
      </c>
      <c r="K7">
        <v>38</v>
      </c>
      <c r="L7">
        <v>51</v>
      </c>
      <c r="M7"/>
      <c r="N7">
        <f>SUM(B7,C7,D7,E7,F7,G7,H7,I7,J7,K7,L7,M7)</f>
        <v>287</v>
      </c>
    </row>
    <row r="8" spans="1:14">
      <c r="A8" t="s">
        <v>20</v>
      </c>
      <c r="B8"/>
      <c r="C8"/>
      <c r="D8"/>
      <c r="E8"/>
      <c r="F8"/>
      <c r="G8"/>
      <c r="H8"/>
      <c r="I8"/>
      <c r="J8"/>
      <c r="K8"/>
      <c r="L8"/>
      <c r="M8"/>
      <c r="N8"/>
    </row>
    <row r="9" spans="1:14">
      <c r="A9" t="s">
        <v>21</v>
      </c>
      <c r="B9">
        <f>SUM(0)</f>
        <v>0</v>
      </c>
      <c r="C9">
        <f>SUM(0)</f>
        <v>0</v>
      </c>
      <c r="D9">
        <f>SUM(0)</f>
        <v>0</v>
      </c>
      <c r="E9">
        <f>SUM(0)</f>
        <v>0</v>
      </c>
      <c r="F9">
        <f>SUM(0)</f>
        <v>0</v>
      </c>
      <c r="G9">
        <f>SUM(0)</f>
        <v>0</v>
      </c>
      <c r="H9">
        <f>SUM(0)</f>
        <v>0</v>
      </c>
      <c r="I9">
        <f>SUM(0)</f>
        <v>0</v>
      </c>
      <c r="J9">
        <f>SUM(0)</f>
        <v>0</v>
      </c>
      <c r="K9">
        <f>SUM(0)</f>
        <v>0</v>
      </c>
      <c r="L9">
        <f>SUM(0)</f>
        <v>0</v>
      </c>
      <c r="M9">
        <f>SUM(0)</f>
        <v>0</v>
      </c>
      <c r="N9">
        <f>SUM(B9,C9,D9,E9,F9,G9,H9,I9,J9,K9,L9,M9)</f>
        <v>0</v>
      </c>
    </row>
    <row r="10" spans="1:14">
      <c r="A10" t="s">
        <v>22</v>
      </c>
      <c r="B10">
        <f>SUM(B6,B7)</f>
        <v>0</v>
      </c>
      <c r="C10">
        <f>SUM(C6,C7)</f>
        <v>55</v>
      </c>
      <c r="D10">
        <f>SUM(D6,D7)</f>
        <v>42</v>
      </c>
      <c r="E10">
        <f>SUM(E6,E7)</f>
        <v>21</v>
      </c>
      <c r="F10">
        <f>SUM(F6,F7)</f>
        <v>37</v>
      </c>
      <c r="G10">
        <f>SUM(G6,G7)</f>
        <v>35</v>
      </c>
      <c r="H10">
        <f>SUM(H6,H7)</f>
        <v>41</v>
      </c>
      <c r="I10">
        <f>SUM(I6,I7)</f>
        <v>91</v>
      </c>
      <c r="J10">
        <f>SUM(J6,J7)</f>
        <v>56</v>
      </c>
      <c r="K10">
        <f>SUM(K6,K7)</f>
        <v>71</v>
      </c>
      <c r="L10">
        <f>SUM(L6,L7)</f>
        <v>90</v>
      </c>
      <c r="M10">
        <f>SUM(M6,M7)</f>
        <v>0</v>
      </c>
      <c r="N10">
        <f>SUM(B10,C10,D10,E10,F10,G10,H10,I10,J10,K10,L10,M10)</f>
        <v>539</v>
      </c>
    </row>
    <row r="11" spans="1:14">
      <c r="A11" t="s">
        <v>23</v>
      </c>
      <c r="B11" t="str">
        <f>SUM(B10)/SUM(B9)*100</f>
        <v>0</v>
      </c>
      <c r="C11" t="str">
        <f>SUM(C10)/SUM(C9)*100</f>
        <v>0</v>
      </c>
      <c r="D11" t="str">
        <f>SUM(D10)/SUM(D9)*100</f>
        <v>0</v>
      </c>
      <c r="E11" t="str">
        <f>SUM(E10)/SUM(E9)*100</f>
        <v>0</v>
      </c>
      <c r="F11" t="str">
        <f>SUM(F10)/SUM(F9)*100</f>
        <v>0</v>
      </c>
      <c r="G11" t="str">
        <f>SUM(G10)/SUM(G9)*100</f>
        <v>0</v>
      </c>
      <c r="H11" t="str">
        <f>SUM(H10)/SUM(H9)*100</f>
        <v>0</v>
      </c>
      <c r="I11" t="str">
        <f>SUM(I10)/SUM(I9)*100</f>
        <v>0</v>
      </c>
      <c r="J11" t="str">
        <f>SUM(J10)/SUM(J9)*100</f>
        <v>0</v>
      </c>
      <c r="K11" t="str">
        <f>SUM(K10)/SUM(K9)*100</f>
        <v>0</v>
      </c>
      <c r="L11" t="str">
        <f>SUM(L10)/SUM(L9)*100</f>
        <v>0</v>
      </c>
      <c r="M11" t="str">
        <f>SUM(M10)/SUM(M9)*100</f>
        <v>0</v>
      </c>
      <c r="N11" t="str">
        <f>AVERAGE(B11,C11,D11,E11,F11,G11,H11,I11,J11,K11,L11,M11)</f>
        <v>0</v>
      </c>
    </row>
    <row r="12" spans="1:14">
      <c r="A12" t="s">
        <v>24</v>
      </c>
      <c r="B12"/>
      <c r="C12"/>
      <c r="D12"/>
      <c r="E12"/>
      <c r="F12"/>
      <c r="G12"/>
      <c r="H12"/>
      <c r="I12"/>
      <c r="J12"/>
      <c r="K12"/>
      <c r="L12"/>
      <c r="M12"/>
      <c r="N12">
        <f>SUM(B12,C12,D12,E12,F12,G12,H12,I12,J12,K12,L12,M12)</f>
        <v>0</v>
      </c>
    </row>
    <row r="13" spans="1:14">
      <c r="A13" t="s">
        <v>25</v>
      </c>
      <c r="B13" t="str">
        <f>B12/B10</f>
        <v>0</v>
      </c>
      <c r="C13" t="str">
        <f>C12/C10</f>
        <v>0</v>
      </c>
      <c r="D13" t="str">
        <f>D12/D10</f>
        <v>0</v>
      </c>
      <c r="E13" t="str">
        <f>E12/E10</f>
        <v>0</v>
      </c>
      <c r="F13" t="str">
        <f>F12/F10</f>
        <v>0</v>
      </c>
      <c r="G13" t="str">
        <f>G12/G10</f>
        <v>0</v>
      </c>
      <c r="H13" t="str">
        <f>H12/H10</f>
        <v>0</v>
      </c>
      <c r="I13" t="str">
        <f>I12/I10</f>
        <v>0</v>
      </c>
      <c r="J13" t="str">
        <f>J12/J10</f>
        <v>0</v>
      </c>
      <c r="K13" t="str">
        <f>K12/K10</f>
        <v>0</v>
      </c>
      <c r="L13" t="str">
        <f>L12/L10</f>
        <v>0</v>
      </c>
      <c r="M13" t="str">
        <f>M12/M10</f>
        <v>0</v>
      </c>
      <c r="N13">
        <f>SUM(B13,C13,D13,E13,F13,G13,H13,I13,J13,K13,L13,M13)</f>
        <v>0</v>
      </c>
    </row>
    <row r="14" spans="1:14">
      <c r="A14" t="s">
        <v>26</v>
      </c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>
      <c r="A15" t="s">
        <v>27</v>
      </c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>
      <c r="A16" t="s">
        <v>28</v>
      </c>
      <c r="B16"/>
      <c r="C16">
        <v>345</v>
      </c>
      <c r="D16"/>
      <c r="E16"/>
      <c r="F16"/>
      <c r="G16"/>
      <c r="H16"/>
      <c r="I16"/>
      <c r="J16"/>
      <c r="K16"/>
      <c r="L16"/>
      <c r="M16"/>
      <c r="N16">
        <f>SUM(B16,C16,D16,E16,F16,G16,H16,I16,J16,K16,L16,M16)</f>
        <v>345</v>
      </c>
    </row>
    <row r="17" spans="1:14">
      <c r="A17" t="s">
        <v>29</v>
      </c>
      <c r="B17">
        <f>SUM(0)</f>
        <v>0</v>
      </c>
      <c r="C17">
        <f>SUM(0)</f>
        <v>0</v>
      </c>
      <c r="D17">
        <f>SUM(0)</f>
        <v>0</v>
      </c>
      <c r="E17">
        <f>SUM(0)</f>
        <v>0</v>
      </c>
      <c r="F17">
        <f>SUM(0)</f>
        <v>0</v>
      </c>
      <c r="G17">
        <f>SUM(0)</f>
        <v>0</v>
      </c>
      <c r="H17">
        <f>SUM(0)</f>
        <v>0</v>
      </c>
      <c r="I17">
        <f>SUM(0)</f>
        <v>0</v>
      </c>
      <c r="J17">
        <f>SUM(0)</f>
        <v>0</v>
      </c>
      <c r="K17">
        <f>SUM(0)</f>
        <v>0</v>
      </c>
      <c r="L17">
        <f>SUM(0)</f>
        <v>0</v>
      </c>
      <c r="M17">
        <f>SUM(0)</f>
        <v>0</v>
      </c>
      <c r="N17">
        <f>SUM(B17,C17,D17,E17,F17,G17,H17,I17,J17,K17,L17,M17)</f>
        <v>0</v>
      </c>
    </row>
    <row r="18" spans="1:14">
      <c r="A18" t="s">
        <v>30</v>
      </c>
      <c r="B18">
        <f>SUM(B16)</f>
        <v>0</v>
      </c>
      <c r="C18">
        <f>SUM(C16)</f>
        <v>345</v>
      </c>
      <c r="D18">
        <f>SUM(D16)</f>
        <v>0</v>
      </c>
      <c r="E18">
        <f>SUM(E16)</f>
        <v>0</v>
      </c>
      <c r="F18">
        <f>SUM(F16)</f>
        <v>0</v>
      </c>
      <c r="G18">
        <f>SUM(G16)</f>
        <v>0</v>
      </c>
      <c r="H18">
        <f>SUM(H16)</f>
        <v>0</v>
      </c>
      <c r="I18">
        <f>SUM(I16)</f>
        <v>0</v>
      </c>
      <c r="J18">
        <f>SUM(J16)</f>
        <v>0</v>
      </c>
      <c r="K18">
        <f>SUM(K16)</f>
        <v>0</v>
      </c>
      <c r="L18">
        <f>SUM(L16)</f>
        <v>0</v>
      </c>
      <c r="M18">
        <f>SUM(M16)</f>
        <v>0</v>
      </c>
      <c r="N18">
        <f>SUM(B18,C18,D18,E18,F18,G18,H18,I18,J18,K18,L18,M18)</f>
        <v>345</v>
      </c>
    </row>
    <row r="19" spans="1:14">
      <c r="A19" t="s">
        <v>18</v>
      </c>
      <c r="B19">
        <v>888</v>
      </c>
      <c r="C19">
        <v>159</v>
      </c>
      <c r="D19">
        <v>124</v>
      </c>
      <c r="E19">
        <v>84</v>
      </c>
      <c r="F19">
        <v>182</v>
      </c>
      <c r="G19">
        <v>212</v>
      </c>
      <c r="H19">
        <v>219</v>
      </c>
      <c r="I19">
        <v>247</v>
      </c>
      <c r="J19">
        <v>172</v>
      </c>
      <c r="K19">
        <v>191</v>
      </c>
      <c r="L19">
        <v>180</v>
      </c>
      <c r="M19"/>
      <c r="N19">
        <f>SUM(B19,C19,D19,E19,F19,G19,H19,I19,J19,K19,L19,M19)</f>
        <v>2658</v>
      </c>
    </row>
    <row r="20" spans="1:14">
      <c r="A20" t="s">
        <v>19</v>
      </c>
      <c r="B20"/>
      <c r="C20">
        <v>16</v>
      </c>
      <c r="D20">
        <v>12</v>
      </c>
      <c r="E20">
        <v>7</v>
      </c>
      <c r="F20">
        <v>31</v>
      </c>
      <c r="G20">
        <v>37</v>
      </c>
      <c r="H20">
        <v>35</v>
      </c>
      <c r="I20">
        <v>35</v>
      </c>
      <c r="J20">
        <v>23</v>
      </c>
      <c r="K20">
        <v>25</v>
      </c>
      <c r="L20">
        <v>24</v>
      </c>
      <c r="M20"/>
      <c r="N20">
        <f>SUM(B20,C20,D20,E20,F20,G20,H20,I20,J20,K20,L20,M20)</f>
        <v>245</v>
      </c>
    </row>
    <row r="21" spans="1:14">
      <c r="A21" t="s">
        <v>20</v>
      </c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>
      <c r="A22" t="s">
        <v>21</v>
      </c>
      <c r="B22">
        <f>SUM(0)</f>
        <v>0</v>
      </c>
      <c r="C22">
        <f>SUM(0)</f>
        <v>0</v>
      </c>
      <c r="D22">
        <f>SUM(0)</f>
        <v>0</v>
      </c>
      <c r="E22">
        <f>SUM(0)</f>
        <v>0</v>
      </c>
      <c r="F22">
        <f>SUM(0)</f>
        <v>0</v>
      </c>
      <c r="G22">
        <f>SUM(0)</f>
        <v>0</v>
      </c>
      <c r="H22">
        <f>SUM(0)</f>
        <v>0</v>
      </c>
      <c r="I22">
        <f>SUM(0)</f>
        <v>0</v>
      </c>
      <c r="J22">
        <f>SUM(0)</f>
        <v>0</v>
      </c>
      <c r="K22">
        <f>SUM(0)</f>
        <v>0</v>
      </c>
      <c r="L22">
        <f>SUM(0)</f>
        <v>0</v>
      </c>
      <c r="M22">
        <f>SUM(0)</f>
        <v>0</v>
      </c>
      <c r="N22">
        <f>SUM(B22,C22,D22,E22,F22,G22,H22,I22,J22,K22,L22,M22)</f>
        <v>0</v>
      </c>
    </row>
    <row r="23" spans="1:14">
      <c r="A23" t="s">
        <v>22</v>
      </c>
      <c r="B23">
        <f>SUM(B19,B20)</f>
        <v>888</v>
      </c>
      <c r="C23">
        <f>SUM(C19,C20)</f>
        <v>175</v>
      </c>
      <c r="D23">
        <f>SUM(D19,D20)</f>
        <v>136</v>
      </c>
      <c r="E23">
        <f>SUM(E19,E20)</f>
        <v>91</v>
      </c>
      <c r="F23">
        <f>SUM(F19,F20)</f>
        <v>213</v>
      </c>
      <c r="G23">
        <f>SUM(G19,G20)</f>
        <v>249</v>
      </c>
      <c r="H23">
        <f>SUM(H19,H20)</f>
        <v>254</v>
      </c>
      <c r="I23">
        <f>SUM(I19,I20)</f>
        <v>282</v>
      </c>
      <c r="J23">
        <f>SUM(J19,J20)</f>
        <v>195</v>
      </c>
      <c r="K23">
        <f>SUM(K19,K20)</f>
        <v>216</v>
      </c>
      <c r="L23">
        <f>SUM(L19,L20)</f>
        <v>204</v>
      </c>
      <c r="M23">
        <f>SUM(M19,M20)</f>
        <v>0</v>
      </c>
      <c r="N23">
        <f>SUM(B23,C23,D23,E23,F23,G23,H23,I23,J23,K23,L23,M23)</f>
        <v>2903</v>
      </c>
    </row>
    <row r="24" spans="1:14">
      <c r="A24" t="s">
        <v>23</v>
      </c>
      <c r="B24" t="str">
        <f>SUM(B23)/SUM(B22)*100</f>
        <v>0</v>
      </c>
      <c r="C24" t="str">
        <f>SUM(C23)/SUM(C22)*100</f>
        <v>0</v>
      </c>
      <c r="D24" t="str">
        <f>SUM(D23)/SUM(D22)*100</f>
        <v>0</v>
      </c>
      <c r="E24" t="str">
        <f>SUM(E23)/SUM(E22)*100</f>
        <v>0</v>
      </c>
      <c r="F24" t="str">
        <f>SUM(F23)/SUM(F22)*100</f>
        <v>0</v>
      </c>
      <c r="G24" t="str">
        <f>SUM(G23)/SUM(G22)*100</f>
        <v>0</v>
      </c>
      <c r="H24" t="str">
        <f>SUM(H23)/SUM(H22)*100</f>
        <v>0</v>
      </c>
      <c r="I24" t="str">
        <f>SUM(I23)/SUM(I22)*100</f>
        <v>0</v>
      </c>
      <c r="J24" t="str">
        <f>SUM(J23)/SUM(J22)*100</f>
        <v>0</v>
      </c>
      <c r="K24" t="str">
        <f>SUM(K23)/SUM(K22)*100</f>
        <v>0</v>
      </c>
      <c r="L24" t="str">
        <f>SUM(L23)/SUM(L22)*100</f>
        <v>0</v>
      </c>
      <c r="M24" t="str">
        <f>SUM(M23)/SUM(M22)*100</f>
        <v>0</v>
      </c>
      <c r="N24" t="str">
        <f>AVERAGE(B24,C24,D24,E24,F24,G24,H24,I24,J24,K24,L24,M24)</f>
        <v>0</v>
      </c>
    </row>
    <row r="25" spans="1:14">
      <c r="A25" t="s">
        <v>24</v>
      </c>
      <c r="B25"/>
      <c r="C25">
        <v>4000</v>
      </c>
      <c r="D25"/>
      <c r="E25"/>
      <c r="F25"/>
      <c r="G25"/>
      <c r="H25"/>
      <c r="I25"/>
      <c r="J25"/>
      <c r="K25"/>
      <c r="L25"/>
      <c r="M25"/>
      <c r="N25">
        <f>SUM(B25,C25,D25,E25,F25,G25,H25,I25,J25,K25,L25,M25)</f>
        <v>4000</v>
      </c>
    </row>
    <row r="26" spans="1:14">
      <c r="A26" t="s">
        <v>25</v>
      </c>
      <c r="B26" t="str">
        <f>B25/B23</f>
        <v>0</v>
      </c>
      <c r="C26">
        <f>C25/C23</f>
        <v>22.85714285714286</v>
      </c>
      <c r="D26" t="str">
        <f>D25/D23</f>
        <v>0</v>
      </c>
      <c r="E26" t="str">
        <f>E25/E23</f>
        <v>0</v>
      </c>
      <c r="F26" t="str">
        <f>F25/F23</f>
        <v>0</v>
      </c>
      <c r="G26" t="str">
        <f>G25/G23</f>
        <v>0</v>
      </c>
      <c r="H26" t="str">
        <f>H25/H23</f>
        <v>0</v>
      </c>
      <c r="I26" t="str">
        <f>I25/I23</f>
        <v>0</v>
      </c>
      <c r="J26" t="str">
        <f>J25/J23</f>
        <v>0</v>
      </c>
      <c r="K26" t="str">
        <f>K25/K23</f>
        <v>0</v>
      </c>
      <c r="L26" t="str">
        <f>L25/L23</f>
        <v>0</v>
      </c>
      <c r="M26" t="str">
        <f>M25/M23</f>
        <v>0</v>
      </c>
      <c r="N26">
        <f>SUM(B26,C26,D26,E26,F26,G26,H26,I26,J26,K26,L26,M26)</f>
        <v>22.85714285714286</v>
      </c>
    </row>
    <row r="27" spans="1:14">
      <c r="A27" t="s">
        <v>26</v>
      </c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>
      <c r="A28" t="s">
        <v>31</v>
      </c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>
      <c r="A29" t="s">
        <v>32</v>
      </c>
      <c r="B29">
        <v>250</v>
      </c>
      <c r="C29"/>
      <c r="D29"/>
      <c r="E29"/>
      <c r="F29"/>
      <c r="G29"/>
      <c r="H29"/>
      <c r="I29"/>
      <c r="J29"/>
      <c r="K29"/>
      <c r="L29"/>
      <c r="M29"/>
      <c r="N29">
        <f>SUM(B29,C29,D29,E29,F29,G29,H29,I29,J29,K29,L29,M29)</f>
        <v>250</v>
      </c>
    </row>
    <row r="30" spans="1:14">
      <c r="A30" t="s">
        <v>29</v>
      </c>
      <c r="B30">
        <f>SUM(B29)</f>
        <v>250</v>
      </c>
      <c r="C30">
        <f>SUM(C29)</f>
        <v>0</v>
      </c>
      <c r="D30">
        <f>SUM(D29)</f>
        <v>0</v>
      </c>
      <c r="E30">
        <f>SUM(E29)</f>
        <v>0</v>
      </c>
      <c r="F30">
        <f>SUM(F29)</f>
        <v>0</v>
      </c>
      <c r="G30">
        <f>SUM(G29)</f>
        <v>0</v>
      </c>
      <c r="H30">
        <f>SUM(H29)</f>
        <v>0</v>
      </c>
      <c r="I30">
        <f>SUM(I29)</f>
        <v>0</v>
      </c>
      <c r="J30">
        <f>SUM(J29)</f>
        <v>0</v>
      </c>
      <c r="K30">
        <f>SUM(K29)</f>
        <v>0</v>
      </c>
      <c r="L30">
        <f>SUM(L29)</f>
        <v>0</v>
      </c>
      <c r="M30">
        <f>SUM(M29)</f>
        <v>0</v>
      </c>
      <c r="N30">
        <f>SUM(B30,C30,D30,E30,F30,G30,H30,I30,J30,K30,L30,M30)</f>
        <v>250</v>
      </c>
    </row>
    <row r="31" spans="1:14">
      <c r="A31" t="s">
        <v>30</v>
      </c>
      <c r="B31">
        <f>SUM(0)</f>
        <v>0</v>
      </c>
      <c r="C31">
        <f>SUM(0)</f>
        <v>0</v>
      </c>
      <c r="D31">
        <f>SUM(0)</f>
        <v>0</v>
      </c>
      <c r="E31">
        <f>SUM(0)</f>
        <v>0</v>
      </c>
      <c r="F31">
        <f>SUM(0)</f>
        <v>0</v>
      </c>
      <c r="G31">
        <f>SUM(0)</f>
        <v>0</v>
      </c>
      <c r="H31">
        <f>SUM(0)</f>
        <v>0</v>
      </c>
      <c r="I31">
        <f>SUM(0)</f>
        <v>0</v>
      </c>
      <c r="J31">
        <f>SUM(0)</f>
        <v>0</v>
      </c>
      <c r="K31">
        <f>SUM(0)</f>
        <v>0</v>
      </c>
      <c r="L31">
        <f>SUM(0)</f>
        <v>0</v>
      </c>
      <c r="M31">
        <f>SUM(0)</f>
        <v>0</v>
      </c>
      <c r="N31">
        <f>SUM(B31,C31,D31,E31,F31,G31,H31,I31,J31,K31,L31,M31)</f>
        <v>0</v>
      </c>
    </row>
    <row r="32" spans="1:14">
      <c r="A32" t="s">
        <v>33</v>
      </c>
      <c r="B32">
        <v>1082</v>
      </c>
      <c r="C32">
        <v>984</v>
      </c>
      <c r="D32">
        <v>1127</v>
      </c>
      <c r="E32">
        <v>1011</v>
      </c>
      <c r="F32">
        <v>1079</v>
      </c>
      <c r="G32">
        <v>1047</v>
      </c>
      <c r="H32">
        <v>1333</v>
      </c>
      <c r="I32">
        <v>1270</v>
      </c>
      <c r="J32">
        <v>1087</v>
      </c>
      <c r="K32">
        <v>1150</v>
      </c>
      <c r="L32">
        <v>1227</v>
      </c>
      <c r="M32">
        <v>1343</v>
      </c>
      <c r="N32">
        <f>SUM(B32,C32,D32,E32,F32,G32,H32,I32,J32,K32,L32,M32)</f>
        <v>13740</v>
      </c>
    </row>
    <row r="33" spans="1:14">
      <c r="A33" t="s">
        <v>16</v>
      </c>
      <c r="B33">
        <f>SUM(B32)</f>
        <v>1082</v>
      </c>
      <c r="C33">
        <f>SUM(C32)</f>
        <v>984</v>
      </c>
      <c r="D33">
        <f>SUM(D32)</f>
        <v>1127</v>
      </c>
      <c r="E33">
        <f>SUM(E32)</f>
        <v>1011</v>
      </c>
      <c r="F33">
        <f>SUM(F32)</f>
        <v>1079</v>
      </c>
      <c r="G33">
        <f>SUM(G32)</f>
        <v>1047</v>
      </c>
      <c r="H33">
        <f>SUM(H32)</f>
        <v>1333</v>
      </c>
      <c r="I33">
        <f>SUM(I32)</f>
        <v>1270</v>
      </c>
      <c r="J33">
        <f>SUM(J32)</f>
        <v>1087</v>
      </c>
      <c r="K33">
        <f>SUM(K32)</f>
        <v>1150</v>
      </c>
      <c r="L33">
        <f>SUM(L32)</f>
        <v>1227</v>
      </c>
      <c r="M33">
        <f>SUM(M32)</f>
        <v>1343</v>
      </c>
      <c r="N33">
        <f>SUM(B33,C33,D33,E33,F33,G33,H33,I33,J33,K33,L33,M33)</f>
        <v>13740</v>
      </c>
    </row>
    <row r="34" spans="1:14">
      <c r="A34" t="s">
        <v>17</v>
      </c>
      <c r="B34">
        <f>SUM(0)</f>
        <v>0</v>
      </c>
      <c r="C34">
        <f>SUM(0)</f>
        <v>0</v>
      </c>
      <c r="D34">
        <f>SUM(0)</f>
        <v>0</v>
      </c>
      <c r="E34">
        <f>SUM(0)</f>
        <v>0</v>
      </c>
      <c r="F34">
        <f>SUM(0)</f>
        <v>0</v>
      </c>
      <c r="G34">
        <f>SUM(0)</f>
        <v>0</v>
      </c>
      <c r="H34">
        <f>SUM(0)</f>
        <v>0</v>
      </c>
      <c r="I34">
        <f>SUM(0)</f>
        <v>0</v>
      </c>
      <c r="J34">
        <f>SUM(0)</f>
        <v>0</v>
      </c>
      <c r="K34">
        <f>SUM(0)</f>
        <v>0</v>
      </c>
      <c r="L34">
        <f>SUM(0)</f>
        <v>0</v>
      </c>
      <c r="M34">
        <f>SUM(0)</f>
        <v>0</v>
      </c>
      <c r="N34">
        <f>SUM(B34,C34,D34,E34,F34,G34,H34,I34,J34,K34,L34,M34)</f>
        <v>0</v>
      </c>
    </row>
    <row r="35" spans="1:14">
      <c r="A35" t="s">
        <v>34</v>
      </c>
      <c r="B35">
        <v>1396</v>
      </c>
      <c r="C35">
        <v>1247</v>
      </c>
      <c r="D35">
        <v>2824</v>
      </c>
      <c r="E35">
        <v>1529</v>
      </c>
      <c r="F35">
        <v>3276</v>
      </c>
      <c r="G35">
        <v>2489</v>
      </c>
      <c r="H35">
        <v>3070</v>
      </c>
      <c r="I35">
        <v>3176</v>
      </c>
      <c r="J35">
        <v>2687</v>
      </c>
      <c r="K35">
        <v>2909</v>
      </c>
      <c r="L35">
        <v>2799</v>
      </c>
      <c r="M35">
        <v>4974</v>
      </c>
      <c r="N35">
        <f>SUM(B35,C35,D35,E35,F35,G35,H35,I35,J35,K35,L35,M35)</f>
        <v>32376</v>
      </c>
    </row>
    <row r="36" spans="1:14">
      <c r="A36" t="s">
        <v>35</v>
      </c>
      <c r="B36">
        <f>SUM(B35)</f>
        <v>1396</v>
      </c>
      <c r="C36">
        <f>SUM(C35)</f>
        <v>1247</v>
      </c>
      <c r="D36">
        <f>SUM(D35)</f>
        <v>2824</v>
      </c>
      <c r="E36">
        <f>SUM(E35)</f>
        <v>1529</v>
      </c>
      <c r="F36">
        <f>SUM(F35)</f>
        <v>3276</v>
      </c>
      <c r="G36">
        <f>SUM(G35)</f>
        <v>2489</v>
      </c>
      <c r="H36">
        <f>SUM(H35)</f>
        <v>3070</v>
      </c>
      <c r="I36">
        <f>SUM(I35)</f>
        <v>3176</v>
      </c>
      <c r="J36">
        <f>SUM(J35)</f>
        <v>2687</v>
      </c>
      <c r="K36">
        <f>SUM(K35)</f>
        <v>2909</v>
      </c>
      <c r="L36">
        <f>SUM(L35)</f>
        <v>2799</v>
      </c>
      <c r="M36">
        <f>SUM(M35)</f>
        <v>4974</v>
      </c>
      <c r="N36">
        <f>SUM(B36,C36,D36,E36,F36,G36,H36,I36,J36,K36,L36,M36)</f>
        <v>32376</v>
      </c>
    </row>
    <row r="37" spans="1:14">
      <c r="A37" t="s">
        <v>36</v>
      </c>
      <c r="B37">
        <f>SUM(0)</f>
        <v>0</v>
      </c>
      <c r="C37">
        <f>SUM(0)</f>
        <v>0</v>
      </c>
      <c r="D37">
        <f>SUM(0)</f>
        <v>0</v>
      </c>
      <c r="E37">
        <f>SUM(0)</f>
        <v>0</v>
      </c>
      <c r="F37">
        <f>SUM(0)</f>
        <v>0</v>
      </c>
      <c r="G37">
        <f>SUM(0)</f>
        <v>0</v>
      </c>
      <c r="H37">
        <f>SUM(0)</f>
        <v>0</v>
      </c>
      <c r="I37">
        <f>SUM(0)</f>
        <v>0</v>
      </c>
      <c r="J37">
        <f>SUM(0)</f>
        <v>0</v>
      </c>
      <c r="K37">
        <f>SUM(0)</f>
        <v>0</v>
      </c>
      <c r="L37">
        <f>SUM(0)</f>
        <v>0</v>
      </c>
      <c r="M37">
        <f>SUM(0)</f>
        <v>0</v>
      </c>
      <c r="N37">
        <f>SUM(B37,C37,D37,E37,F37,G37,H37,I37,J37,K37,L37,M37)</f>
        <v>0</v>
      </c>
    </row>
    <row r="38" spans="1:14">
      <c r="A38" t="s">
        <v>37</v>
      </c>
      <c r="B38"/>
      <c r="C38">
        <v>3855</v>
      </c>
      <c r="D38">
        <v>3536</v>
      </c>
      <c r="E38">
        <v>3447</v>
      </c>
      <c r="F38">
        <v>3872</v>
      </c>
      <c r="G38">
        <v>4090</v>
      </c>
      <c r="H38">
        <v>4876</v>
      </c>
      <c r="I38">
        <v>4779</v>
      </c>
      <c r="J38">
        <v>4584</v>
      </c>
      <c r="K38">
        <v>4790</v>
      </c>
      <c r="L38">
        <v>4681</v>
      </c>
      <c r="M38"/>
      <c r="N38">
        <f>SUM(B38,C38,D38,E38,F38,G38,H38,I38,J38,K38,L38,M38)</f>
        <v>42510</v>
      </c>
    </row>
    <row r="39" spans="1:14">
      <c r="A39" t="s">
        <v>38</v>
      </c>
      <c r="B39"/>
      <c r="C39">
        <v>24</v>
      </c>
      <c r="D39">
        <v>61</v>
      </c>
      <c r="E39">
        <v>41</v>
      </c>
      <c r="F39">
        <v>48</v>
      </c>
      <c r="G39">
        <v>42</v>
      </c>
      <c r="H39">
        <v>56</v>
      </c>
      <c r="I39">
        <v>50</v>
      </c>
      <c r="J39">
        <v>47</v>
      </c>
      <c r="K39">
        <v>64</v>
      </c>
      <c r="L39">
        <v>58</v>
      </c>
      <c r="M39"/>
      <c r="N39">
        <f>SUM(B39,C39,D39,E39,F39,G39,H39,I39,J39,K39,L39,M39)</f>
        <v>491</v>
      </c>
    </row>
    <row r="40" spans="1:14">
      <c r="A40" t="s">
        <v>18</v>
      </c>
      <c r="B40"/>
      <c r="C40">
        <v>370</v>
      </c>
      <c r="D40">
        <v>261</v>
      </c>
      <c r="E40">
        <v>199</v>
      </c>
      <c r="F40">
        <v>324</v>
      </c>
      <c r="G40">
        <v>594</v>
      </c>
      <c r="H40">
        <v>667</v>
      </c>
      <c r="I40">
        <v>652</v>
      </c>
      <c r="J40">
        <v>621</v>
      </c>
      <c r="K40">
        <v>778</v>
      </c>
      <c r="L40">
        <v>677</v>
      </c>
      <c r="M40"/>
      <c r="N40">
        <f>SUM(B40,C40,D40,E40,F40,G40,H40,I40,J40,K40,L40,M40)</f>
        <v>5143</v>
      </c>
    </row>
    <row r="41" spans="1:14">
      <c r="A41" t="s">
        <v>19</v>
      </c>
      <c r="B41"/>
      <c r="C41">
        <v>128</v>
      </c>
      <c r="D41">
        <v>102</v>
      </c>
      <c r="E41">
        <v>95</v>
      </c>
      <c r="F41">
        <v>136</v>
      </c>
      <c r="G41">
        <v>165</v>
      </c>
      <c r="H41">
        <v>164</v>
      </c>
      <c r="I41">
        <v>176</v>
      </c>
      <c r="J41">
        <v>156</v>
      </c>
      <c r="K41">
        <v>147</v>
      </c>
      <c r="L41">
        <v>137</v>
      </c>
      <c r="M41"/>
      <c r="N41">
        <f>SUM(B41,C41,D41,E41,F41,G41,H41,I41,J41,K41,L41,M41)</f>
        <v>1406</v>
      </c>
    </row>
    <row r="42" spans="1:14">
      <c r="A42" t="s">
        <v>20</v>
      </c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 t="s">
        <v>21</v>
      </c>
      <c r="B43">
        <f>SUM(B38)</f>
        <v>0</v>
      </c>
      <c r="C43">
        <f>SUM(C38)</f>
        <v>3855</v>
      </c>
      <c r="D43">
        <f>SUM(D38)</f>
        <v>3536</v>
      </c>
      <c r="E43">
        <f>SUM(E38)</f>
        <v>3447</v>
      </c>
      <c r="F43">
        <f>SUM(F38)</f>
        <v>3872</v>
      </c>
      <c r="G43">
        <f>SUM(G38)</f>
        <v>4090</v>
      </c>
      <c r="H43">
        <f>SUM(H38)</f>
        <v>4876</v>
      </c>
      <c r="I43">
        <f>SUM(I38)</f>
        <v>4779</v>
      </c>
      <c r="J43">
        <f>SUM(J38)</f>
        <v>4584</v>
      </c>
      <c r="K43">
        <f>SUM(K38)</f>
        <v>4790</v>
      </c>
      <c r="L43">
        <f>SUM(L38)</f>
        <v>4681</v>
      </c>
      <c r="M43">
        <f>SUM(M38)</f>
        <v>0</v>
      </c>
      <c r="N43">
        <f>SUM(B43,C43,D43,E43,F43,G43,H43,I43,J43,K43,L43,M43)</f>
        <v>42510</v>
      </c>
    </row>
    <row r="44" spans="1:14">
      <c r="A44" t="s">
        <v>22</v>
      </c>
      <c r="B44">
        <f>SUM(B39,B40,B41)</f>
        <v>0</v>
      </c>
      <c r="C44">
        <f>SUM(C39,C40,C41)</f>
        <v>522</v>
      </c>
      <c r="D44">
        <f>SUM(D39,D40,D41)</f>
        <v>424</v>
      </c>
      <c r="E44">
        <f>SUM(E39,E40,E41)</f>
        <v>335</v>
      </c>
      <c r="F44">
        <f>SUM(F39,F40,F41)</f>
        <v>508</v>
      </c>
      <c r="G44">
        <f>SUM(G39,G40,G41)</f>
        <v>801</v>
      </c>
      <c r="H44">
        <f>SUM(H39,H40,H41)</f>
        <v>887</v>
      </c>
      <c r="I44">
        <f>SUM(I39,I40,I41)</f>
        <v>878</v>
      </c>
      <c r="J44">
        <f>SUM(J39,J40,J41)</f>
        <v>824</v>
      </c>
      <c r="K44">
        <f>SUM(K39,K40,K41)</f>
        <v>989</v>
      </c>
      <c r="L44">
        <f>SUM(L39,L40,L41)</f>
        <v>872</v>
      </c>
      <c r="M44">
        <f>SUM(M39,M40,M41)</f>
        <v>0</v>
      </c>
      <c r="N44">
        <f>SUM(B44,C44,D44,E44,F44,G44,H44,I44,J44,K44,L44,M44)</f>
        <v>7040</v>
      </c>
    </row>
    <row r="45" spans="1:14">
      <c r="A45" t="s">
        <v>23</v>
      </c>
      <c r="B45" t="str">
        <f>SUM(B44)/SUM(B43)*100</f>
        <v>0</v>
      </c>
      <c r="C45">
        <f>SUM(C44)/SUM(C43)*100</f>
        <v>13.5408560311284</v>
      </c>
      <c r="D45">
        <f>SUM(D44)/SUM(D43)*100</f>
        <v>11.99095022624434</v>
      </c>
      <c r="E45">
        <f>SUM(E44)/SUM(E43)*100</f>
        <v>9.718595880475776</v>
      </c>
      <c r="F45">
        <f>SUM(F44)/SUM(F43)*100</f>
        <v>13.1198347107438</v>
      </c>
      <c r="G45">
        <f>SUM(G44)/SUM(G43)*100</f>
        <v>19.58435207823961</v>
      </c>
      <c r="H45">
        <f>SUM(H44)/SUM(H43)*100</f>
        <v>18.19114027891715</v>
      </c>
      <c r="I45">
        <f>SUM(I44)/SUM(I43)*100</f>
        <v>18.37204436074493</v>
      </c>
      <c r="J45">
        <f>SUM(J44)/SUM(J43)*100</f>
        <v>17.97556719022688</v>
      </c>
      <c r="K45">
        <f>SUM(K44)/SUM(K43)*100</f>
        <v>20.64718162839248</v>
      </c>
      <c r="L45">
        <f>SUM(L44)/SUM(L43)*100</f>
        <v>18.62849818414869</v>
      </c>
      <c r="M45" t="str">
        <f>SUM(M44)/SUM(M43)*100</f>
        <v>0</v>
      </c>
      <c r="N45">
        <f>AVERAGE(B45,C45,D45,E45,F45,G45,H45,I45,J45,K45,L45,M45)</f>
        <v>16.1769020569262</v>
      </c>
    </row>
    <row r="46" spans="1:14">
      <c r="A46" t="s">
        <v>24</v>
      </c>
      <c r="B46"/>
      <c r="C46"/>
      <c r="D46"/>
      <c r="E46"/>
      <c r="F46"/>
      <c r="G46"/>
      <c r="H46"/>
      <c r="I46"/>
      <c r="J46"/>
      <c r="K46"/>
      <c r="L46"/>
      <c r="M46"/>
      <c r="N46">
        <f>SUM(B46,C46,D46,E46,F46,G46,H46,I46,J46,K46,L46,M46)</f>
        <v>0</v>
      </c>
    </row>
    <row r="47" spans="1:14">
      <c r="A47" t="s">
        <v>25</v>
      </c>
      <c r="B47" t="str">
        <f>B46/B44</f>
        <v>0</v>
      </c>
      <c r="C47" t="str">
        <f>C46/C44</f>
        <v>0</v>
      </c>
      <c r="D47" t="str">
        <f>D46/D44</f>
        <v>0</v>
      </c>
      <c r="E47" t="str">
        <f>E46/E44</f>
        <v>0</v>
      </c>
      <c r="F47" t="str">
        <f>F46/F44</f>
        <v>0</v>
      </c>
      <c r="G47" t="str">
        <f>G46/G44</f>
        <v>0</v>
      </c>
      <c r="H47" t="str">
        <f>H46/H44</f>
        <v>0</v>
      </c>
      <c r="I47" t="str">
        <f>I46/I44</f>
        <v>0</v>
      </c>
      <c r="J47" t="str">
        <f>J46/J44</f>
        <v>0</v>
      </c>
      <c r="K47" t="str">
        <f>K46/K44</f>
        <v>0</v>
      </c>
      <c r="L47" t="str">
        <f>L46/L44</f>
        <v>0</v>
      </c>
      <c r="M47" t="str">
        <f>M46/M44</f>
        <v>0</v>
      </c>
      <c r="N47">
        <f>SUM(B47,C47,D47,E47,F47,G47,H47,I47,J47,K47,L47,M47)</f>
        <v>0</v>
      </c>
    </row>
    <row r="48" spans="1:14">
      <c r="A48">
        <v>2009</v>
      </c>
      <c r="B48" t="str">
        <f>CONCATENATE(1,",",SUM(B18,B31))</f>
        <v>1,0</v>
      </c>
      <c r="C48" t="str">
        <f>CONCATENATE(2,",",SUM(C18,C31))</f>
        <v>2,345</v>
      </c>
      <c r="D48" t="str">
        <f>CONCATENATE(3,",",SUM(D18,D31))</f>
        <v>3,0</v>
      </c>
      <c r="E48" t="str">
        <f>CONCATENATE(4,",",SUM(E18,E31))</f>
        <v>4,0</v>
      </c>
      <c r="F48" t="str">
        <f>CONCATENATE(5,",",SUM(F18,F31))</f>
        <v>5,0</v>
      </c>
      <c r="G48" t="str">
        <f>CONCATENATE(6,",",SUM(G18,G31))</f>
        <v>6,0</v>
      </c>
      <c r="H48" t="str">
        <f>CONCATENATE(7,",",SUM(H18,H31))</f>
        <v>7,0</v>
      </c>
      <c r="I48" t="str">
        <f>CONCATENATE(8,",",SUM(I18,I31))</f>
        <v>8,0</v>
      </c>
      <c r="J48" t="str">
        <f>CONCATENATE(9,",",SUM(J18,J31))</f>
        <v>9,0</v>
      </c>
      <c r="K48" t="str">
        <f>CONCATENATE(10,",",SUM(K18,K31))</f>
        <v>10,0</v>
      </c>
      <c r="L48" t="str">
        <f>CONCATENATE(11,",",SUM(L18,L31))</f>
        <v>11,0</v>
      </c>
      <c r="M48" t="str">
        <f>CONCATENATE(12,",",SUM(M18,M31))</f>
        <v>12,0</v>
      </c>
      <c r="N48"/>
    </row>
    <row r="49" spans="1:14">
      <c r="A49">
        <v>2010</v>
      </c>
      <c r="B49" t="str">
        <f>CONCATENATE(1,",",SUM(B5,B34))</f>
        <v>1,13</v>
      </c>
      <c r="C49" t="str">
        <f>CONCATENATE(2,",",SUM(C5,C34))</f>
        <v>2,0</v>
      </c>
      <c r="D49" t="str">
        <f>CONCATENATE(3,",",SUM(D5,D34))</f>
        <v>3,0</v>
      </c>
      <c r="E49" t="str">
        <f>CONCATENATE(4,",",SUM(E5,E34))</f>
        <v>4,0</v>
      </c>
      <c r="F49" t="str">
        <f>CONCATENATE(5,",",SUM(F5,F34))</f>
        <v>5,0</v>
      </c>
      <c r="G49" t="str">
        <f>CONCATENATE(6,",",SUM(G5,G34))</f>
        <v>6,0</v>
      </c>
      <c r="H49" t="str">
        <f>CONCATENATE(7,",",SUM(H5,H34))</f>
        <v>7,0</v>
      </c>
      <c r="I49" t="str">
        <f>CONCATENATE(8,",",SUM(I5,I34))</f>
        <v>8,0</v>
      </c>
      <c r="J49" t="str">
        <f>CONCATENATE(9,",",SUM(J5,J34))</f>
        <v>9,0</v>
      </c>
      <c r="K49" t="str">
        <f>CONCATENATE(10,",",SUM(K5,K34))</f>
        <v>10,0</v>
      </c>
      <c r="L49" t="str">
        <f>CONCATENATE(11,",",SUM(L5,L34))</f>
        <v>11,0</v>
      </c>
      <c r="M49" t="str">
        <f>CONCATENATE(12,",",SUM(M5,M34))</f>
        <v>12,0</v>
      </c>
      <c r="N49"/>
    </row>
    <row r="50" spans="1:14">
      <c r="A50">
        <v>2011</v>
      </c>
      <c r="B50" t="str">
        <f>CONCATENATE(1,",",SUM(B37))</f>
        <v>1,0</v>
      </c>
      <c r="C50" t="str">
        <f>CONCATENATE(2,",",SUM(C37))</f>
        <v>2,0</v>
      </c>
      <c r="D50" t="str">
        <f>CONCATENATE(3,",",SUM(D37))</f>
        <v>3,0</v>
      </c>
      <c r="E50" t="str">
        <f>CONCATENATE(4,",",SUM(E37))</f>
        <v>4,0</v>
      </c>
      <c r="F50" t="str">
        <f>CONCATENATE(5,",",SUM(F37))</f>
        <v>5,0</v>
      </c>
      <c r="G50" t="str">
        <f>CONCATENATE(6,",",SUM(G37))</f>
        <v>6,0</v>
      </c>
      <c r="H50" t="str">
        <f>CONCATENATE(7,",",SUM(H37))</f>
        <v>7,0</v>
      </c>
      <c r="I50" t="str">
        <f>CONCATENATE(8,",",SUM(I37))</f>
        <v>8,0</v>
      </c>
      <c r="J50" t="str">
        <f>CONCATENATE(9,",",SUM(J37))</f>
        <v>9,0</v>
      </c>
      <c r="K50" t="str">
        <f>CONCATENATE(10,",",SUM(K37))</f>
        <v>10,0</v>
      </c>
      <c r="L50" t="str">
        <f>CONCATENATE(11,",",SUM(L37))</f>
        <v>11,0</v>
      </c>
      <c r="M50" t="str">
        <f>CONCATENATE(12,",",SUM(M37))</f>
        <v>12,0</v>
      </c>
      <c r="N50"/>
    </row>
    <row r="51" spans="1:14">
      <c r="A51">
        <v>2012</v>
      </c>
      <c r="B51" t="str">
        <f>CONCATENATE(1,",",SUM(B10,B23,B44))</f>
        <v>1,888</v>
      </c>
      <c r="C51" t="str">
        <f>CONCATENATE(2,",",SUM(C10,C23,C44))</f>
        <v>2,752</v>
      </c>
      <c r="D51" t="str">
        <f>CONCATENATE(3,",",SUM(D10,D23,D44))</f>
        <v>3,602</v>
      </c>
      <c r="E51" t="str">
        <f>CONCATENATE(4,",",SUM(E10,E23,E44))</f>
        <v>4,447</v>
      </c>
      <c r="F51" t="str">
        <f>CONCATENATE(5,",",SUM(F10,F23,F44))</f>
        <v>5,758</v>
      </c>
      <c r="G51" t="str">
        <f>CONCATENATE(6,",",SUM(G10,G23,G44))</f>
        <v>6,1085</v>
      </c>
      <c r="H51" t="str">
        <f>CONCATENATE(7,",",SUM(H10,H23,H44))</f>
        <v>7,1182</v>
      </c>
      <c r="I51" t="str">
        <f>CONCATENATE(8,",",SUM(I10,I23,I44))</f>
        <v>8,1251</v>
      </c>
      <c r="J51" t="str">
        <f>CONCATENATE(9,",",SUM(J10,J23,J44))</f>
        <v>9,1075</v>
      </c>
      <c r="K51" t="str">
        <f>CONCATENATE(10,",",SUM(K10,K23,K44))</f>
        <v>10,1276</v>
      </c>
      <c r="L51" t="str">
        <f>CONCATENATE(11,",",SUM(L10,L23,L44))</f>
        <v>11,1166</v>
      </c>
      <c r="M51" t="str">
        <f>CONCATENATE(12,",",SUM(M10,M23,M44))</f>
        <v>12,0</v>
      </c>
      <c r="N51"/>
    </row>
    <row r="52" spans="1:14">
      <c r="A52" t="s">
        <v>14</v>
      </c>
      <c r="B52">
        <f>SUM(N10)</f>
        <v>539</v>
      </c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 t="s">
        <v>27</v>
      </c>
      <c r="B53">
        <f>SUM(N23)</f>
        <v>2903</v>
      </c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 t="s">
        <v>31</v>
      </c>
      <c r="B54">
        <f>SUM(N44)</f>
        <v>7040</v>
      </c>
      <c r="C54"/>
      <c r="D54"/>
      <c r="E54"/>
      <c r="F54"/>
      <c r="G54"/>
      <c r="H54"/>
      <c r="I54"/>
      <c r="J54"/>
      <c r="K54"/>
      <c r="L54"/>
      <c r="M54"/>
      <c r="N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Worksheet1</vt:lpstr>
    </vt:vector>
  </TitlesOfParts>
  <Company>Dealer Online Marketing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</dc:creator>
  <cp:lastModifiedBy>report</cp:lastModifiedBy>
  <dcterms:created xsi:type="dcterms:W3CDTF">2013-03-24T17:56:23-04:00</dcterms:created>
  <dcterms:modified xsi:type="dcterms:W3CDTF">2013-03-24T17:56:23-04:00</dcterms:modified>
  <dc:title>Automated Export</dc:title>
  <dc:description>Automated Report Generation.</dc:description>
  <dc:subject>Automated Report Generation</dc:subject>
  <cp:keywords>Report</cp:keywords>
  <cp:category>Report</cp:category>
</cp:coreProperties>
</file>