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defaultThemeVersion="166925"/>
  <mc:AlternateContent xmlns:mc="http://schemas.openxmlformats.org/markup-compatibility/2006">
    <mc:Choice Requires="x15">
      <x15ac:absPath xmlns:x15ac="http://schemas.microsoft.com/office/spreadsheetml/2010/11/ac" url="C:\Users\demon\Desktop\Anly_515_91_RiskModellingAndAssessment_Exam2\"/>
    </mc:Choice>
  </mc:AlternateContent>
  <bookViews>
    <workbookView xWindow="0" yWindow="0" windowWidth="19200" windowHeight="6960" activeTab="1"/>
  </bookViews>
  <sheets>
    <sheet name="Answer 1 Report" sheetId="1" r:id="rId1"/>
    <sheet name="Answer1 Model" sheetId="2" r:id="rId2"/>
    <sheet name="ModelRiskSYS1" sheetId="3" state="hidden" r:id="rId3"/>
    <sheet name="Summary" sheetId="4" r:id="rId4"/>
    <sheet name="1.Histogram" sheetId="5" r:id="rId5"/>
    <sheet name="2.Pareto" sheetId="6" r:id="rId6"/>
    <sheet name="3.Box-plot" sheetId="7" r:id="rId7"/>
    <sheet name="4.Statistics" sheetId="8" r:id="rId8"/>
  </sheets>
  <definedNames>
    <definedName name="SimOpt_CheckPrecisionAfter" hidden="1">100</definedName>
    <definedName name="SimOpt_GotoSample" hidden="1">0</definedName>
    <definedName name="SimOpt_Macros0" hidden="1">""</definedName>
    <definedName name="SimOpt_Macros1" hidden="1">""</definedName>
    <definedName name="SimOpt_Macros2" hidden="1">""</definedName>
    <definedName name="SimOpt_Macros3" hidden="1">""</definedName>
    <definedName name="SimOpt_MacrosUsage" hidden="1">0</definedName>
    <definedName name="SimOpt_MinSimBufferSize" hidden="1">5000000</definedName>
    <definedName name="SimOpt_RefreshExcel" hidden="1">0</definedName>
    <definedName name="SimOpt_RefreshRate" hidden="1">10</definedName>
    <definedName name="SimOpt_SamplesCount" hidden="1">5000</definedName>
    <definedName name="SimOpt_Seed0" hidden="1">0</definedName>
    <definedName name="SimOpt_SeedFixed" hidden="1">0</definedName>
    <definedName name="SimOpt_SeedMultiplyType" hidden="1">0</definedName>
    <definedName name="SimOpt_ShowResultsAtEnd" hidden="1">1</definedName>
    <definedName name="SimOpt_SimName0" hidden="1">""</definedName>
    <definedName name="SimOpt_SimsCount" hidden="1">1</definedName>
    <definedName name="SimOpt_StopOnOutputError" hidden="1">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 i="2" l="1"/>
  <c r="A22" i="2"/>
  <c r="B22" i="2" s="1"/>
  <c r="D87" i="2"/>
  <c r="D67" i="2"/>
  <c r="D64" i="2"/>
  <c r="D45" i="2"/>
  <c r="D26" i="2"/>
  <c r="D80" i="2"/>
  <c r="D41" i="2"/>
  <c r="D22" i="2"/>
  <c r="D97" i="2"/>
  <c r="D78" i="2"/>
  <c r="D59" i="2"/>
  <c r="D25" i="2"/>
  <c r="D84" i="2"/>
  <c r="D81" i="2"/>
  <c r="D62" i="2"/>
  <c r="D43" i="2"/>
  <c r="D88" i="2"/>
  <c r="D68" i="2"/>
  <c r="D46" i="2"/>
  <c r="D50" i="2"/>
  <c r="D75" i="2"/>
  <c r="D37" i="2"/>
  <c r="D71" i="2"/>
  <c r="D48" i="2"/>
  <c r="D82" i="2"/>
  <c r="D35" i="2"/>
  <c r="D92" i="2"/>
  <c r="D39" i="2"/>
  <c r="D91" i="2"/>
  <c r="D72" i="2"/>
  <c r="D52" i="2"/>
  <c r="D49" i="2"/>
  <c r="D30" i="2"/>
  <c r="D90" i="2"/>
  <c r="D65" i="2"/>
  <c r="D27" i="2"/>
  <c r="D86" i="2"/>
  <c r="D69" i="2"/>
  <c r="D44" i="2"/>
  <c r="D89" i="2"/>
  <c r="D53" i="2"/>
  <c r="D28" i="2"/>
  <c r="D54" i="2"/>
  <c r="D42" i="2"/>
  <c r="D23" i="2"/>
  <c r="D85" i="2"/>
  <c r="D79" i="2"/>
  <c r="D60" i="2"/>
  <c r="D34" i="2"/>
  <c r="D95" i="2"/>
  <c r="D56" i="2"/>
  <c r="D36" i="2"/>
  <c r="D33" i="2"/>
  <c r="D93" i="2"/>
  <c r="D74" i="2"/>
  <c r="D40" i="2"/>
  <c r="B10" i="2"/>
  <c r="D96" i="2"/>
  <c r="D77" i="2"/>
  <c r="D58" i="2"/>
  <c r="D24" i="2"/>
  <c r="D83" i="2"/>
  <c r="D61" i="2"/>
  <c r="D94" i="2"/>
  <c r="D76" i="2"/>
  <c r="D51" i="2"/>
  <c r="D29" i="2"/>
  <c r="D55" i="2"/>
  <c r="D32" i="2"/>
  <c r="D66" i="2"/>
  <c r="B7" i="2"/>
  <c r="D57" i="2"/>
  <c r="D38" i="2"/>
  <c r="B11" i="2"/>
  <c r="D63" i="2"/>
  <c r="D70" i="2"/>
  <c r="D47" i="2"/>
  <c r="D73" i="2"/>
  <c r="D31" i="2"/>
  <c r="A23" i="2" l="1"/>
  <c r="J22" i="2"/>
  <c r="F22" i="2"/>
  <c r="E22" i="2"/>
  <c r="B23" i="2" l="1"/>
  <c r="A24" i="2"/>
  <c r="G22" i="2"/>
  <c r="H22" i="2"/>
  <c r="A25" i="2" l="1"/>
  <c r="B24" i="2"/>
  <c r="F23" i="2"/>
  <c r="J23" i="2"/>
  <c r="I22" i="2"/>
  <c r="G23" i="2" l="1"/>
  <c r="H23" i="2"/>
  <c r="J24" i="2"/>
  <c r="F24" i="2"/>
  <c r="A26" i="2"/>
  <c r="B25" i="2"/>
  <c r="K22" i="2"/>
  <c r="G24" i="2" l="1"/>
  <c r="H24" i="2"/>
  <c r="F25" i="2"/>
  <c r="J25" i="2"/>
  <c r="A27" i="2"/>
  <c r="B26" i="2"/>
  <c r="I23" i="2"/>
  <c r="C23" i="2"/>
  <c r="L22" i="2"/>
  <c r="H25" i="2" l="1"/>
  <c r="G25" i="2"/>
  <c r="F26" i="2"/>
  <c r="J26" i="2"/>
  <c r="A28" i="2"/>
  <c r="B27" i="2"/>
  <c r="I24" i="2"/>
  <c r="E23" i="2"/>
  <c r="K23" i="2" s="1"/>
  <c r="I25" i="2" l="1"/>
  <c r="G26" i="2"/>
  <c r="H26" i="2"/>
  <c r="F27" i="2"/>
  <c r="J27" i="2"/>
  <c r="A29" i="2"/>
  <c r="B28" i="2"/>
  <c r="C24" i="2"/>
  <c r="E24" i="2" s="1"/>
  <c r="K24" i="2" s="1"/>
  <c r="L23" i="2"/>
  <c r="H27" i="2" l="1"/>
  <c r="G27" i="2"/>
  <c r="J28" i="2"/>
  <c r="F28" i="2"/>
  <c r="A30" i="2"/>
  <c r="B29" i="2"/>
  <c r="I26" i="2"/>
  <c r="C25" i="2"/>
  <c r="E25" i="2" s="1"/>
  <c r="K25" i="2" s="1"/>
  <c r="L24" i="2"/>
  <c r="I27" i="2" l="1"/>
  <c r="J29" i="2"/>
  <c r="F29" i="2"/>
  <c r="A31" i="2"/>
  <c r="B30" i="2"/>
  <c r="H28" i="2"/>
  <c r="G28" i="2"/>
  <c r="C26" i="2"/>
  <c r="E26" i="2" s="1"/>
  <c r="K26" i="2" s="1"/>
  <c r="L25" i="2"/>
  <c r="I28" i="2" l="1"/>
  <c r="F30" i="2"/>
  <c r="J30" i="2"/>
  <c r="A32" i="2"/>
  <c r="B31" i="2"/>
  <c r="G29" i="2"/>
  <c r="H29" i="2"/>
  <c r="C27" i="2"/>
  <c r="E27" i="2" s="1"/>
  <c r="K27" i="2" s="1"/>
  <c r="L26" i="2"/>
  <c r="F31" i="2" l="1"/>
  <c r="J31" i="2"/>
  <c r="A33" i="2"/>
  <c r="B32" i="2"/>
  <c r="I29" i="2"/>
  <c r="G30" i="2"/>
  <c r="H30" i="2"/>
  <c r="C28" i="2"/>
  <c r="E28" i="2" s="1"/>
  <c r="K28" i="2" s="1"/>
  <c r="L27" i="2"/>
  <c r="I30" i="2" l="1"/>
  <c r="J32" i="2"/>
  <c r="F32" i="2"/>
  <c r="A34" i="2"/>
  <c r="B33" i="2"/>
  <c r="G31" i="2"/>
  <c r="H31" i="2"/>
  <c r="C29" i="2"/>
  <c r="E29" i="2" s="1"/>
  <c r="K29" i="2" s="1"/>
  <c r="L28" i="2"/>
  <c r="F33" i="2" l="1"/>
  <c r="J33" i="2"/>
  <c r="A35" i="2"/>
  <c r="B34" i="2"/>
  <c r="H32" i="2"/>
  <c r="G32" i="2"/>
  <c r="I31" i="2"/>
  <c r="C30" i="2"/>
  <c r="E30" i="2" s="1"/>
  <c r="K30" i="2" s="1"/>
  <c r="L29" i="2"/>
  <c r="I32" i="2" l="1"/>
  <c r="J34" i="2"/>
  <c r="F34" i="2"/>
  <c r="A36" i="2"/>
  <c r="B35" i="2"/>
  <c r="G33" i="2"/>
  <c r="H33" i="2"/>
  <c r="C31" i="2"/>
  <c r="E31" i="2" s="1"/>
  <c r="K31" i="2" s="1"/>
  <c r="L30" i="2"/>
  <c r="J35" i="2" l="1"/>
  <c r="F35" i="2"/>
  <c r="A37" i="2"/>
  <c r="B36" i="2"/>
  <c r="G34" i="2"/>
  <c r="H34" i="2"/>
  <c r="I33" i="2"/>
  <c r="C32" i="2"/>
  <c r="E32" i="2" s="1"/>
  <c r="K32" i="2" s="1"/>
  <c r="L31" i="2"/>
  <c r="H35" i="2" l="1"/>
  <c r="G35" i="2"/>
  <c r="I34" i="2"/>
  <c r="F36" i="2"/>
  <c r="J36" i="2"/>
  <c r="A38" i="2"/>
  <c r="B37" i="2"/>
  <c r="C33" i="2"/>
  <c r="E33" i="2" s="1"/>
  <c r="K33" i="2" s="1"/>
  <c r="L32" i="2"/>
  <c r="I35" i="2" l="1"/>
  <c r="A39" i="2"/>
  <c r="B38" i="2"/>
  <c r="G36" i="2"/>
  <c r="H36" i="2"/>
  <c r="F37" i="2"/>
  <c r="J37" i="2"/>
  <c r="C34" i="2"/>
  <c r="E34" i="2" s="1"/>
  <c r="K34" i="2" s="1"/>
  <c r="L33" i="2"/>
  <c r="I36" i="2" l="1"/>
  <c r="J38" i="2"/>
  <c r="F38" i="2"/>
  <c r="H37" i="2"/>
  <c r="G37" i="2"/>
  <c r="A40" i="2"/>
  <c r="B39" i="2"/>
  <c r="C35" i="2"/>
  <c r="E35" i="2" s="1"/>
  <c r="K35" i="2" s="1"/>
  <c r="L34" i="2"/>
  <c r="F39" i="2" l="1"/>
  <c r="J39" i="2"/>
  <c r="G38" i="2"/>
  <c r="H38" i="2"/>
  <c r="A41" i="2"/>
  <c r="B40" i="2"/>
  <c r="I37" i="2"/>
  <c r="C36" i="2"/>
  <c r="E36" i="2" s="1"/>
  <c r="K36" i="2" s="1"/>
  <c r="L35" i="2"/>
  <c r="I38" i="2" l="1"/>
  <c r="F40" i="2"/>
  <c r="J40" i="2"/>
  <c r="A42" i="2"/>
  <c r="B41" i="2"/>
  <c r="G39" i="2"/>
  <c r="H39" i="2"/>
  <c r="C37" i="2"/>
  <c r="E37" i="2" s="1"/>
  <c r="K37" i="2" s="1"/>
  <c r="L36" i="2"/>
  <c r="I39" i="2" l="1"/>
  <c r="J41" i="2"/>
  <c r="F41" i="2"/>
  <c r="A43" i="2"/>
  <c r="B42" i="2"/>
  <c r="G40" i="2"/>
  <c r="H40" i="2"/>
  <c r="C38" i="2"/>
  <c r="E38" i="2" s="1"/>
  <c r="K38" i="2" s="1"/>
  <c r="L37" i="2"/>
  <c r="I40" i="2" l="1"/>
  <c r="F42" i="2"/>
  <c r="J42" i="2"/>
  <c r="A44" i="2"/>
  <c r="B43" i="2"/>
  <c r="G41" i="2"/>
  <c r="H41" i="2"/>
  <c r="C39" i="2"/>
  <c r="E39" i="2" s="1"/>
  <c r="K39" i="2" s="1"/>
  <c r="L38" i="2"/>
  <c r="I41" i="2" l="1"/>
  <c r="G42" i="2"/>
  <c r="H42" i="2"/>
  <c r="J43" i="2"/>
  <c r="F43" i="2"/>
  <c r="A45" i="2"/>
  <c r="B44" i="2"/>
  <c r="C40" i="2"/>
  <c r="E40" i="2" s="1"/>
  <c r="K40" i="2" s="1"/>
  <c r="L39" i="2"/>
  <c r="I42" i="2" l="1"/>
  <c r="A46" i="2"/>
  <c r="B45" i="2"/>
  <c r="G43" i="2"/>
  <c r="H43" i="2"/>
  <c r="J44" i="2"/>
  <c r="F44" i="2"/>
  <c r="C41" i="2"/>
  <c r="E41" i="2" s="1"/>
  <c r="K41" i="2" s="1"/>
  <c r="L40" i="2"/>
  <c r="I43" i="2" l="1"/>
  <c r="A47" i="2"/>
  <c r="B46" i="2"/>
  <c r="G44" i="2"/>
  <c r="H44" i="2"/>
  <c r="F45" i="2"/>
  <c r="J45" i="2"/>
  <c r="C42" i="2"/>
  <c r="E42" i="2" s="1"/>
  <c r="K42" i="2" s="1"/>
  <c r="L41" i="2"/>
  <c r="I44" i="2" l="1"/>
  <c r="G45" i="2"/>
  <c r="H45" i="2"/>
  <c r="A48" i="2"/>
  <c r="B47" i="2"/>
  <c r="J46" i="2"/>
  <c r="F46" i="2"/>
  <c r="C43" i="2"/>
  <c r="E43" i="2" s="1"/>
  <c r="K43" i="2" s="1"/>
  <c r="L42" i="2"/>
  <c r="I45" i="2" l="1"/>
  <c r="F47" i="2"/>
  <c r="J47" i="2"/>
  <c r="A49" i="2"/>
  <c r="B48" i="2"/>
  <c r="H46" i="2"/>
  <c r="G46" i="2"/>
  <c r="C44" i="2"/>
  <c r="E44" i="2" s="1"/>
  <c r="K44" i="2" s="1"/>
  <c r="L43" i="2"/>
  <c r="H47" i="2" l="1"/>
  <c r="G47" i="2"/>
  <c r="J48" i="2"/>
  <c r="F48" i="2"/>
  <c r="A50" i="2"/>
  <c r="B49" i="2"/>
  <c r="I46" i="2"/>
  <c r="C45" i="2"/>
  <c r="E45" i="2" s="1"/>
  <c r="K45" i="2" s="1"/>
  <c r="L44" i="2"/>
  <c r="G48" i="2" l="1"/>
  <c r="H48" i="2"/>
  <c r="J49" i="2"/>
  <c r="F49" i="2"/>
  <c r="I47" i="2"/>
  <c r="A51" i="2"/>
  <c r="B50" i="2"/>
  <c r="C46" i="2"/>
  <c r="E46" i="2" s="1"/>
  <c r="K46" i="2" s="1"/>
  <c r="L45" i="2"/>
  <c r="I48" i="2" l="1"/>
  <c r="H49" i="2"/>
  <c r="G49" i="2"/>
  <c r="J50" i="2"/>
  <c r="F50" i="2"/>
  <c r="A52" i="2"/>
  <c r="B51" i="2"/>
  <c r="C47" i="2"/>
  <c r="E47" i="2" s="1"/>
  <c r="K47" i="2" s="1"/>
  <c r="L46" i="2"/>
  <c r="A53" i="2" l="1"/>
  <c r="B52" i="2"/>
  <c r="G50" i="2"/>
  <c r="H50" i="2"/>
  <c r="J51" i="2"/>
  <c r="F51" i="2"/>
  <c r="I49" i="2"/>
  <c r="C48" i="2"/>
  <c r="E48" i="2" s="1"/>
  <c r="K48" i="2" s="1"/>
  <c r="L47" i="2"/>
  <c r="I50" i="2" l="1"/>
  <c r="A54" i="2"/>
  <c r="B53" i="2"/>
  <c r="G51" i="2"/>
  <c r="H51" i="2"/>
  <c r="F52" i="2"/>
  <c r="J52" i="2"/>
  <c r="C49" i="2"/>
  <c r="E49" i="2" s="1"/>
  <c r="K49" i="2" s="1"/>
  <c r="L48" i="2"/>
  <c r="I51" i="2" l="1"/>
  <c r="G52" i="2"/>
  <c r="H52" i="2"/>
  <c r="A55" i="2"/>
  <c r="B54" i="2"/>
  <c r="J53" i="2"/>
  <c r="F53" i="2"/>
  <c r="C50" i="2"/>
  <c r="E50" i="2" s="1"/>
  <c r="K50" i="2" s="1"/>
  <c r="L49" i="2"/>
  <c r="I52" i="2" l="1"/>
  <c r="F54" i="2"/>
  <c r="J54" i="2"/>
  <c r="A56" i="2"/>
  <c r="B55" i="2"/>
  <c r="H53" i="2"/>
  <c r="G53" i="2"/>
  <c r="C51" i="2"/>
  <c r="E51" i="2" s="1"/>
  <c r="K51" i="2" s="1"/>
  <c r="L50" i="2"/>
  <c r="H54" i="2" l="1"/>
  <c r="G54" i="2"/>
  <c r="F55" i="2"/>
  <c r="J55" i="2"/>
  <c r="A57" i="2"/>
  <c r="B56" i="2"/>
  <c r="I53" i="2"/>
  <c r="C52" i="2"/>
  <c r="E52" i="2" s="1"/>
  <c r="K52" i="2" s="1"/>
  <c r="L51" i="2"/>
  <c r="A58" i="2" l="1"/>
  <c r="B57" i="2"/>
  <c r="H55" i="2"/>
  <c r="G55" i="2"/>
  <c r="J56" i="2"/>
  <c r="F56" i="2"/>
  <c r="I54" i="2"/>
  <c r="C53" i="2"/>
  <c r="E53" i="2" s="1"/>
  <c r="K53" i="2" s="1"/>
  <c r="L52" i="2"/>
  <c r="A59" i="2" l="1"/>
  <c r="B58" i="2"/>
  <c r="I55" i="2"/>
  <c r="G56" i="2"/>
  <c r="H56" i="2"/>
  <c r="F57" i="2"/>
  <c r="J57" i="2"/>
  <c r="C54" i="2"/>
  <c r="E54" i="2" s="1"/>
  <c r="K54" i="2" s="1"/>
  <c r="L53" i="2"/>
  <c r="A60" i="2" l="1"/>
  <c r="B59" i="2"/>
  <c r="I56" i="2"/>
  <c r="G57" i="2"/>
  <c r="H57" i="2"/>
  <c r="F58" i="2"/>
  <c r="J58" i="2"/>
  <c r="C55" i="2"/>
  <c r="E55" i="2" s="1"/>
  <c r="K55" i="2" s="1"/>
  <c r="L54" i="2"/>
  <c r="I57" i="2" l="1"/>
  <c r="G58" i="2"/>
  <c r="H58" i="2"/>
  <c r="F59" i="2"/>
  <c r="J59" i="2"/>
  <c r="A61" i="2"/>
  <c r="B60" i="2"/>
  <c r="C56" i="2"/>
  <c r="E56" i="2" s="1"/>
  <c r="K56" i="2" s="1"/>
  <c r="L55" i="2"/>
  <c r="I58" i="2" l="1"/>
  <c r="A62" i="2"/>
  <c r="B61" i="2"/>
  <c r="H59" i="2"/>
  <c r="G59" i="2"/>
  <c r="J60" i="2"/>
  <c r="F60" i="2"/>
  <c r="C57" i="2"/>
  <c r="E57" i="2" s="1"/>
  <c r="K57" i="2" s="1"/>
  <c r="L56" i="2"/>
  <c r="A63" i="2" l="1"/>
  <c r="B62" i="2"/>
  <c r="I59" i="2"/>
  <c r="H60" i="2"/>
  <c r="G60" i="2"/>
  <c r="J61" i="2"/>
  <c r="F61" i="2"/>
  <c r="C58" i="2"/>
  <c r="E58" i="2" s="1"/>
  <c r="K58" i="2" s="1"/>
  <c r="L57" i="2"/>
  <c r="I60" i="2" l="1"/>
  <c r="A64" i="2"/>
  <c r="B63" i="2"/>
  <c r="G61" i="2"/>
  <c r="H61" i="2"/>
  <c r="F62" i="2"/>
  <c r="J62" i="2"/>
  <c r="C59" i="2"/>
  <c r="E59" i="2" s="1"/>
  <c r="K59" i="2" s="1"/>
  <c r="L58" i="2"/>
  <c r="I61" i="2" l="1"/>
  <c r="H62" i="2"/>
  <c r="G62" i="2"/>
  <c r="A65" i="2"/>
  <c r="B64" i="2"/>
  <c r="F63" i="2"/>
  <c r="J63" i="2"/>
  <c r="C60" i="2"/>
  <c r="E60" i="2" s="1"/>
  <c r="K60" i="2" s="1"/>
  <c r="L59" i="2"/>
  <c r="G63" i="2" l="1"/>
  <c r="H63" i="2"/>
  <c r="J64" i="2"/>
  <c r="F64" i="2"/>
  <c r="A66" i="2"/>
  <c r="B65" i="2"/>
  <c r="I62" i="2"/>
  <c r="C61" i="2"/>
  <c r="E61" i="2" s="1"/>
  <c r="K61" i="2" s="1"/>
  <c r="L60" i="2"/>
  <c r="I63" i="2" l="1"/>
  <c r="H64" i="2"/>
  <c r="G64" i="2"/>
  <c r="J65" i="2"/>
  <c r="F65" i="2"/>
  <c r="A67" i="2"/>
  <c r="B66" i="2"/>
  <c r="C62" i="2"/>
  <c r="E62" i="2" s="1"/>
  <c r="K62" i="2" s="1"/>
  <c r="L61" i="2"/>
  <c r="A68" i="2" l="1"/>
  <c r="B67" i="2"/>
  <c r="G65" i="2"/>
  <c r="H65" i="2"/>
  <c r="J66" i="2"/>
  <c r="F66" i="2"/>
  <c r="I64" i="2"/>
  <c r="C63" i="2"/>
  <c r="E63" i="2" s="1"/>
  <c r="K63" i="2" s="1"/>
  <c r="L62" i="2"/>
  <c r="I65" i="2" l="1"/>
  <c r="A69" i="2"/>
  <c r="B68" i="2"/>
  <c r="H66" i="2"/>
  <c r="G66" i="2"/>
  <c r="J67" i="2"/>
  <c r="F67" i="2"/>
  <c r="C64" i="2"/>
  <c r="E64" i="2" s="1"/>
  <c r="K64" i="2" s="1"/>
  <c r="L63" i="2"/>
  <c r="A70" i="2" l="1"/>
  <c r="B69" i="2"/>
  <c r="I66" i="2"/>
  <c r="H67" i="2"/>
  <c r="G67" i="2"/>
  <c r="F68" i="2"/>
  <c r="J68" i="2"/>
  <c r="C65" i="2"/>
  <c r="E65" i="2" s="1"/>
  <c r="K65" i="2" s="1"/>
  <c r="L64" i="2"/>
  <c r="I67" i="2" l="1"/>
  <c r="A71" i="2"/>
  <c r="B70" i="2"/>
  <c r="G68" i="2"/>
  <c r="H68" i="2"/>
  <c r="F69" i="2"/>
  <c r="J69" i="2"/>
  <c r="C66" i="2"/>
  <c r="E66" i="2" s="1"/>
  <c r="K66" i="2" s="1"/>
  <c r="L65" i="2"/>
  <c r="I68" i="2" l="1"/>
  <c r="G69" i="2"/>
  <c r="H69" i="2"/>
  <c r="A72" i="2"/>
  <c r="B71" i="2"/>
  <c r="F70" i="2"/>
  <c r="J70" i="2"/>
  <c r="C67" i="2"/>
  <c r="E67" i="2" s="1"/>
  <c r="K67" i="2" s="1"/>
  <c r="L66" i="2"/>
  <c r="I69" i="2" l="1"/>
  <c r="H70" i="2"/>
  <c r="G70" i="2"/>
  <c r="F71" i="2"/>
  <c r="J71" i="2"/>
  <c r="A73" i="2"/>
  <c r="B72" i="2"/>
  <c r="C68" i="2"/>
  <c r="E68" i="2" s="1"/>
  <c r="K68" i="2" s="1"/>
  <c r="L67" i="2"/>
  <c r="G71" i="2" l="1"/>
  <c r="H71" i="2"/>
  <c r="F72" i="2"/>
  <c r="J72" i="2"/>
  <c r="I70" i="2"/>
  <c r="A74" i="2"/>
  <c r="B73" i="2"/>
  <c r="C69" i="2"/>
  <c r="E69" i="2" s="1"/>
  <c r="K69" i="2" s="1"/>
  <c r="L68" i="2"/>
  <c r="F73" i="2" l="1"/>
  <c r="J73" i="2"/>
  <c r="H72" i="2"/>
  <c r="G72" i="2"/>
  <c r="A75" i="2"/>
  <c r="B74" i="2"/>
  <c r="I71" i="2"/>
  <c r="C70" i="2"/>
  <c r="E70" i="2" s="1"/>
  <c r="K70" i="2" s="1"/>
  <c r="L69" i="2"/>
  <c r="I72" i="2" l="1"/>
  <c r="F74" i="2"/>
  <c r="J74" i="2"/>
  <c r="A76" i="2"/>
  <c r="B75" i="2"/>
  <c r="H73" i="2"/>
  <c r="G73" i="2"/>
  <c r="C71" i="2"/>
  <c r="E71" i="2" s="1"/>
  <c r="K71" i="2" s="1"/>
  <c r="L70" i="2"/>
  <c r="I73" i="2" l="1"/>
  <c r="A77" i="2"/>
  <c r="B76" i="2"/>
  <c r="G74" i="2"/>
  <c r="H74" i="2"/>
  <c r="J75" i="2"/>
  <c r="F75" i="2"/>
  <c r="C72" i="2"/>
  <c r="E72" i="2" s="1"/>
  <c r="K72" i="2" s="1"/>
  <c r="L71" i="2"/>
  <c r="I74" i="2" l="1"/>
  <c r="G75" i="2"/>
  <c r="H75" i="2"/>
  <c r="J76" i="2"/>
  <c r="F76" i="2"/>
  <c r="A78" i="2"/>
  <c r="B77" i="2"/>
  <c r="C73" i="2"/>
  <c r="E73" i="2" s="1"/>
  <c r="K73" i="2" s="1"/>
  <c r="L72" i="2"/>
  <c r="F77" i="2" l="1"/>
  <c r="J77" i="2"/>
  <c r="A79" i="2"/>
  <c r="B78" i="2"/>
  <c r="I75" i="2"/>
  <c r="G76" i="2"/>
  <c r="H76" i="2"/>
  <c r="C74" i="2"/>
  <c r="E74" i="2" s="1"/>
  <c r="K74" i="2" s="1"/>
  <c r="L73" i="2"/>
  <c r="J78" i="2" l="1"/>
  <c r="F78" i="2"/>
  <c r="A80" i="2"/>
  <c r="B79" i="2"/>
  <c r="I76" i="2"/>
  <c r="H77" i="2"/>
  <c r="G77" i="2"/>
  <c r="C75" i="2"/>
  <c r="E75" i="2" s="1"/>
  <c r="K75" i="2" s="1"/>
  <c r="L74" i="2"/>
  <c r="F79" i="2" l="1"/>
  <c r="J79" i="2"/>
  <c r="I77" i="2"/>
  <c r="A81" i="2"/>
  <c r="B80" i="2"/>
  <c r="G78" i="2"/>
  <c r="H78" i="2"/>
  <c r="C76" i="2"/>
  <c r="E76" i="2" s="1"/>
  <c r="K76" i="2" s="1"/>
  <c r="L75" i="2"/>
  <c r="A82" i="2" l="1"/>
  <c r="B81" i="2"/>
  <c r="I78" i="2"/>
  <c r="J80" i="2"/>
  <c r="F80" i="2"/>
  <c r="G79" i="2"/>
  <c r="H79" i="2"/>
  <c r="C77" i="2"/>
  <c r="E77" i="2" s="1"/>
  <c r="K77" i="2" s="1"/>
  <c r="L76" i="2"/>
  <c r="I79" i="2" l="1"/>
  <c r="J81" i="2"/>
  <c r="F81" i="2"/>
  <c r="G80" i="2"/>
  <c r="H80" i="2"/>
  <c r="A83" i="2"/>
  <c r="B82" i="2"/>
  <c r="C78" i="2"/>
  <c r="E78" i="2" s="1"/>
  <c r="K78" i="2" s="1"/>
  <c r="L77" i="2"/>
  <c r="I80" i="2" l="1"/>
  <c r="F82" i="2"/>
  <c r="J82" i="2"/>
  <c r="G81" i="2"/>
  <c r="H81" i="2"/>
  <c r="A84" i="2"/>
  <c r="B83" i="2"/>
  <c r="C79" i="2"/>
  <c r="E79" i="2" s="1"/>
  <c r="K79" i="2" s="1"/>
  <c r="L78" i="2"/>
  <c r="I81" i="2" l="1"/>
  <c r="J83" i="2"/>
  <c r="F83" i="2"/>
  <c r="A85" i="2"/>
  <c r="B84" i="2"/>
  <c r="G82" i="2"/>
  <c r="H82" i="2"/>
  <c r="C80" i="2"/>
  <c r="E80" i="2" s="1"/>
  <c r="K80" i="2" s="1"/>
  <c r="L79" i="2"/>
  <c r="F84" i="2" l="1"/>
  <c r="J84" i="2"/>
  <c r="A86" i="2"/>
  <c r="B85" i="2"/>
  <c r="G83" i="2"/>
  <c r="H83" i="2"/>
  <c r="I82" i="2"/>
  <c r="C81" i="2"/>
  <c r="E81" i="2" s="1"/>
  <c r="K81" i="2" s="1"/>
  <c r="L80" i="2"/>
  <c r="J85" i="2" l="1"/>
  <c r="F85" i="2"/>
  <c r="A87" i="2"/>
  <c r="B86" i="2"/>
  <c r="I83" i="2"/>
  <c r="G84" i="2"/>
  <c r="H84" i="2"/>
  <c r="C82" i="2"/>
  <c r="E82" i="2" s="1"/>
  <c r="K82" i="2" s="1"/>
  <c r="L81" i="2"/>
  <c r="J86" i="2" l="1"/>
  <c r="F86" i="2"/>
  <c r="A88" i="2"/>
  <c r="B87" i="2"/>
  <c r="I84" i="2"/>
  <c r="G85" i="2"/>
  <c r="H85" i="2"/>
  <c r="C83" i="2"/>
  <c r="E83" i="2" s="1"/>
  <c r="K83" i="2" s="1"/>
  <c r="L82" i="2"/>
  <c r="F87" i="2" l="1"/>
  <c r="J87" i="2"/>
  <c r="A89" i="2"/>
  <c r="B88" i="2"/>
  <c r="I85" i="2"/>
  <c r="G86" i="2"/>
  <c r="H86" i="2"/>
  <c r="C84" i="2"/>
  <c r="E84" i="2" s="1"/>
  <c r="K84" i="2" s="1"/>
  <c r="L83" i="2"/>
  <c r="G87" i="2" l="1"/>
  <c r="H87" i="2"/>
  <c r="J88" i="2"/>
  <c r="F88" i="2"/>
  <c r="A90" i="2"/>
  <c r="B89" i="2"/>
  <c r="I86" i="2"/>
  <c r="C85" i="2"/>
  <c r="E85" i="2" s="1"/>
  <c r="K85" i="2" s="1"/>
  <c r="L84" i="2"/>
  <c r="G88" i="2" l="1"/>
  <c r="H88" i="2"/>
  <c r="F89" i="2"/>
  <c r="J89" i="2"/>
  <c r="A91" i="2"/>
  <c r="B90" i="2"/>
  <c r="I87" i="2"/>
  <c r="C86" i="2"/>
  <c r="E86" i="2" s="1"/>
  <c r="K86" i="2" s="1"/>
  <c r="L85" i="2"/>
  <c r="H89" i="2" l="1"/>
  <c r="G89" i="2"/>
  <c r="F90" i="2"/>
  <c r="J90" i="2"/>
  <c r="A92" i="2"/>
  <c r="B91" i="2"/>
  <c r="I88" i="2"/>
  <c r="C87" i="2"/>
  <c r="E87" i="2" s="1"/>
  <c r="K87" i="2" s="1"/>
  <c r="L86" i="2"/>
  <c r="I89" i="2" l="1"/>
  <c r="G90" i="2"/>
  <c r="H90" i="2"/>
  <c r="F91" i="2"/>
  <c r="J91" i="2"/>
  <c r="A93" i="2"/>
  <c r="B92" i="2"/>
  <c r="C88" i="2"/>
  <c r="E88" i="2" s="1"/>
  <c r="K88" i="2" s="1"/>
  <c r="L87" i="2"/>
  <c r="G91" i="2" l="1"/>
  <c r="H91" i="2"/>
  <c r="J92" i="2"/>
  <c r="F92" i="2"/>
  <c r="A94" i="2"/>
  <c r="B93" i="2"/>
  <c r="I90" i="2"/>
  <c r="C89" i="2"/>
  <c r="E89" i="2" s="1"/>
  <c r="K89" i="2" s="1"/>
  <c r="L88" i="2"/>
  <c r="H92" i="2" l="1"/>
  <c r="G92" i="2"/>
  <c r="J93" i="2"/>
  <c r="F93" i="2"/>
  <c r="A95" i="2"/>
  <c r="B94" i="2"/>
  <c r="I91" i="2"/>
  <c r="C90" i="2"/>
  <c r="E90" i="2" s="1"/>
  <c r="K90" i="2" s="1"/>
  <c r="L89" i="2"/>
  <c r="I92" i="2" l="1"/>
  <c r="G93" i="2"/>
  <c r="H93" i="2"/>
  <c r="F94" i="2"/>
  <c r="J94" i="2"/>
  <c r="A96" i="2"/>
  <c r="B95" i="2"/>
  <c r="C91" i="2"/>
  <c r="E91" i="2" s="1"/>
  <c r="K91" i="2" s="1"/>
  <c r="L90" i="2"/>
  <c r="I93" i="2" l="1"/>
  <c r="G94" i="2"/>
  <c r="H94" i="2"/>
  <c r="F95" i="2"/>
  <c r="J95" i="2"/>
  <c r="A97" i="2"/>
  <c r="B97" i="2" s="1"/>
  <c r="B96" i="2"/>
  <c r="C92" i="2"/>
  <c r="E92" i="2" s="1"/>
  <c r="K92" i="2" s="1"/>
  <c r="L91" i="2"/>
  <c r="G95" i="2" l="1"/>
  <c r="H95" i="2"/>
  <c r="J96" i="2"/>
  <c r="F96" i="2"/>
  <c r="F97" i="2"/>
  <c r="J97" i="2"/>
  <c r="I94" i="2"/>
  <c r="C93" i="2"/>
  <c r="E93" i="2" s="1"/>
  <c r="K93" i="2" s="1"/>
  <c r="L92" i="2"/>
  <c r="G96" i="2" l="1"/>
  <c r="H96" i="2"/>
  <c r="G97" i="2"/>
  <c r="H97" i="2"/>
  <c r="I95" i="2"/>
  <c r="C94" i="2"/>
  <c r="E94" i="2" s="1"/>
  <c r="K94" i="2" s="1"/>
  <c r="L93" i="2"/>
  <c r="I97" i="2" l="1"/>
  <c r="I96" i="2"/>
  <c r="C95" i="2"/>
  <c r="E95" i="2" s="1"/>
  <c r="K95" i="2" s="1"/>
  <c r="L94" i="2"/>
  <c r="C96" i="2" l="1"/>
  <c r="E96" i="2" s="1"/>
  <c r="K96" i="2" s="1"/>
  <c r="L95" i="2"/>
  <c r="C97" i="2" l="1"/>
  <c r="E97" i="2" s="1"/>
  <c r="K97" i="2" s="1"/>
  <c r="L97" i="2" s="1"/>
  <c r="L96" i="2"/>
  <c r="B18" i="2"/>
</calcChain>
</file>

<file path=xl/sharedStrings.xml><?xml version="1.0" encoding="utf-8"?>
<sst xmlns="http://schemas.openxmlformats.org/spreadsheetml/2006/main" count="389" uniqueCount="121">
  <si>
    <t>Answer:</t>
  </si>
  <si>
    <t>A general structure of Monte Carlo Simulations is as follows:</t>
  </si>
  <si>
    <t>One or more Probability Distributions that describe the relevant uncertain variables in a problem are specified</t>
  </si>
  <si>
    <t>A Random Smaple is created using each of these Probability Distributions</t>
  </si>
  <si>
    <t>Outcomes associated with each random sample are computed</t>
  </si>
  <si>
    <t>The results of a number of random samples are aggregated to describe the probabilistic outcome of the decision problem</t>
  </si>
  <si>
    <t>We can Illustrate the modeling process of Monte Carlo Simulation with the help of an example. For this purpose we use a textbook example of Retirement Planning. (Model in the next Sheet)</t>
  </si>
  <si>
    <t>In the case of the retirement planning model, we want to find out at which year the funds allocated to the retirement plan run out and the person no longer has funds for his living expenses.</t>
  </si>
  <si>
    <t>Hence we begin by first specifiying the key parameters that need to be entered into the model:</t>
  </si>
  <si>
    <t>The age from which we start calculating the contributions to the retirement fund</t>
  </si>
  <si>
    <t>The expected annual raise for the person. This parameter may change and hence we can use a probability distribution to describe it.</t>
  </si>
  <si>
    <t>The annual salary of the person</t>
  </si>
  <si>
    <t>Current Age</t>
  </si>
  <si>
    <t>Salary</t>
  </si>
  <si>
    <t>Annual Raise</t>
  </si>
  <si>
    <t>Employee Contribution</t>
  </si>
  <si>
    <t xml:space="preserve">We assume for now that this value will not change </t>
  </si>
  <si>
    <t>Employer Match</t>
  </si>
  <si>
    <t>The percentage of the salary the employer contributes to the retirement fund</t>
  </si>
  <si>
    <t>Rate of Return</t>
  </si>
  <si>
    <t>The rate of return on the retirement fund which may also vary over the years and hence can be described using a probablility distribution</t>
  </si>
  <si>
    <t>The Distribution used in this case is the Normal Distribution</t>
  </si>
  <si>
    <t>Retirement Living Expenses</t>
  </si>
  <si>
    <t>The living expenses of the person after retirement age. This may also vary from year to year especially with the increase in health problems in old age.</t>
  </si>
  <si>
    <t>We use a PERT distribution to describe this parameter</t>
  </si>
  <si>
    <t>Initial Funds</t>
  </si>
  <si>
    <t>Funds Present in the Retirement fund at the start of calculation</t>
  </si>
  <si>
    <t>As already mentioned the objective of the model is to find the year at which the the retirement funds run out. Additionally we need to make a decision of when to retire which is represented in the</t>
  </si>
  <si>
    <t>decision section.</t>
  </si>
  <si>
    <t>For the purpose of this model we can use values as specified in the model which are passed as parameters for creating a PERT distribution</t>
  </si>
  <si>
    <t>(usually used to model expert opinion)</t>
  </si>
  <si>
    <t>Using the Parameters and the decision variable we calculate the objective of funds running out by taking random samples of the described parameter distributions and calculating outcomes which</t>
  </si>
  <si>
    <t>are aggregated to give the following results:</t>
  </si>
  <si>
    <t>Retirement Planning Model</t>
  </si>
  <si>
    <t>Parameters</t>
  </si>
  <si>
    <t>Initial Fund Balance</t>
  </si>
  <si>
    <t>Minimum</t>
  </si>
  <si>
    <t>Mode</t>
  </si>
  <si>
    <t>Maximum</t>
  </si>
  <si>
    <t>(mean)</t>
  </si>
  <si>
    <t>(standard devitation)</t>
  </si>
  <si>
    <t>Decisions</t>
  </si>
  <si>
    <t>Retirement Age</t>
  </si>
  <si>
    <t>Objective</t>
  </si>
  <si>
    <t>Year Funds run out</t>
  </si>
  <si>
    <t>Calculations</t>
  </si>
  <si>
    <t>Age</t>
  </si>
  <si>
    <t>Retired</t>
  </si>
  <si>
    <t>Fund at the Start of the Year</t>
  </si>
  <si>
    <t>Annual Return %</t>
  </si>
  <si>
    <t>Return on Fund</t>
  </si>
  <si>
    <t>Total Contribution</t>
  </si>
  <si>
    <t>Withdrawal</t>
  </si>
  <si>
    <t>Fund at the End of the Year</t>
  </si>
  <si>
    <t>Funds Available?</t>
  </si>
  <si>
    <t>1.Histogram</t>
  </si>
  <si>
    <t>2.Pareto</t>
  </si>
  <si>
    <t>3.Box-plot</t>
  </si>
  <si>
    <t>4.Statistics</t>
  </si>
  <si>
    <t>Vose Simulation Report</t>
  </si>
  <si>
    <t>Date: Sunday, April 23, 2017 16:19:37</t>
  </si>
  <si>
    <t>By: Dean D'souza</t>
  </si>
  <si>
    <t>Summary</t>
  </si>
  <si>
    <t># of simulations</t>
  </si>
  <si>
    <t># of sheets in the report</t>
  </si>
  <si>
    <t>Number of Inputs</t>
  </si>
  <si>
    <t>Number of Outputs</t>
  </si>
  <si>
    <t>Simulations Start Time</t>
  </si>
  <si>
    <t>Simulations End Time</t>
  </si>
  <si>
    <t>Simulations Duration</t>
  </si>
  <si>
    <t>Simulation Name</t>
  </si>
  <si>
    <t>Number of samples</t>
  </si>
  <si>
    <t>Seed</t>
  </si>
  <si>
    <t>Simulation #1</t>
  </si>
  <si>
    <t>Pages</t>
  </si>
  <si>
    <t>Histogram</t>
  </si>
  <si>
    <t>Pareto</t>
  </si>
  <si>
    <t>Box-plot</t>
  </si>
  <si>
    <t>Statistics</t>
  </si>
  <si>
    <t>Variable Name</t>
  </si>
  <si>
    <t>Location</t>
  </si>
  <si>
    <t>Variable Type</t>
  </si>
  <si>
    <t>Bar begins at</t>
  </si>
  <si>
    <t>Fraction of samples</t>
  </si>
  <si>
    <t>1. Year Funds run out</t>
  </si>
  <si>
    <t>[Book1]Answer1 Model'!B$18</t>
  </si>
  <si>
    <t>Output</t>
  </si>
  <si>
    <t>1. Year funds run out</t>
  </si>
  <si>
    <t>[Retirement2.xlsx]Sheet1'!C$11</t>
  </si>
  <si>
    <t>1. Annual Raise</t>
  </si>
  <si>
    <t>[Book1]Answer1 Model'!B$7</t>
  </si>
  <si>
    <t>Input</t>
  </si>
  <si>
    <t>[Retirement2.xlsx]Sheet1'!B$4</t>
  </si>
  <si>
    <t>1. average annual return</t>
  </si>
  <si>
    <t>[Retirement2.xlsx]Sheet1'!D$13</t>
  </si>
  <si>
    <t>1. Retirement Living Expenses</t>
  </si>
  <si>
    <t>[Book1]Answer1 Model'!B$11</t>
  </si>
  <si>
    <t>[Retirement2.xlsx]Sheet1'!B$8</t>
  </si>
  <si>
    <t>Cumulative Points :</t>
  </si>
  <si>
    <t>x</t>
  </si>
  <si>
    <t>y</t>
  </si>
  <si>
    <t>Percentile</t>
  </si>
  <si>
    <t>Cumulative Probability</t>
  </si>
  <si>
    <t>Range Name</t>
  </si>
  <si>
    <t>Cell reference</t>
  </si>
  <si>
    <t>Simulation #</t>
  </si>
  <si>
    <t>Sim: 1</t>
  </si>
  <si>
    <t>Year funds run out</t>
  </si>
  <si>
    <t>average annual return</t>
  </si>
  <si>
    <t>Mean</t>
  </si>
  <si>
    <t># of Errors</t>
  </si>
  <si>
    <t># of Filtered</t>
  </si>
  <si>
    <t>Spread</t>
  </si>
  <si>
    <t>St. dev.</t>
  </si>
  <si>
    <t>Variance</t>
  </si>
  <si>
    <t>CofV</t>
  </si>
  <si>
    <t>Shape</t>
  </si>
  <si>
    <t>Skewness</t>
  </si>
  <si>
    <t>Kurtosis</t>
  </si>
  <si>
    <t>Percentiles</t>
  </si>
  <si>
    <t>To answer the objective of the model, based on the simulation of 5000 samples, the year the funds run out is roughly 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</si>
</sst>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8" formatCode="&quot;$&quot;#,##0.00_);[Red]\(&quot;$&quot;#,##0.00\)"/>
    <numFmt numFmtId="164" formatCode="mm/dd/yyyy\ hh:mm:ss"/>
  </numFmts>
  <fonts count="15"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Arial"/>
      <family val="2"/>
    </font>
    <font>
      <sz val="8"/>
      <color theme="1"/>
      <name val="Arial"/>
      <family val="2"/>
    </font>
    <font>
      <b/>
      <sz val="12"/>
      <color theme="1"/>
      <name val="Arial"/>
      <family val="2"/>
    </font>
    <font>
      <b/>
      <sz val="10"/>
      <color theme="1"/>
      <name val="Arial"/>
      <family val="2"/>
    </font>
    <font>
      <sz val="10"/>
      <color theme="1"/>
      <name val="Arial"/>
      <family val="2"/>
    </font>
    <font>
      <b/>
      <sz val="8"/>
      <color theme="1"/>
      <name val="Arial"/>
      <family val="2"/>
    </font>
    <font>
      <b/>
      <u/>
      <sz val="8"/>
      <color theme="10"/>
      <name val="Arial"/>
      <family val="2"/>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s>
  <fills count="9">
    <fill>
      <patternFill patternType="none"/>
    </fill>
    <fill>
      <patternFill patternType="gray125"/>
    </fill>
    <fill>
      <patternFill patternType="solid">
        <fgColor rgb="FFCCCCFF"/>
        <bgColor indexed="64"/>
      </patternFill>
    </fill>
    <fill>
      <patternFill patternType="solid">
        <fgColor rgb="FFC8D7E1"/>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theme="4"/>
      </patternFill>
    </fill>
    <fill>
      <patternFill patternType="solid">
        <fgColor theme="8"/>
      </patternFill>
    </fill>
  </fills>
  <borders count="26">
    <border>
      <left/>
      <right/>
      <top/>
      <bottom/>
      <diagonal/>
    </border>
    <border>
      <left/>
      <right/>
      <top/>
      <bottom style="thin">
        <color rgb="FF000000"/>
      </bottom>
      <diagonal/>
    </border>
    <border>
      <left style="thin">
        <color rgb="FF465AFF"/>
      </left>
      <right/>
      <top/>
      <bottom/>
      <diagonal/>
    </border>
    <border>
      <left style="thin">
        <color rgb="FF465AFF"/>
      </left>
      <right/>
      <top style="thin">
        <color rgb="FF465AFF"/>
      </top>
      <bottom/>
      <diagonal/>
    </border>
    <border>
      <left/>
      <right/>
      <top style="thin">
        <color rgb="FF465AFF"/>
      </top>
      <bottom/>
      <diagonal/>
    </border>
    <border>
      <left style="thin">
        <color rgb="FF465AFF"/>
      </left>
      <right/>
      <top/>
      <bottom style="thin">
        <color rgb="FF465AFF"/>
      </bottom>
      <diagonal/>
    </border>
    <border>
      <left/>
      <right/>
      <top/>
      <bottom style="thin">
        <color rgb="FF465AFF"/>
      </bottom>
      <diagonal/>
    </border>
    <border>
      <left/>
      <right style="thin">
        <color rgb="FF465AFF"/>
      </right>
      <top style="thin">
        <color rgb="FF465AFF"/>
      </top>
      <bottom/>
      <diagonal/>
    </border>
    <border>
      <left/>
      <right style="thin">
        <color rgb="FF465AFF"/>
      </right>
      <top/>
      <bottom/>
      <diagonal/>
    </border>
    <border>
      <left/>
      <right style="thin">
        <color rgb="FF465AFF"/>
      </right>
      <top/>
      <bottom style="thin">
        <color rgb="FF465AFF"/>
      </bottom>
      <diagonal/>
    </border>
    <border>
      <left/>
      <right style="thin">
        <color rgb="FF465AFF"/>
      </right>
      <top style="thin">
        <color rgb="FF465AFF"/>
      </top>
      <bottom style="thin">
        <color rgb="FF465AFF"/>
      </bottom>
      <diagonal/>
    </border>
    <border>
      <left style="thin">
        <color rgb="FF465AFF"/>
      </left>
      <right style="thin">
        <color rgb="FF465AFF"/>
      </right>
      <top style="thin">
        <color rgb="FF465AFF"/>
      </top>
      <bottom/>
      <diagonal/>
    </border>
    <border>
      <left style="thin">
        <color rgb="FF465AFF"/>
      </left>
      <right style="thin">
        <color rgb="FF465AFF"/>
      </right>
      <top/>
      <bottom/>
      <diagonal/>
    </border>
    <border>
      <left style="thin">
        <color rgb="FF465AFF"/>
      </left>
      <right style="thin">
        <color rgb="FF465AFF"/>
      </right>
      <top style="thin">
        <color rgb="FF465AFF"/>
      </top>
      <bottom style="thin">
        <color rgb="FF465AFF"/>
      </bottom>
      <diagonal/>
    </border>
    <border>
      <left style="thin">
        <color rgb="FF465AFF"/>
      </left>
      <right style="thin">
        <color rgb="FF465AFF"/>
      </right>
      <top/>
      <bottom style="thin">
        <color rgb="FF465AFF"/>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rgb="FF7F7F7F"/>
      </right>
      <top style="thin">
        <color rgb="FF7F7F7F"/>
      </top>
      <bottom style="thin">
        <color rgb="FF7F7F7F"/>
      </bottom>
      <diagonal/>
    </border>
    <border>
      <left/>
      <right style="thin">
        <color indexed="64"/>
      </right>
      <top/>
      <bottom/>
      <diagonal/>
    </border>
    <border>
      <left style="thin">
        <color indexed="64"/>
      </left>
      <right style="thin">
        <color rgb="FF7F7F7F"/>
      </right>
      <top style="thin">
        <color rgb="FF7F7F7F"/>
      </top>
      <bottom style="thin">
        <color indexed="64"/>
      </bottom>
      <diagonal/>
    </border>
    <border>
      <left/>
      <right/>
      <top/>
      <bottom style="thin">
        <color indexed="64"/>
      </bottom>
      <diagonal/>
    </border>
    <border>
      <left/>
      <right style="thin">
        <color indexed="64"/>
      </right>
      <top/>
      <bottom style="thin">
        <color indexed="64"/>
      </bottom>
      <diagonal/>
    </border>
  </borders>
  <cellStyleXfs count="8">
    <xf numFmtId="0" fontId="0" fillId="0" borderId="0"/>
    <xf numFmtId="0" fontId="2" fillId="0" borderId="0" applyNumberFormat="0" applyFill="0" applyBorder="0" applyAlignment="0" applyProtection="0"/>
    <xf numFmtId="0" fontId="10" fillId="4" borderId="0" applyNumberFormat="0" applyBorder="0" applyAlignment="0" applyProtection="0"/>
    <xf numFmtId="0" fontId="11" fillId="5" borderId="16" applyNumberFormat="0" applyAlignment="0" applyProtection="0"/>
    <xf numFmtId="0" fontId="12" fillId="6" borderId="17" applyNumberFormat="0" applyAlignment="0" applyProtection="0"/>
    <xf numFmtId="0" fontId="13" fillId="6" borderId="16" applyNumberFormat="0" applyAlignment="0" applyProtection="0"/>
    <xf numFmtId="0" fontId="14" fillId="7" borderId="0" applyNumberFormat="0" applyBorder="0" applyAlignment="0" applyProtection="0"/>
    <xf numFmtId="0" fontId="14" fillId="8" borderId="0" applyNumberFormat="0" applyBorder="0" applyAlignment="0" applyProtection="0"/>
  </cellStyleXfs>
  <cellXfs count="126">
    <xf numFmtId="0" fontId="0" fillId="0" borderId="0" xfId="0"/>
    <xf numFmtId="6" fontId="0" fillId="0" borderId="0" xfId="0" applyNumberFormat="1"/>
    <xf numFmtId="10" fontId="0" fillId="0" borderId="0" xfId="0" applyNumberFormat="1"/>
    <xf numFmtId="8" fontId="0" fillId="0" borderId="0" xfId="0" applyNumberFormat="1"/>
    <xf numFmtId="0" fontId="0" fillId="2" borderId="0" xfId="0" applyFill="1" applyBorder="1"/>
    <xf numFmtId="0" fontId="0" fillId="2" borderId="1" xfId="0" applyFill="1" applyBorder="1"/>
    <xf numFmtId="0" fontId="3" fillId="2" borderId="0" xfId="0" applyFont="1" applyFill="1" applyBorder="1"/>
    <xf numFmtId="0" fontId="4" fillId="2" borderId="0" xfId="0" applyFont="1" applyFill="1" applyBorder="1"/>
    <xf numFmtId="0" fontId="4" fillId="2" borderId="1" xfId="0" applyFont="1" applyFill="1"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8" xfId="0" applyBorder="1" applyAlignment="1">
      <alignment horizontal="left"/>
    </xf>
    <xf numFmtId="0" fontId="6" fillId="0" borderId="0" xfId="0" applyFont="1" applyAlignment="1">
      <alignment horizontal="left"/>
    </xf>
    <xf numFmtId="164" fontId="6" fillId="0" borderId="0" xfId="0" applyNumberFormat="1" applyFont="1"/>
    <xf numFmtId="21" fontId="6" fillId="0" borderId="0" xfId="0" applyNumberFormat="1" applyFont="1"/>
    <xf numFmtId="0" fontId="6" fillId="0" borderId="7" xfId="0" applyFont="1" applyBorder="1" applyAlignment="1">
      <alignment horizontal="left"/>
    </xf>
    <xf numFmtId="0" fontId="6" fillId="0" borderId="0" xfId="0" applyFont="1"/>
    <xf numFmtId="0" fontId="6" fillId="0" borderId="3" xfId="0" applyFont="1" applyBorder="1"/>
    <xf numFmtId="0" fontId="6" fillId="0" borderId="4" xfId="0" applyFont="1" applyBorder="1"/>
    <xf numFmtId="0" fontId="7" fillId="0" borderId="2" xfId="0" applyFont="1" applyBorder="1"/>
    <xf numFmtId="0" fontId="7" fillId="0" borderId="0" xfId="0" applyFont="1" applyBorder="1"/>
    <xf numFmtId="0" fontId="7" fillId="0" borderId="5" xfId="0" applyFont="1" applyBorder="1"/>
    <xf numFmtId="0" fontId="7" fillId="0" borderId="6" xfId="0" applyFont="1" applyBorder="1"/>
    <xf numFmtId="0" fontId="2" fillId="0" borderId="8" xfId="1" applyBorder="1" applyAlignment="1">
      <alignment horizontal="left"/>
    </xf>
    <xf numFmtId="0" fontId="2" fillId="0" borderId="9" xfId="1" applyBorder="1" applyAlignment="1">
      <alignment horizontal="left"/>
    </xf>
    <xf numFmtId="0" fontId="6" fillId="0" borderId="0" xfId="0" applyFont="1" applyAlignment="1">
      <alignment horizontal="right"/>
    </xf>
    <xf numFmtId="0" fontId="8" fillId="0" borderId="0" xfId="0" applyFont="1"/>
    <xf numFmtId="0" fontId="8" fillId="0" borderId="0" xfId="0" applyFont="1" applyAlignment="1">
      <alignment vertical="top" wrapText="1"/>
    </xf>
    <xf numFmtId="0" fontId="8" fillId="2" borderId="7" xfId="0" applyFont="1" applyFill="1" applyBorder="1" applyAlignment="1">
      <alignment horizontal="left" vertical="top" wrapText="1"/>
    </xf>
    <xf numFmtId="0" fontId="8" fillId="2" borderId="8" xfId="0" quotePrefix="1" applyFont="1" applyFill="1" applyBorder="1" applyAlignment="1">
      <alignment horizontal="left" vertical="top" wrapText="1"/>
    </xf>
    <xf numFmtId="0" fontId="8" fillId="2" borderId="8" xfId="0" applyFont="1" applyFill="1" applyBorder="1" applyAlignment="1">
      <alignment horizontal="left"/>
    </xf>
    <xf numFmtId="0" fontId="8" fillId="2" borderId="10" xfId="0" applyFont="1" applyFill="1" applyBorder="1" applyAlignment="1">
      <alignment horizontal="right"/>
    </xf>
    <xf numFmtId="0" fontId="8" fillId="2" borderId="11" xfId="0" applyFont="1" applyFill="1" applyBorder="1" applyAlignment="1">
      <alignment horizontal="right" vertical="top"/>
    </xf>
    <xf numFmtId="0" fontId="8" fillId="2" borderId="12" xfId="0" applyFont="1" applyFill="1" applyBorder="1" applyAlignment="1">
      <alignment horizontal="right" vertical="top"/>
    </xf>
    <xf numFmtId="0" fontId="8" fillId="2" borderId="12" xfId="0" applyFont="1" applyFill="1" applyBorder="1" applyAlignment="1">
      <alignment horizontal="right"/>
    </xf>
    <xf numFmtId="0" fontId="8" fillId="2" borderId="13" xfId="0" applyFont="1" applyFill="1" applyBorder="1" applyAlignment="1">
      <alignment horizontal="right"/>
    </xf>
    <xf numFmtId="0" fontId="6" fillId="0" borderId="12" xfId="0" applyFont="1" applyBorder="1"/>
    <xf numFmtId="0" fontId="6" fillId="0" borderId="14" xfId="0" applyFont="1" applyBorder="1"/>
    <xf numFmtId="0" fontId="8" fillId="2" borderId="6" xfId="0" applyFont="1" applyFill="1" applyBorder="1" applyAlignment="1">
      <alignment horizontal="left"/>
    </xf>
    <xf numFmtId="0" fontId="8" fillId="2" borderId="4" xfId="0" applyFont="1" applyFill="1" applyBorder="1" applyAlignment="1">
      <alignment horizontal="left"/>
    </xf>
    <xf numFmtId="0" fontId="8" fillId="2" borderId="7" xfId="0" applyFont="1" applyFill="1" applyBorder="1"/>
    <xf numFmtId="0" fontId="8" fillId="2" borderId="9" xfId="0" applyFont="1" applyFill="1" applyBorder="1"/>
    <xf numFmtId="0" fontId="8" fillId="2" borderId="9" xfId="0" applyFont="1" applyFill="1" applyBorder="1" applyAlignment="1">
      <alignment horizontal="left"/>
    </xf>
    <xf numFmtId="0" fontId="8" fillId="2" borderId="11" xfId="0" applyFont="1" applyFill="1" applyBorder="1" applyAlignment="1">
      <alignment horizontal="right"/>
    </xf>
    <xf numFmtId="0" fontId="8" fillId="2" borderId="14" xfId="0" applyFont="1" applyFill="1" applyBorder="1" applyAlignment="1">
      <alignment horizontal="right"/>
    </xf>
    <xf numFmtId="0" fontId="8" fillId="2" borderId="14" xfId="0" applyFont="1" applyFill="1" applyBorder="1"/>
    <xf numFmtId="10" fontId="6" fillId="0" borderId="0" xfId="0" applyNumberFormat="1" applyFont="1"/>
    <xf numFmtId="10" fontId="6" fillId="0" borderId="12" xfId="0" applyNumberFormat="1" applyFont="1" applyBorder="1"/>
    <xf numFmtId="10" fontId="6" fillId="0" borderId="14" xfId="0" applyNumberFormat="1" applyFont="1" applyBorder="1"/>
    <xf numFmtId="8" fontId="0" fillId="0" borderId="0" xfId="0" applyNumberFormat="1" applyAlignment="1">
      <alignment horizontal="right"/>
    </xf>
    <xf numFmtId="6" fontId="0" fillId="0" borderId="0" xfId="0" applyNumberFormat="1" applyAlignment="1">
      <alignment horizontal="right"/>
    </xf>
    <xf numFmtId="0" fontId="8" fillId="2" borderId="11" xfId="0" applyNumberFormat="1" applyFont="1" applyFill="1" applyBorder="1" applyAlignment="1">
      <alignment horizontal="right" vertical="top"/>
    </xf>
    <xf numFmtId="0" fontId="8" fillId="2" borderId="4" xfId="0" applyNumberFormat="1" applyFont="1" applyFill="1" applyBorder="1" applyAlignment="1">
      <alignment vertical="top" wrapText="1"/>
    </xf>
    <xf numFmtId="0" fontId="8" fillId="2" borderId="7" xfId="0" applyNumberFormat="1" applyFont="1" applyFill="1" applyBorder="1" applyAlignment="1">
      <alignment vertical="top" wrapText="1"/>
    </xf>
    <xf numFmtId="0" fontId="8" fillId="2" borderId="12" xfId="0" applyNumberFormat="1" applyFont="1" applyFill="1" applyBorder="1" applyAlignment="1">
      <alignment horizontal="right" vertical="top"/>
    </xf>
    <xf numFmtId="0" fontId="8" fillId="2" borderId="0" xfId="0" applyNumberFormat="1" applyFont="1" applyFill="1" applyBorder="1" applyAlignment="1">
      <alignment horizontal="left" vertical="top" wrapText="1"/>
    </xf>
    <xf numFmtId="0" fontId="8" fillId="2" borderId="8" xfId="0" applyNumberFormat="1" applyFont="1" applyFill="1" applyBorder="1" applyAlignment="1">
      <alignment horizontal="left" vertical="top" wrapText="1"/>
    </xf>
    <xf numFmtId="0" fontId="9" fillId="2" borderId="0" xfId="1" quotePrefix="1" applyNumberFormat="1" applyFont="1" applyFill="1" applyBorder="1" applyAlignment="1">
      <alignment horizontal="left" vertical="top" wrapText="1"/>
    </xf>
    <xf numFmtId="0" fontId="9" fillId="2" borderId="8" xfId="1" quotePrefix="1" applyNumberFormat="1" applyFont="1" applyFill="1" applyBorder="1" applyAlignment="1">
      <alignment horizontal="left" vertical="top" wrapText="1"/>
    </xf>
    <xf numFmtId="0" fontId="8" fillId="2" borderId="12" xfId="0" applyNumberFormat="1" applyFont="1" applyFill="1" applyBorder="1" applyAlignment="1">
      <alignment horizontal="right"/>
    </xf>
    <xf numFmtId="0" fontId="8" fillId="2" borderId="0" xfId="0" applyNumberFormat="1" applyFont="1" applyFill="1" applyBorder="1" applyAlignment="1">
      <alignment horizontal="left"/>
    </xf>
    <xf numFmtId="0" fontId="8" fillId="2" borderId="8" xfId="0" applyNumberFormat="1" applyFont="1" applyFill="1" applyBorder="1" applyAlignment="1">
      <alignment horizontal="left"/>
    </xf>
    <xf numFmtId="0" fontId="8" fillId="2" borderId="14" xfId="0" applyNumberFormat="1" applyFont="1" applyFill="1" applyBorder="1" applyAlignment="1">
      <alignment horizontal="right"/>
    </xf>
    <xf numFmtId="0" fontId="8" fillId="2" borderId="6" xfId="0" applyNumberFormat="1" applyFont="1" applyFill="1" applyBorder="1" applyAlignment="1">
      <alignment horizontal="left"/>
    </xf>
    <xf numFmtId="0" fontId="8" fillId="2" borderId="9" xfId="0" applyNumberFormat="1" applyFont="1" applyFill="1" applyBorder="1" applyAlignment="1">
      <alignment horizontal="left"/>
    </xf>
    <xf numFmtId="0" fontId="8" fillId="3" borderId="12" xfId="0" applyNumberFormat="1" applyFont="1" applyFill="1" applyBorder="1" applyAlignment="1">
      <alignment horizontal="left"/>
    </xf>
    <xf numFmtId="0" fontId="0" fillId="3" borderId="0" xfId="0" applyNumberFormat="1" applyFill="1" applyBorder="1"/>
    <xf numFmtId="0" fontId="0" fillId="3" borderId="8" xfId="0" applyNumberFormat="1" applyFill="1" applyBorder="1"/>
    <xf numFmtId="0" fontId="8" fillId="0" borderId="12" xfId="0" applyNumberFormat="1" applyFont="1" applyBorder="1" applyAlignment="1">
      <alignment horizontal="left"/>
    </xf>
    <xf numFmtId="0" fontId="0" fillId="0" borderId="0" xfId="0" applyNumberFormat="1" applyBorder="1"/>
    <xf numFmtId="0" fontId="0" fillId="0" borderId="8" xfId="0" applyNumberFormat="1" applyBorder="1"/>
    <xf numFmtId="0" fontId="0" fillId="0" borderId="0" xfId="0" applyNumberFormat="1" applyBorder="1" applyAlignment="1">
      <alignment horizontal="left"/>
    </xf>
    <xf numFmtId="0" fontId="0" fillId="0" borderId="8" xfId="0" applyNumberFormat="1" applyBorder="1" applyAlignment="1">
      <alignment horizontal="left"/>
    </xf>
    <xf numFmtId="0" fontId="0" fillId="0" borderId="0" xfId="0" applyNumberFormat="1" applyBorder="1" applyAlignment="1">
      <alignment horizontal="right"/>
    </xf>
    <xf numFmtId="0" fontId="0" fillId="0" borderId="8" xfId="0" applyNumberFormat="1" applyBorder="1" applyAlignment="1">
      <alignment horizontal="right"/>
    </xf>
    <xf numFmtId="0" fontId="0" fillId="0" borderId="6" xfId="0" applyNumberFormat="1" applyBorder="1"/>
    <xf numFmtId="0" fontId="0" fillId="0" borderId="6" xfId="0" applyNumberFormat="1" applyBorder="1" applyAlignment="1">
      <alignment horizontal="right"/>
    </xf>
    <xf numFmtId="0" fontId="0" fillId="0" borderId="9" xfId="0" applyNumberFormat="1" applyBorder="1" applyAlignment="1">
      <alignment horizontal="right"/>
    </xf>
    <xf numFmtId="10" fontId="8" fillId="3" borderId="12" xfId="0" applyNumberFormat="1" applyFont="1" applyFill="1" applyBorder="1" applyAlignment="1">
      <alignment horizontal="left"/>
    </xf>
    <xf numFmtId="10" fontId="8" fillId="0" borderId="12" xfId="0" applyNumberFormat="1" applyFont="1" applyBorder="1" applyAlignment="1">
      <alignment horizontal="left"/>
    </xf>
    <xf numFmtId="10" fontId="8" fillId="0" borderId="14" xfId="0" applyNumberFormat="1" applyFont="1" applyBorder="1" applyAlignment="1">
      <alignment horizontal="left"/>
    </xf>
    <xf numFmtId="0" fontId="6" fillId="0" borderId="15" xfId="0" applyFont="1" applyBorder="1" applyAlignment="1">
      <alignment horizontal="left"/>
    </xf>
    <xf numFmtId="164" fontId="6" fillId="0" borderId="15" xfId="0" applyNumberFormat="1" applyFont="1" applyBorder="1"/>
    <xf numFmtId="21" fontId="6" fillId="0" borderId="15" xfId="0" applyNumberFormat="1" applyFont="1" applyBorder="1"/>
    <xf numFmtId="0" fontId="0" fillId="0" borderId="15" xfId="0" applyBorder="1" applyAlignment="1">
      <alignment horizontal="left"/>
    </xf>
    <xf numFmtId="0" fontId="6" fillId="0" borderId="15" xfId="0" applyFont="1" applyBorder="1"/>
    <xf numFmtId="0" fontId="0" fillId="0" borderId="15" xfId="0" applyBorder="1"/>
    <xf numFmtId="0" fontId="7" fillId="0" borderId="15" xfId="0" applyFont="1" applyBorder="1"/>
    <xf numFmtId="0" fontId="2" fillId="0" borderId="15" xfId="1" applyBorder="1" applyAlignment="1">
      <alignment horizontal="left"/>
    </xf>
    <xf numFmtId="0" fontId="0" fillId="0" borderId="0" xfId="0" applyBorder="1"/>
    <xf numFmtId="0" fontId="13" fillId="6" borderId="16" xfId="5"/>
    <xf numFmtId="0" fontId="10" fillId="4" borderId="0" xfId="2"/>
    <xf numFmtId="0" fontId="14" fillId="7" borderId="0" xfId="6"/>
    <xf numFmtId="0" fontId="14" fillId="8" borderId="16" xfId="7" applyBorder="1"/>
    <xf numFmtId="0" fontId="14" fillId="8" borderId="0" xfId="7"/>
    <xf numFmtId="0" fontId="12" fillId="6" borderId="17" xfId="4"/>
    <xf numFmtId="0" fontId="0" fillId="0" borderId="18" xfId="0" applyBorder="1"/>
    <xf numFmtId="0" fontId="0" fillId="0" borderId="19" xfId="0" applyBorder="1"/>
    <xf numFmtId="0" fontId="1" fillId="0" borderId="19" xfId="0" applyFont="1" applyBorder="1"/>
    <xf numFmtId="0" fontId="1" fillId="0" borderId="20" xfId="0" applyFont="1" applyBorder="1"/>
    <xf numFmtId="0" fontId="11" fillId="5" borderId="21" xfId="3" applyBorder="1"/>
    <xf numFmtId="0" fontId="0" fillId="0" borderId="22" xfId="0" applyBorder="1"/>
    <xf numFmtId="6" fontId="0" fillId="0" borderId="0" xfId="0" applyNumberFormat="1" applyBorder="1"/>
    <xf numFmtId="10" fontId="0" fillId="0" borderId="0" xfId="0" applyNumberFormat="1" applyBorder="1"/>
    <xf numFmtId="9" fontId="0" fillId="0" borderId="0" xfId="0" applyNumberFormat="1" applyBorder="1"/>
    <xf numFmtId="9" fontId="0" fillId="0" borderId="22" xfId="0" applyNumberFormat="1" applyBorder="1"/>
    <xf numFmtId="8" fontId="0" fillId="0" borderId="0" xfId="0" applyNumberFormat="1" applyBorder="1"/>
    <xf numFmtId="6" fontId="0" fillId="0" borderId="22" xfId="0" applyNumberFormat="1" applyBorder="1"/>
    <xf numFmtId="0" fontId="11" fillId="5" borderId="23" xfId="3" applyBorder="1"/>
    <xf numFmtId="6" fontId="0" fillId="0" borderId="24" xfId="0" applyNumberFormat="1" applyBorder="1"/>
    <xf numFmtId="0" fontId="0" fillId="0" borderId="24" xfId="0" applyBorder="1"/>
    <xf numFmtId="0" fontId="0" fillId="0" borderId="25" xfId="0" applyBorder="1"/>
    <xf numFmtId="0" fontId="6" fillId="0" borderId="15" xfId="0" applyFont="1" applyBorder="1"/>
    <xf numFmtId="0" fontId="0" fillId="0" borderId="15" xfId="0" applyBorder="1"/>
    <xf numFmtId="0" fontId="5" fillId="0" borderId="15" xfId="0" applyFont="1" applyBorder="1" applyAlignment="1">
      <alignment horizontal="center"/>
    </xf>
    <xf numFmtId="0" fontId="6" fillId="0" borderId="0" xfId="0" applyFont="1"/>
    <xf numFmtId="0" fontId="6" fillId="0" borderId="3" xfId="0" applyFont="1" applyBorder="1"/>
    <xf numFmtId="0" fontId="6" fillId="0" borderId="4" xfId="0" applyFont="1" applyBorder="1"/>
    <xf numFmtId="0" fontId="6" fillId="0" borderId="2" xfId="0" applyFont="1" applyBorder="1"/>
    <xf numFmtId="0" fontId="0" fillId="0" borderId="0" xfId="0" applyBorder="1"/>
    <xf numFmtId="0" fontId="5" fillId="0" borderId="0" xfId="0" applyFont="1" applyAlignment="1">
      <alignment horizontal="center"/>
    </xf>
    <xf numFmtId="0" fontId="8" fillId="2" borderId="0" xfId="0" quotePrefix="1" applyFont="1" applyFill="1" applyBorder="1" applyAlignment="1">
      <alignment horizontal="left" vertical="top" wrapText="1"/>
    </xf>
    <xf numFmtId="0" fontId="8" fillId="2" borderId="8" xfId="0" quotePrefix="1" applyFont="1" applyFill="1" applyBorder="1" applyAlignment="1">
      <alignment horizontal="left" vertical="top" wrapText="1"/>
    </xf>
  </cellXfs>
  <cellStyles count="8">
    <cellStyle name="Accent1" xfId="6" builtinId="29"/>
    <cellStyle name="Accent5" xfId="7" builtinId="45"/>
    <cellStyle name="Calculation" xfId="5" builtinId="22"/>
    <cellStyle name="Hyperlink" xfId="1" builtinId="8"/>
    <cellStyle name="Input" xfId="3" builtinId="20"/>
    <cellStyle name="Neutral" xfId="2" builtinId="28"/>
    <cellStyle name="Normal" xfId="0" builtinId="0"/>
    <cellStyle name="Output" xfId="4"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file:///C:\Users\demon\AppData\Local\Temp\Sim\MRLOGP.png" TargetMode="External"/></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file:///C:\Users\demon\AppData\Local\Temp\Sim\MRLOGP.png" TargetMode="External"/><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file:///C:\Users\demon\AppData\Local\Temp\Sim\MRLOGP.png" TargetMode="External"/><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5.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file:///C:\Users\demon\AppData\Local\Temp\Sim\MRLOGP.png" TargetMode="External"/><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6.xml.rels><?xml version="1.0" encoding="UTF-8" standalone="yes"?>
<Relationships xmlns="http://schemas.openxmlformats.org/package/2006/relationships"><Relationship Id="rId1" Type="http://schemas.openxmlformats.org/officeDocument/2006/relationships/image" Target="file:///C:\Users\demon\AppData\Local\Temp\Sim\MRLOGP.png" TargetMode="Externa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xdr:col>
          <xdr:colOff>311150</xdr:colOff>
          <xdr:row>2</xdr:row>
          <xdr:rowOff>158750</xdr:rowOff>
        </xdr:to>
        <xdr:sp macro="" textlink="">
          <xdr:nvSpPr>
            <xdr:cNvPr id="3074" name="SIMXXXCACHE"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2</xdr:col>
          <xdr:colOff>57150</xdr:colOff>
          <xdr:row>2</xdr:row>
          <xdr:rowOff>158750</xdr:rowOff>
        </xdr:to>
        <xdr:sp macro="" textlink="">
          <xdr:nvSpPr>
            <xdr:cNvPr id="3075" name="PAGEOPTIONS"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203200</xdr:colOff>
      <xdr:row>0</xdr:row>
      <xdr:rowOff>38100</xdr:rowOff>
    </xdr:from>
    <xdr:to>
      <xdr:col>13</xdr:col>
      <xdr:colOff>191014</xdr:colOff>
      <xdr:row>2</xdr:row>
      <xdr:rowOff>122175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link="rId1"/>
        <a:stretch>
          <a:fillRect/>
        </a:stretch>
      </xdr:blipFill>
      <xdr:spPr>
        <a:xfrm>
          <a:off x="5080000" y="38100"/>
          <a:ext cx="3035814" cy="4968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412750</xdr:colOff>
      <xdr:row>0</xdr:row>
      <xdr:rowOff>38100</xdr:rowOff>
    </xdr:from>
    <xdr:to>
      <xdr:col>14</xdr:col>
      <xdr:colOff>400564</xdr:colOff>
      <xdr:row>2</xdr:row>
      <xdr:rowOff>166625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link="rId1"/>
        <a:stretch>
          <a:fillRect/>
        </a:stretch>
      </xdr:blipFill>
      <xdr:spPr>
        <a:xfrm>
          <a:off x="7620000" y="38100"/>
          <a:ext cx="3035814" cy="496825"/>
        </a:xfrm>
        <a:prstGeom prst="rect">
          <a:avLst/>
        </a:prstGeom>
      </xdr:spPr>
    </xdr:pic>
    <xdr:clientData/>
  </xdr:twoCellAnchor>
  <xdr:twoCellAnchor editAs="oneCell">
    <xdr:from>
      <xdr:col>2</xdr:col>
      <xdr:colOff>0</xdr:colOff>
      <xdr:row>4</xdr:row>
      <xdr:rowOff>0</xdr:rowOff>
    </xdr:from>
    <xdr:to>
      <xdr:col>28</xdr:col>
      <xdr:colOff>467645</xdr:colOff>
      <xdr:row>53</xdr:row>
      <xdr:rowOff>119507</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219200" y="736600"/>
          <a:ext cx="18038095" cy="9142857"/>
        </a:xfrm>
        <a:prstGeom prst="rect">
          <a:avLst/>
        </a:prstGeom>
      </xdr:spPr>
    </xdr:pic>
    <xdr:clientData/>
  </xdr:twoCellAnchor>
  <xdr:twoCellAnchor editAs="oneCell">
    <xdr:from>
      <xdr:col>34</xdr:col>
      <xdr:colOff>0</xdr:colOff>
      <xdr:row>4</xdr:row>
      <xdr:rowOff>0</xdr:rowOff>
    </xdr:from>
    <xdr:to>
      <xdr:col>60</xdr:col>
      <xdr:colOff>385095</xdr:colOff>
      <xdr:row>53</xdr:row>
      <xdr:rowOff>119507</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22447250" y="736600"/>
          <a:ext cx="18038095" cy="9142857"/>
        </a:xfrm>
        <a:prstGeom prst="rect">
          <a:avLst/>
        </a:prstGeom>
      </xdr:spPr>
    </xdr:pic>
    <xdr:clientData/>
  </xdr:twoCellAnchor>
  <xdr:twoCellAnchor editAs="oneCell">
    <xdr:from>
      <xdr:col>66</xdr:col>
      <xdr:colOff>0</xdr:colOff>
      <xdr:row>4</xdr:row>
      <xdr:rowOff>0</xdr:rowOff>
    </xdr:from>
    <xdr:to>
      <xdr:col>92</xdr:col>
      <xdr:colOff>531145</xdr:colOff>
      <xdr:row>53</xdr:row>
      <xdr:rowOff>119507</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43757850" y="736600"/>
          <a:ext cx="18038095" cy="9142857"/>
        </a:xfrm>
        <a:prstGeom prst="rect">
          <a:avLst/>
        </a:prstGeom>
      </xdr:spPr>
    </xdr:pic>
    <xdr:clientData/>
  </xdr:twoCellAnchor>
  <xdr:twoCellAnchor editAs="oneCell">
    <xdr:from>
      <xdr:col>98</xdr:col>
      <xdr:colOff>0</xdr:colOff>
      <xdr:row>4</xdr:row>
      <xdr:rowOff>0</xdr:rowOff>
    </xdr:from>
    <xdr:to>
      <xdr:col>124</xdr:col>
      <xdr:colOff>442245</xdr:colOff>
      <xdr:row>53</xdr:row>
      <xdr:rowOff>119507</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64922400" y="736600"/>
          <a:ext cx="18038095" cy="9142857"/>
        </a:xfrm>
        <a:prstGeom prst="rect">
          <a:avLst/>
        </a:prstGeom>
      </xdr:spPr>
    </xdr:pic>
    <xdr:clientData/>
  </xdr:twoCellAnchor>
  <xdr:twoCellAnchor editAs="oneCell">
    <xdr:from>
      <xdr:col>130</xdr:col>
      <xdr:colOff>0</xdr:colOff>
      <xdr:row>4</xdr:row>
      <xdr:rowOff>0</xdr:rowOff>
    </xdr:from>
    <xdr:to>
      <xdr:col>156</xdr:col>
      <xdr:colOff>385095</xdr:colOff>
      <xdr:row>53</xdr:row>
      <xdr:rowOff>119507</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86175850" y="736600"/>
          <a:ext cx="18038095" cy="9142857"/>
        </a:xfrm>
        <a:prstGeom prst="rect">
          <a:avLst/>
        </a:prstGeom>
      </xdr:spPr>
    </xdr:pic>
    <xdr:clientData/>
  </xdr:twoCellAnchor>
  <xdr:twoCellAnchor editAs="oneCell">
    <xdr:from>
      <xdr:col>162</xdr:col>
      <xdr:colOff>0</xdr:colOff>
      <xdr:row>4</xdr:row>
      <xdr:rowOff>0</xdr:rowOff>
    </xdr:from>
    <xdr:to>
      <xdr:col>188</xdr:col>
      <xdr:colOff>423195</xdr:colOff>
      <xdr:row>53</xdr:row>
      <xdr:rowOff>119507</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107486450" y="736600"/>
          <a:ext cx="18038095" cy="9142857"/>
        </a:xfrm>
        <a:prstGeom prst="rect">
          <a:avLst/>
        </a:prstGeom>
      </xdr:spPr>
    </xdr:pic>
    <xdr:clientData/>
  </xdr:twoCellAnchor>
  <xdr:twoCellAnchor editAs="oneCell">
    <xdr:from>
      <xdr:col>194</xdr:col>
      <xdr:colOff>0</xdr:colOff>
      <xdr:row>4</xdr:row>
      <xdr:rowOff>0</xdr:rowOff>
    </xdr:from>
    <xdr:to>
      <xdr:col>220</xdr:col>
      <xdr:colOff>423195</xdr:colOff>
      <xdr:row>53</xdr:row>
      <xdr:rowOff>119507</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a:stretch>
          <a:fillRect/>
        </a:stretch>
      </xdr:blipFill>
      <xdr:spPr>
        <a:xfrm>
          <a:off x="128758950" y="736600"/>
          <a:ext cx="18038095" cy="91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190500</xdr:colOff>
      <xdr:row>0</xdr:row>
      <xdr:rowOff>38100</xdr:rowOff>
    </xdr:from>
    <xdr:to>
      <xdr:col>13</xdr:col>
      <xdr:colOff>178314</xdr:colOff>
      <xdr:row>2</xdr:row>
      <xdr:rowOff>166625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link="rId1"/>
        <a:stretch>
          <a:fillRect/>
        </a:stretch>
      </xdr:blipFill>
      <xdr:spPr>
        <a:xfrm>
          <a:off x="7620000" y="38100"/>
          <a:ext cx="3035814" cy="496825"/>
        </a:xfrm>
        <a:prstGeom prst="rect">
          <a:avLst/>
        </a:prstGeom>
      </xdr:spPr>
    </xdr:pic>
    <xdr:clientData/>
  </xdr:twoCellAnchor>
  <xdr:twoCellAnchor editAs="oneCell">
    <xdr:from>
      <xdr:col>2</xdr:col>
      <xdr:colOff>0</xdr:colOff>
      <xdr:row>4</xdr:row>
      <xdr:rowOff>0</xdr:rowOff>
    </xdr:from>
    <xdr:to>
      <xdr:col>27</xdr:col>
      <xdr:colOff>245395</xdr:colOff>
      <xdr:row>53</xdr:row>
      <xdr:rowOff>119507</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1219200" y="736600"/>
          <a:ext cx="18038095" cy="9142857"/>
        </a:xfrm>
        <a:prstGeom prst="rect">
          <a:avLst/>
        </a:prstGeom>
      </xdr:spPr>
    </xdr:pic>
    <xdr:clientData/>
  </xdr:twoCellAnchor>
  <xdr:twoCellAnchor editAs="oneCell">
    <xdr:from>
      <xdr:col>34</xdr:col>
      <xdr:colOff>0</xdr:colOff>
      <xdr:row>4</xdr:row>
      <xdr:rowOff>0</xdr:rowOff>
    </xdr:from>
    <xdr:to>
      <xdr:col>59</xdr:col>
      <xdr:colOff>162845</xdr:colOff>
      <xdr:row>53</xdr:row>
      <xdr:rowOff>119507</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stretch>
          <a:fillRect/>
        </a:stretch>
      </xdr:blipFill>
      <xdr:spPr>
        <a:xfrm>
          <a:off x="23279100" y="736600"/>
          <a:ext cx="18038095" cy="9142857"/>
        </a:xfrm>
        <a:prstGeom prst="rect">
          <a:avLst/>
        </a:prstGeom>
      </xdr:spPr>
    </xdr:pic>
    <xdr:clientData/>
  </xdr:twoCellAnchor>
  <xdr:twoCellAnchor editAs="oneCell">
    <xdr:from>
      <xdr:col>66</xdr:col>
      <xdr:colOff>0</xdr:colOff>
      <xdr:row>4</xdr:row>
      <xdr:rowOff>0</xdr:rowOff>
    </xdr:from>
    <xdr:to>
      <xdr:col>91</xdr:col>
      <xdr:colOff>308895</xdr:colOff>
      <xdr:row>53</xdr:row>
      <xdr:rowOff>119507</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45421550" y="736600"/>
          <a:ext cx="18038095" cy="9142857"/>
        </a:xfrm>
        <a:prstGeom prst="rect">
          <a:avLst/>
        </a:prstGeom>
      </xdr:spPr>
    </xdr:pic>
    <xdr:clientData/>
  </xdr:twoCellAnchor>
  <xdr:twoCellAnchor editAs="oneCell">
    <xdr:from>
      <xdr:col>98</xdr:col>
      <xdr:colOff>0</xdr:colOff>
      <xdr:row>4</xdr:row>
      <xdr:rowOff>0</xdr:rowOff>
    </xdr:from>
    <xdr:to>
      <xdr:col>123</xdr:col>
      <xdr:colOff>219995</xdr:colOff>
      <xdr:row>53</xdr:row>
      <xdr:rowOff>119507</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stretch>
          <a:fillRect/>
        </a:stretch>
      </xdr:blipFill>
      <xdr:spPr>
        <a:xfrm>
          <a:off x="67417950" y="736600"/>
          <a:ext cx="18038095" cy="9142857"/>
        </a:xfrm>
        <a:prstGeom prst="rect">
          <a:avLst/>
        </a:prstGeom>
      </xdr:spPr>
    </xdr:pic>
    <xdr:clientData/>
  </xdr:twoCellAnchor>
  <xdr:twoCellAnchor editAs="oneCell">
    <xdr:from>
      <xdr:col>130</xdr:col>
      <xdr:colOff>0</xdr:colOff>
      <xdr:row>4</xdr:row>
      <xdr:rowOff>0</xdr:rowOff>
    </xdr:from>
    <xdr:to>
      <xdr:col>155</xdr:col>
      <xdr:colOff>162845</xdr:colOff>
      <xdr:row>53</xdr:row>
      <xdr:rowOff>119507</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6"/>
        <a:stretch>
          <a:fillRect/>
        </a:stretch>
      </xdr:blipFill>
      <xdr:spPr>
        <a:xfrm>
          <a:off x="89503250" y="736600"/>
          <a:ext cx="18038095" cy="9142857"/>
        </a:xfrm>
        <a:prstGeom prst="rect">
          <a:avLst/>
        </a:prstGeom>
      </xdr:spPr>
    </xdr:pic>
    <xdr:clientData/>
  </xdr:twoCellAnchor>
  <xdr:twoCellAnchor editAs="oneCell">
    <xdr:from>
      <xdr:col>162</xdr:col>
      <xdr:colOff>0</xdr:colOff>
      <xdr:row>4</xdr:row>
      <xdr:rowOff>0</xdr:rowOff>
    </xdr:from>
    <xdr:to>
      <xdr:col>187</xdr:col>
      <xdr:colOff>200945</xdr:colOff>
      <xdr:row>53</xdr:row>
      <xdr:rowOff>119507</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7"/>
        <a:stretch>
          <a:fillRect/>
        </a:stretch>
      </xdr:blipFill>
      <xdr:spPr>
        <a:xfrm>
          <a:off x="111645700" y="736600"/>
          <a:ext cx="18038095" cy="9142857"/>
        </a:xfrm>
        <a:prstGeom prst="rect">
          <a:avLst/>
        </a:prstGeom>
      </xdr:spPr>
    </xdr:pic>
    <xdr:clientData/>
  </xdr:twoCellAnchor>
  <xdr:twoCellAnchor editAs="oneCell">
    <xdr:from>
      <xdr:col>194</xdr:col>
      <xdr:colOff>0</xdr:colOff>
      <xdr:row>4</xdr:row>
      <xdr:rowOff>0</xdr:rowOff>
    </xdr:from>
    <xdr:to>
      <xdr:col>219</xdr:col>
      <xdr:colOff>200945</xdr:colOff>
      <xdr:row>53</xdr:row>
      <xdr:rowOff>119507</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8"/>
        <a:stretch>
          <a:fillRect/>
        </a:stretch>
      </xdr:blipFill>
      <xdr:spPr>
        <a:xfrm>
          <a:off x="133750050" y="736600"/>
          <a:ext cx="18038095" cy="91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412750</xdr:colOff>
      <xdr:row>0</xdr:row>
      <xdr:rowOff>38100</xdr:rowOff>
    </xdr:from>
    <xdr:to>
      <xdr:col>14</xdr:col>
      <xdr:colOff>400564</xdr:colOff>
      <xdr:row>2</xdr:row>
      <xdr:rowOff>166625</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link="rId1"/>
        <a:stretch>
          <a:fillRect/>
        </a:stretch>
      </xdr:blipFill>
      <xdr:spPr>
        <a:xfrm>
          <a:off x="7620000" y="38100"/>
          <a:ext cx="3035814" cy="496825"/>
        </a:xfrm>
        <a:prstGeom prst="rect">
          <a:avLst/>
        </a:prstGeom>
      </xdr:spPr>
    </xdr:pic>
    <xdr:clientData/>
  </xdr:twoCellAnchor>
  <xdr:twoCellAnchor editAs="oneCell">
    <xdr:from>
      <xdr:col>2</xdr:col>
      <xdr:colOff>0</xdr:colOff>
      <xdr:row>4</xdr:row>
      <xdr:rowOff>0</xdr:rowOff>
    </xdr:from>
    <xdr:to>
      <xdr:col>28</xdr:col>
      <xdr:colOff>467645</xdr:colOff>
      <xdr:row>53</xdr:row>
      <xdr:rowOff>119507</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1219200" y="736600"/>
          <a:ext cx="18038095" cy="9142857"/>
        </a:xfrm>
        <a:prstGeom prst="rect">
          <a:avLst/>
        </a:prstGeom>
      </xdr:spPr>
    </xdr:pic>
    <xdr:clientData/>
  </xdr:twoCellAnchor>
  <xdr:twoCellAnchor editAs="oneCell">
    <xdr:from>
      <xdr:col>34</xdr:col>
      <xdr:colOff>0</xdr:colOff>
      <xdr:row>4</xdr:row>
      <xdr:rowOff>0</xdr:rowOff>
    </xdr:from>
    <xdr:to>
      <xdr:col>60</xdr:col>
      <xdr:colOff>385095</xdr:colOff>
      <xdr:row>53</xdr:row>
      <xdr:rowOff>119507</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3"/>
        <a:stretch>
          <a:fillRect/>
        </a:stretch>
      </xdr:blipFill>
      <xdr:spPr>
        <a:xfrm>
          <a:off x="22447250" y="736600"/>
          <a:ext cx="18038095" cy="9142857"/>
        </a:xfrm>
        <a:prstGeom prst="rect">
          <a:avLst/>
        </a:prstGeom>
      </xdr:spPr>
    </xdr:pic>
    <xdr:clientData/>
  </xdr:twoCellAnchor>
  <xdr:twoCellAnchor editAs="oneCell">
    <xdr:from>
      <xdr:col>66</xdr:col>
      <xdr:colOff>0</xdr:colOff>
      <xdr:row>4</xdr:row>
      <xdr:rowOff>0</xdr:rowOff>
    </xdr:from>
    <xdr:to>
      <xdr:col>92</xdr:col>
      <xdr:colOff>531145</xdr:colOff>
      <xdr:row>53</xdr:row>
      <xdr:rowOff>119507</xdr:rowOff>
    </xdr:to>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4"/>
        <a:stretch>
          <a:fillRect/>
        </a:stretch>
      </xdr:blipFill>
      <xdr:spPr>
        <a:xfrm>
          <a:off x="43757850" y="736600"/>
          <a:ext cx="18038095" cy="9142857"/>
        </a:xfrm>
        <a:prstGeom prst="rect">
          <a:avLst/>
        </a:prstGeom>
      </xdr:spPr>
    </xdr:pic>
    <xdr:clientData/>
  </xdr:twoCellAnchor>
  <xdr:twoCellAnchor editAs="oneCell">
    <xdr:from>
      <xdr:col>98</xdr:col>
      <xdr:colOff>0</xdr:colOff>
      <xdr:row>4</xdr:row>
      <xdr:rowOff>0</xdr:rowOff>
    </xdr:from>
    <xdr:to>
      <xdr:col>124</xdr:col>
      <xdr:colOff>442245</xdr:colOff>
      <xdr:row>53</xdr:row>
      <xdr:rowOff>119507</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5"/>
        <a:stretch>
          <a:fillRect/>
        </a:stretch>
      </xdr:blipFill>
      <xdr:spPr>
        <a:xfrm>
          <a:off x="64922400" y="736600"/>
          <a:ext cx="18038095" cy="9142857"/>
        </a:xfrm>
        <a:prstGeom prst="rect">
          <a:avLst/>
        </a:prstGeom>
      </xdr:spPr>
    </xdr:pic>
    <xdr:clientData/>
  </xdr:twoCellAnchor>
  <xdr:twoCellAnchor editAs="oneCell">
    <xdr:from>
      <xdr:col>130</xdr:col>
      <xdr:colOff>0</xdr:colOff>
      <xdr:row>4</xdr:row>
      <xdr:rowOff>0</xdr:rowOff>
    </xdr:from>
    <xdr:to>
      <xdr:col>156</xdr:col>
      <xdr:colOff>385095</xdr:colOff>
      <xdr:row>53</xdr:row>
      <xdr:rowOff>119507</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6"/>
        <a:stretch>
          <a:fillRect/>
        </a:stretch>
      </xdr:blipFill>
      <xdr:spPr>
        <a:xfrm>
          <a:off x="86175850" y="736600"/>
          <a:ext cx="18038095" cy="9142857"/>
        </a:xfrm>
        <a:prstGeom prst="rect">
          <a:avLst/>
        </a:prstGeom>
      </xdr:spPr>
    </xdr:pic>
    <xdr:clientData/>
  </xdr:twoCellAnchor>
  <xdr:twoCellAnchor editAs="oneCell">
    <xdr:from>
      <xdr:col>162</xdr:col>
      <xdr:colOff>0</xdr:colOff>
      <xdr:row>4</xdr:row>
      <xdr:rowOff>0</xdr:rowOff>
    </xdr:from>
    <xdr:to>
      <xdr:col>188</xdr:col>
      <xdr:colOff>423195</xdr:colOff>
      <xdr:row>53</xdr:row>
      <xdr:rowOff>119507</xdr:rowOff>
    </xdr:to>
    <xdr:pic>
      <xdr:nvPicPr>
        <xdr:cNvPr id="9" name="Picture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7"/>
        <a:stretch>
          <a:fillRect/>
        </a:stretch>
      </xdr:blipFill>
      <xdr:spPr>
        <a:xfrm>
          <a:off x="107486450" y="736600"/>
          <a:ext cx="18038095" cy="9142857"/>
        </a:xfrm>
        <a:prstGeom prst="rect">
          <a:avLst/>
        </a:prstGeom>
      </xdr:spPr>
    </xdr:pic>
    <xdr:clientData/>
  </xdr:twoCellAnchor>
  <xdr:twoCellAnchor editAs="oneCell">
    <xdr:from>
      <xdr:col>194</xdr:col>
      <xdr:colOff>0</xdr:colOff>
      <xdr:row>4</xdr:row>
      <xdr:rowOff>0</xdr:rowOff>
    </xdr:from>
    <xdr:to>
      <xdr:col>220</xdr:col>
      <xdr:colOff>423195</xdr:colOff>
      <xdr:row>53</xdr:row>
      <xdr:rowOff>119507</xdr:rowOff>
    </xdr:to>
    <xdr:pic>
      <xdr:nvPicPr>
        <xdr:cNvPr id="10" name="Picture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8"/>
        <a:stretch>
          <a:fillRect/>
        </a:stretch>
      </xdr:blipFill>
      <xdr:spPr>
        <a:xfrm>
          <a:off x="128758950" y="736600"/>
          <a:ext cx="18038095" cy="91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1403350</xdr:colOff>
      <xdr:row>0</xdr:row>
      <xdr:rowOff>38100</xdr:rowOff>
    </xdr:from>
    <xdr:to>
      <xdr:col>7</xdr:col>
      <xdr:colOff>1334014</xdr:colOff>
      <xdr:row>2</xdr:row>
      <xdr:rowOff>166625</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link="rId1"/>
        <a:stretch>
          <a:fillRect/>
        </a:stretch>
      </xdr:blipFill>
      <xdr:spPr>
        <a:xfrm>
          <a:off x="7620000" y="38100"/>
          <a:ext cx="3035814" cy="496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49"/>
  <sheetViews>
    <sheetView topLeftCell="A14" workbookViewId="0">
      <selection activeCell="G22" sqref="G22"/>
    </sheetView>
  </sheetViews>
  <sheetFormatPr defaultRowHeight="14.5" x14ac:dyDescent="0.35"/>
  <cols>
    <col min="1" max="1" width="8.90625" customWidth="1"/>
    <col min="2" max="2" width="2.81640625" customWidth="1"/>
    <col min="3" max="3" width="23.453125" customWidth="1"/>
    <col min="5" max="5" width="18.90625" customWidth="1"/>
    <col min="6" max="6" width="8.7265625" customWidth="1"/>
  </cols>
  <sheetData>
    <row r="1" spans="1:4" x14ac:dyDescent="0.35">
      <c r="A1" s="95" t="s">
        <v>0</v>
      </c>
    </row>
    <row r="3" spans="1:4" x14ac:dyDescent="0.35">
      <c r="A3" t="s">
        <v>1</v>
      </c>
    </row>
    <row r="4" spans="1:4" x14ac:dyDescent="0.35">
      <c r="A4">
        <v>1</v>
      </c>
      <c r="C4" t="s">
        <v>2</v>
      </c>
    </row>
    <row r="5" spans="1:4" x14ac:dyDescent="0.35">
      <c r="A5">
        <v>2</v>
      </c>
      <c r="C5" t="s">
        <v>3</v>
      </c>
    </row>
    <row r="6" spans="1:4" x14ac:dyDescent="0.35">
      <c r="A6">
        <v>3</v>
      </c>
      <c r="C6" t="s">
        <v>4</v>
      </c>
    </row>
    <row r="7" spans="1:4" x14ac:dyDescent="0.35">
      <c r="A7">
        <v>4</v>
      </c>
      <c r="C7" t="s">
        <v>5</v>
      </c>
    </row>
    <row r="9" spans="1:4" x14ac:dyDescent="0.35">
      <c r="A9" t="s">
        <v>6</v>
      </c>
    </row>
    <row r="11" spans="1:4" x14ac:dyDescent="0.35">
      <c r="A11" t="s">
        <v>7</v>
      </c>
    </row>
    <row r="12" spans="1:4" x14ac:dyDescent="0.35">
      <c r="A12" t="s">
        <v>8</v>
      </c>
    </row>
    <row r="13" spans="1:4" x14ac:dyDescent="0.35">
      <c r="A13">
        <v>1</v>
      </c>
      <c r="C13" s="95" t="s">
        <v>12</v>
      </c>
      <c r="D13" t="s">
        <v>9</v>
      </c>
    </row>
    <row r="14" spans="1:4" x14ac:dyDescent="0.35">
      <c r="A14">
        <v>2</v>
      </c>
      <c r="C14" s="95" t="s">
        <v>13</v>
      </c>
      <c r="D14" t="s">
        <v>11</v>
      </c>
    </row>
    <row r="15" spans="1:4" x14ac:dyDescent="0.35">
      <c r="A15">
        <v>3</v>
      </c>
      <c r="C15" s="96" t="s">
        <v>14</v>
      </c>
      <c r="D15" t="s">
        <v>10</v>
      </c>
    </row>
    <row r="16" spans="1:4" x14ac:dyDescent="0.35">
      <c r="D16" t="s">
        <v>29</v>
      </c>
    </row>
    <row r="17" spans="1:5" x14ac:dyDescent="0.35">
      <c r="D17" t="s">
        <v>30</v>
      </c>
    </row>
    <row r="18" spans="1:5" x14ac:dyDescent="0.35">
      <c r="A18">
        <v>4</v>
      </c>
      <c r="C18" s="95" t="s">
        <v>15</v>
      </c>
      <c r="D18" t="s">
        <v>16</v>
      </c>
    </row>
    <row r="19" spans="1:5" x14ac:dyDescent="0.35">
      <c r="A19">
        <v>5</v>
      </c>
      <c r="C19" s="95" t="s">
        <v>17</v>
      </c>
      <c r="D19" t="s">
        <v>18</v>
      </c>
    </row>
    <row r="20" spans="1:5" x14ac:dyDescent="0.35">
      <c r="A20">
        <v>6</v>
      </c>
      <c r="C20" s="96" t="s">
        <v>19</v>
      </c>
      <c r="D20" t="s">
        <v>20</v>
      </c>
    </row>
    <row r="21" spans="1:5" x14ac:dyDescent="0.35">
      <c r="D21" t="s">
        <v>21</v>
      </c>
    </row>
    <row r="22" spans="1:5" x14ac:dyDescent="0.35">
      <c r="A22">
        <v>7</v>
      </c>
      <c r="C22" s="96" t="s">
        <v>22</v>
      </c>
      <c r="D22" t="s">
        <v>23</v>
      </c>
    </row>
    <row r="23" spans="1:5" x14ac:dyDescent="0.35">
      <c r="D23" t="s">
        <v>24</v>
      </c>
    </row>
    <row r="24" spans="1:5" x14ac:dyDescent="0.35">
      <c r="A24">
        <v>8</v>
      </c>
      <c r="C24" s="95" t="s">
        <v>25</v>
      </c>
      <c r="D24" t="s">
        <v>26</v>
      </c>
    </row>
    <row r="26" spans="1:5" x14ac:dyDescent="0.35">
      <c r="A26" t="s">
        <v>27</v>
      </c>
    </row>
    <row r="27" spans="1:5" x14ac:dyDescent="0.35">
      <c r="A27" t="s">
        <v>28</v>
      </c>
    </row>
    <row r="29" spans="1:5" x14ac:dyDescent="0.35">
      <c r="A29" t="s">
        <v>31</v>
      </c>
    </row>
    <row r="30" spans="1:5" x14ac:dyDescent="0.35">
      <c r="A30" t="s">
        <v>32</v>
      </c>
    </row>
    <row r="32" spans="1:5" ht="15.5" x14ac:dyDescent="0.35">
      <c r="C32" s="117" t="s">
        <v>62</v>
      </c>
      <c r="D32" s="117"/>
      <c r="E32" s="117"/>
    </row>
    <row r="33" spans="3:5" x14ac:dyDescent="0.35">
      <c r="C33" s="115" t="s">
        <v>63</v>
      </c>
      <c r="D33" s="115"/>
      <c r="E33" s="84">
        <v>1</v>
      </c>
    </row>
    <row r="34" spans="3:5" x14ac:dyDescent="0.35">
      <c r="C34" s="115" t="s">
        <v>64</v>
      </c>
      <c r="D34" s="115"/>
      <c r="E34" s="84">
        <v>5</v>
      </c>
    </row>
    <row r="35" spans="3:5" x14ac:dyDescent="0.35">
      <c r="C35" s="115" t="s">
        <v>65</v>
      </c>
      <c r="D35" s="115"/>
      <c r="E35" s="84">
        <v>5</v>
      </c>
    </row>
    <row r="36" spans="3:5" x14ac:dyDescent="0.35">
      <c r="C36" s="115" t="s">
        <v>66</v>
      </c>
      <c r="D36" s="115"/>
      <c r="E36" s="84">
        <v>2</v>
      </c>
    </row>
    <row r="37" spans="3:5" x14ac:dyDescent="0.35">
      <c r="C37" s="115" t="s">
        <v>67</v>
      </c>
      <c r="D37" s="115"/>
      <c r="E37" s="85">
        <v>42848.679097222222</v>
      </c>
    </row>
    <row r="38" spans="3:5" x14ac:dyDescent="0.35">
      <c r="C38" s="115" t="s">
        <v>68</v>
      </c>
      <c r="D38" s="115"/>
      <c r="E38" s="85">
        <v>42848.679282407407</v>
      </c>
    </row>
    <row r="39" spans="3:5" x14ac:dyDescent="0.35">
      <c r="C39" s="115" t="s">
        <v>69</v>
      </c>
      <c r="D39" s="115"/>
      <c r="E39" s="86">
        <v>1.8518518518518518E-4</v>
      </c>
    </row>
    <row r="40" spans="3:5" x14ac:dyDescent="0.35">
      <c r="C40" s="115" t="s">
        <v>70</v>
      </c>
      <c r="D40" s="115"/>
      <c r="E40" s="84" t="s">
        <v>73</v>
      </c>
    </row>
    <row r="41" spans="3:5" x14ac:dyDescent="0.35">
      <c r="C41" s="115" t="s">
        <v>71</v>
      </c>
      <c r="D41" s="116"/>
      <c r="E41" s="87">
        <v>5000</v>
      </c>
    </row>
    <row r="42" spans="3:5" x14ac:dyDescent="0.35">
      <c r="C42" s="115" t="s">
        <v>72</v>
      </c>
      <c r="D42" s="116"/>
      <c r="E42" s="87">
        <v>4251287762</v>
      </c>
    </row>
    <row r="43" spans="3:5" x14ac:dyDescent="0.35">
      <c r="C43" s="88"/>
      <c r="D43" s="88" t="s">
        <v>74</v>
      </c>
      <c r="E43" s="89"/>
    </row>
    <row r="44" spans="3:5" x14ac:dyDescent="0.35">
      <c r="C44" s="90">
        <v>1</v>
      </c>
      <c r="D44" s="90" t="s">
        <v>75</v>
      </c>
      <c r="E44" s="91" t="s">
        <v>55</v>
      </c>
    </row>
    <row r="45" spans="3:5" x14ac:dyDescent="0.35">
      <c r="C45" s="90">
        <v>2</v>
      </c>
      <c r="D45" s="90" t="s">
        <v>76</v>
      </c>
      <c r="E45" s="91" t="s">
        <v>56</v>
      </c>
    </row>
    <row r="46" spans="3:5" x14ac:dyDescent="0.35">
      <c r="C46" s="90">
        <v>3</v>
      </c>
      <c r="D46" s="90" t="s">
        <v>77</v>
      </c>
      <c r="E46" s="91" t="s">
        <v>57</v>
      </c>
    </row>
    <row r="47" spans="3:5" x14ac:dyDescent="0.35">
      <c r="C47" s="90">
        <v>4</v>
      </c>
      <c r="D47" s="90" t="s">
        <v>78</v>
      </c>
      <c r="E47" s="91" t="s">
        <v>58</v>
      </c>
    </row>
    <row r="49" spans="1:1" x14ac:dyDescent="0.35">
      <c r="A49" t="s">
        <v>120</v>
      </c>
    </row>
  </sheetData>
  <mergeCells count="11">
    <mergeCell ref="C37:D37"/>
    <mergeCell ref="C32:E32"/>
    <mergeCell ref="C33:D33"/>
    <mergeCell ref="C34:D34"/>
    <mergeCell ref="C35:D35"/>
    <mergeCell ref="C36:D36"/>
    <mergeCell ref="C38:D38"/>
    <mergeCell ref="C39:D39"/>
    <mergeCell ref="C40:D40"/>
    <mergeCell ref="C41:D41"/>
    <mergeCell ref="C42:D42"/>
  </mergeCells>
  <hyperlinks>
    <hyperlink ref="E44" location="'1.Histogram'!B2" display="1.Histogram"/>
    <hyperlink ref="E45" location="'2.Pareto'!B2" display="2.Pareto"/>
    <hyperlink ref="E46" location="'3.Box-plot'!B2" display="3.Box-plot"/>
    <hyperlink ref="E47" location="'4.Statistics'!B2" display="4.Statistic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97"/>
  <sheetViews>
    <sheetView tabSelected="1" workbookViewId="0">
      <selection activeCell="K11" sqref="K11"/>
    </sheetView>
  </sheetViews>
  <sheetFormatPr defaultRowHeight="14.5" x14ac:dyDescent="0.35"/>
  <cols>
    <col min="1" max="1" width="24.54296875" customWidth="1"/>
    <col min="2" max="2" width="10.453125" bestFit="1" customWidth="1"/>
    <col min="3" max="3" width="14.08984375" customWidth="1"/>
    <col min="4" max="4" width="14.7265625" customWidth="1"/>
    <col min="5" max="5" width="18.6328125" customWidth="1"/>
    <col min="11" max="11" width="18.1796875" customWidth="1"/>
  </cols>
  <sheetData>
    <row r="1" spans="1:5" x14ac:dyDescent="0.35">
      <c r="A1" s="95" t="s">
        <v>33</v>
      </c>
    </row>
    <row r="3" spans="1:5" x14ac:dyDescent="0.35">
      <c r="A3" s="97" t="s">
        <v>34</v>
      </c>
    </row>
    <row r="4" spans="1:5" x14ac:dyDescent="0.35">
      <c r="A4" s="99"/>
      <c r="B4" s="100"/>
      <c r="C4" s="101" t="s">
        <v>36</v>
      </c>
      <c r="D4" s="101" t="s">
        <v>37</v>
      </c>
      <c r="E4" s="102" t="s">
        <v>38</v>
      </c>
    </row>
    <row r="5" spans="1:5" x14ac:dyDescent="0.35">
      <c r="A5" s="103" t="s">
        <v>12</v>
      </c>
      <c r="B5" s="92">
        <v>25</v>
      </c>
      <c r="C5" s="92"/>
      <c r="D5" s="92"/>
      <c r="E5" s="104"/>
    </row>
    <row r="6" spans="1:5" x14ac:dyDescent="0.35">
      <c r="A6" s="103" t="s">
        <v>13</v>
      </c>
      <c r="B6" s="105">
        <v>60000</v>
      </c>
      <c r="C6" s="92"/>
      <c r="D6" s="92"/>
      <c r="E6" s="104"/>
    </row>
    <row r="7" spans="1:5" x14ac:dyDescent="0.35">
      <c r="A7" s="103" t="s">
        <v>14</v>
      </c>
      <c r="B7" s="106">
        <f ca="1">_xll.VoseInput(A7)+_xll.VosePERT(C7,D7,E7)</f>
        <v>2.3683248904752007E-3</v>
      </c>
      <c r="C7" s="107">
        <v>0</v>
      </c>
      <c r="D7" s="107">
        <v>0.01</v>
      </c>
      <c r="E7" s="108">
        <v>0.03</v>
      </c>
    </row>
    <row r="8" spans="1:5" x14ac:dyDescent="0.35">
      <c r="A8" s="103" t="s">
        <v>15</v>
      </c>
      <c r="B8" s="107">
        <v>0.1</v>
      </c>
      <c r="C8" s="92"/>
      <c r="D8" s="92"/>
      <c r="E8" s="104"/>
    </row>
    <row r="9" spans="1:5" x14ac:dyDescent="0.35">
      <c r="A9" s="103" t="s">
        <v>17</v>
      </c>
      <c r="B9" s="107">
        <v>7.0000000000000007E-2</v>
      </c>
      <c r="C9" s="92" t="s">
        <v>39</v>
      </c>
      <c r="D9" s="92" t="s">
        <v>40</v>
      </c>
      <c r="E9" s="104"/>
    </row>
    <row r="10" spans="1:5" x14ac:dyDescent="0.35">
      <c r="A10" s="103" t="s">
        <v>19</v>
      </c>
      <c r="B10" s="106">
        <f ca="1">_xll.VoseNormal($C$10,$D$10)</f>
        <v>-0.18551350552737661</v>
      </c>
      <c r="C10" s="106">
        <v>4.7E-2</v>
      </c>
      <c r="D10" s="106">
        <v>0.16400000000000001</v>
      </c>
      <c r="E10" s="104"/>
    </row>
    <row r="11" spans="1:5" x14ac:dyDescent="0.35">
      <c r="A11" s="103" t="s">
        <v>22</v>
      </c>
      <c r="B11" s="109">
        <f ca="1">_xll.VoseInput(A11)+_xll.VosePERT(C11,D11,E11)</f>
        <v>55369.672019230304</v>
      </c>
      <c r="C11" s="105">
        <v>40000</v>
      </c>
      <c r="D11" s="105">
        <v>50000</v>
      </c>
      <c r="E11" s="110">
        <v>60000</v>
      </c>
    </row>
    <row r="12" spans="1:5" x14ac:dyDescent="0.35">
      <c r="A12" s="111" t="s">
        <v>35</v>
      </c>
      <c r="B12" s="112">
        <v>0</v>
      </c>
      <c r="C12" s="113"/>
      <c r="D12" s="113"/>
      <c r="E12" s="114"/>
    </row>
    <row r="14" spans="1:5" x14ac:dyDescent="0.35">
      <c r="A14" s="97" t="s">
        <v>41</v>
      </c>
    </row>
    <row r="15" spans="1:5" x14ac:dyDescent="0.35">
      <c r="A15" s="94" t="s">
        <v>42</v>
      </c>
      <c r="B15">
        <v>65</v>
      </c>
    </row>
    <row r="17" spans="1:13" x14ac:dyDescent="0.35">
      <c r="A17" s="97" t="s">
        <v>43</v>
      </c>
    </row>
    <row r="18" spans="1:13" x14ac:dyDescent="0.35">
      <c r="A18" s="98" t="s">
        <v>44</v>
      </c>
      <c r="B18">
        <f ca="1">_xll.VoseOutput(A18)+B5+SUM(L22:L97)</f>
        <v>90</v>
      </c>
    </row>
    <row r="20" spans="1:13" x14ac:dyDescent="0.35">
      <c r="A20" s="97" t="s">
        <v>45</v>
      </c>
    </row>
    <row r="21" spans="1:13" x14ac:dyDescent="0.35">
      <c r="A21" s="93" t="s">
        <v>46</v>
      </c>
      <c r="B21" s="93" t="s">
        <v>47</v>
      </c>
      <c r="C21" s="93" t="s">
        <v>48</v>
      </c>
      <c r="D21" s="93" t="s">
        <v>49</v>
      </c>
      <c r="E21" s="93" t="s">
        <v>50</v>
      </c>
      <c r="F21" s="93" t="s">
        <v>13</v>
      </c>
      <c r="G21" s="93" t="s">
        <v>15</v>
      </c>
      <c r="H21" s="93" t="s">
        <v>17</v>
      </c>
      <c r="I21" s="93" t="s">
        <v>51</v>
      </c>
      <c r="J21" s="93" t="s">
        <v>52</v>
      </c>
      <c r="K21" s="93" t="s">
        <v>53</v>
      </c>
      <c r="L21" s="93" t="s">
        <v>54</v>
      </c>
      <c r="M21" s="93"/>
    </row>
    <row r="22" spans="1:13" x14ac:dyDescent="0.35">
      <c r="A22">
        <f>B5</f>
        <v>25</v>
      </c>
      <c r="B22">
        <f>IF(A22&gt;=$B$15,1,0)</f>
        <v>0</v>
      </c>
      <c r="C22" s="1">
        <f>$B$12</f>
        <v>0</v>
      </c>
      <c r="D22" s="2">
        <f ca="1">_xll.VoseNormal($C$10,$D$10)</f>
        <v>1.8430607622433103E-2</v>
      </c>
      <c r="E22" s="1">
        <f ca="1">C22*D22</f>
        <v>0</v>
      </c>
      <c r="F22">
        <f ca="1">(1-B22)*($B$6*(1+$B$7)^(A22-$B$5))</f>
        <v>60000</v>
      </c>
      <c r="G22">
        <f ca="1">$B$8*F22</f>
        <v>6000</v>
      </c>
      <c r="H22">
        <f ca="1">IF($B$8&gt;$B$9,$B$9,$B$8)*F22</f>
        <v>4200</v>
      </c>
      <c r="I22">
        <f ca="1">G22+H22</f>
        <v>10200</v>
      </c>
      <c r="J22" s="3">
        <f ca="1">B22*$B$11</f>
        <v>0</v>
      </c>
      <c r="K22" s="3">
        <f ca="1">C22+E22+I22-J22</f>
        <v>10200</v>
      </c>
      <c r="L22">
        <f ca="1">IF(K22&gt;0,1,0)</f>
        <v>1</v>
      </c>
    </row>
    <row r="23" spans="1:13" x14ac:dyDescent="0.35">
      <c r="A23">
        <f>A22+1</f>
        <v>26</v>
      </c>
      <c r="B23">
        <f t="shared" ref="B23:B86" si="0">IF(A23&gt;=$B$15,1,0)</f>
        <v>0</v>
      </c>
      <c r="C23">
        <f ca="1">K22</f>
        <v>10200</v>
      </c>
      <c r="D23" s="2">
        <f ca="1">_xll.VoseNormal($C$10,$D$10)</f>
        <v>-0.25321062441158954</v>
      </c>
      <c r="E23" s="1">
        <f t="shared" ref="E23:E86" ca="1" si="1">C23*D23</f>
        <v>-2582.7483689982132</v>
      </c>
      <c r="F23">
        <f t="shared" ref="F23:F86" ca="1" si="2">(1-B23)*($B$6*(1+$B$7)^(A23-$B$5))</f>
        <v>60142.099493428505</v>
      </c>
      <c r="G23">
        <f t="shared" ref="G23:G86" ca="1" si="3">$B$8*F23</f>
        <v>6014.2099493428505</v>
      </c>
      <c r="H23">
        <f t="shared" ref="H23:H86" ca="1" si="4">IF($B$8&gt;$B$9,$B$9,$B$8)*F23</f>
        <v>4209.9469645399959</v>
      </c>
      <c r="I23">
        <f t="shared" ref="I23:I86" ca="1" si="5">G23+H23</f>
        <v>10224.156913882845</v>
      </c>
      <c r="J23" s="3">
        <f t="shared" ref="J23:J86" ca="1" si="6">B23*$B$11</f>
        <v>0</v>
      </c>
      <c r="K23" s="3">
        <f t="shared" ref="K23:K86" ca="1" si="7">C23+E23+I23-J23</f>
        <v>17841.408544884631</v>
      </c>
      <c r="L23">
        <f t="shared" ref="L23:L86" ca="1" si="8">IF(K23&gt;0,1,0)</f>
        <v>1</v>
      </c>
    </row>
    <row r="24" spans="1:13" x14ac:dyDescent="0.35">
      <c r="A24">
        <f t="shared" ref="A24:A87" si="9">A23+1</f>
        <v>27</v>
      </c>
      <c r="B24">
        <f t="shared" si="0"/>
        <v>0</v>
      </c>
      <c r="C24">
        <f t="shared" ref="C24:C87" ca="1" si="10">K23</f>
        <v>17841.408544884631</v>
      </c>
      <c r="D24" s="2">
        <f ca="1">_xll.VoseNormal($C$10,$D$10)</f>
        <v>0.33587547056515699</v>
      </c>
      <c r="E24" s="1">
        <f t="shared" ca="1" si="1"/>
        <v>5992.4914905583382</v>
      </c>
      <c r="F24">
        <f t="shared" ca="1" si="2"/>
        <v>60284.535524624225</v>
      </c>
      <c r="G24">
        <f t="shared" ca="1" si="3"/>
        <v>6028.4535524624225</v>
      </c>
      <c r="H24">
        <f t="shared" ca="1" si="4"/>
        <v>4219.9174867236961</v>
      </c>
      <c r="I24">
        <f t="shared" ca="1" si="5"/>
        <v>10248.371039186119</v>
      </c>
      <c r="J24" s="3">
        <f t="shared" ca="1" si="6"/>
        <v>0</v>
      </c>
      <c r="K24" s="3">
        <f t="shared" ca="1" si="7"/>
        <v>34082.27107462909</v>
      </c>
      <c r="L24">
        <f t="shared" ca="1" si="8"/>
        <v>1</v>
      </c>
    </row>
    <row r="25" spans="1:13" x14ac:dyDescent="0.35">
      <c r="A25">
        <f t="shared" si="9"/>
        <v>28</v>
      </c>
      <c r="B25">
        <f t="shared" si="0"/>
        <v>0</v>
      </c>
      <c r="C25">
        <f t="shared" ca="1" si="10"/>
        <v>34082.27107462909</v>
      </c>
      <c r="D25" s="2">
        <f ca="1">_xll.VoseNormal($C$10,$D$10)</f>
        <v>6.6269950778815201E-2</v>
      </c>
      <c r="E25" s="1">
        <f t="shared" ca="1" si="1"/>
        <v>2258.6304265459071</v>
      </c>
      <c r="F25">
        <f t="shared" ca="1" si="2"/>
        <v>60427.308890617925</v>
      </c>
      <c r="G25">
        <f t="shared" ca="1" si="3"/>
        <v>6042.7308890617933</v>
      </c>
      <c r="H25">
        <f t="shared" ca="1" si="4"/>
        <v>4229.9116223432547</v>
      </c>
      <c r="I25">
        <f t="shared" ca="1" si="5"/>
        <v>10272.642511405047</v>
      </c>
      <c r="J25" s="3">
        <f t="shared" ca="1" si="6"/>
        <v>0</v>
      </c>
      <c r="K25" s="3">
        <f t="shared" ca="1" si="7"/>
        <v>46613.544012580038</v>
      </c>
      <c r="L25">
        <f t="shared" ca="1" si="8"/>
        <v>1</v>
      </c>
    </row>
    <row r="26" spans="1:13" x14ac:dyDescent="0.35">
      <c r="A26">
        <f t="shared" si="9"/>
        <v>29</v>
      </c>
      <c r="B26">
        <f t="shared" si="0"/>
        <v>0</v>
      </c>
      <c r="C26">
        <f t="shared" ca="1" si="10"/>
        <v>46613.544012580038</v>
      </c>
      <c r="D26" s="2">
        <f ca="1">_xll.VoseNormal($C$10,$D$10)</f>
        <v>-0.27757065932242192</v>
      </c>
      <c r="E26" s="1">
        <f t="shared" ca="1" si="1"/>
        <v>-12938.552144926574</v>
      </c>
      <c r="F26">
        <f t="shared" ca="1" si="2"/>
        <v>60570.420390328007</v>
      </c>
      <c r="G26">
        <f t="shared" ca="1" si="3"/>
        <v>6057.0420390328009</v>
      </c>
      <c r="H26">
        <f t="shared" ca="1" si="4"/>
        <v>4239.9294273229607</v>
      </c>
      <c r="I26">
        <f t="shared" ca="1" si="5"/>
        <v>10296.971466355761</v>
      </c>
      <c r="J26" s="3">
        <f t="shared" ca="1" si="6"/>
        <v>0</v>
      </c>
      <c r="K26" s="3">
        <f t="shared" ca="1" si="7"/>
        <v>43971.963334009226</v>
      </c>
      <c r="L26">
        <f t="shared" ca="1" si="8"/>
        <v>1</v>
      </c>
    </row>
    <row r="27" spans="1:13" x14ac:dyDescent="0.35">
      <c r="A27">
        <f t="shared" si="9"/>
        <v>30</v>
      </c>
      <c r="B27">
        <f t="shared" si="0"/>
        <v>0</v>
      </c>
      <c r="C27">
        <f t="shared" ca="1" si="10"/>
        <v>43971.963334009226</v>
      </c>
      <c r="D27" s="2">
        <f ca="1">_xll.VoseNormal($C$10,$D$10)</f>
        <v>6.3662385363369114E-2</v>
      </c>
      <c r="E27" s="1">
        <f t="shared" ca="1" si="1"/>
        <v>2799.3600749536322</v>
      </c>
      <c r="F27">
        <f t="shared" ca="1" si="2"/>
        <v>60713.870824564961</v>
      </c>
      <c r="G27">
        <f t="shared" ca="1" si="3"/>
        <v>6071.3870824564965</v>
      </c>
      <c r="H27">
        <f t="shared" ca="1" si="4"/>
        <v>4249.9709577195481</v>
      </c>
      <c r="I27">
        <f t="shared" ca="1" si="5"/>
        <v>10321.358040176045</v>
      </c>
      <c r="J27" s="3">
        <f t="shared" ca="1" si="6"/>
        <v>0</v>
      </c>
      <c r="K27" s="3">
        <f t="shared" ca="1" si="7"/>
        <v>57092.681449138909</v>
      </c>
      <c r="L27">
        <f t="shared" ca="1" si="8"/>
        <v>1</v>
      </c>
    </row>
    <row r="28" spans="1:13" x14ac:dyDescent="0.35">
      <c r="A28">
        <f t="shared" si="9"/>
        <v>31</v>
      </c>
      <c r="B28">
        <f t="shared" si="0"/>
        <v>0</v>
      </c>
      <c r="C28">
        <f t="shared" ca="1" si="10"/>
        <v>57092.681449138909</v>
      </c>
      <c r="D28" s="2">
        <f ca="1">_xll.VoseNormal($C$10,$D$10)</f>
        <v>-6.4487271239731775E-2</v>
      </c>
      <c r="E28" s="1">
        <f t="shared" ca="1" si="1"/>
        <v>-3681.7512344142233</v>
      </c>
      <c r="F28">
        <f t="shared" ca="1" si="2"/>
        <v>60857.660996035869</v>
      </c>
      <c r="G28">
        <f t="shared" ca="1" si="3"/>
        <v>6085.7660996035875</v>
      </c>
      <c r="H28">
        <f t="shared" ca="1" si="4"/>
        <v>4260.036269722511</v>
      </c>
      <c r="I28">
        <f t="shared" ca="1" si="5"/>
        <v>10345.802369326098</v>
      </c>
      <c r="J28" s="3">
        <f t="shared" ca="1" si="6"/>
        <v>0</v>
      </c>
      <c r="K28" s="3">
        <f t="shared" ca="1" si="7"/>
        <v>63756.732584050784</v>
      </c>
      <c r="L28">
        <f t="shared" ca="1" si="8"/>
        <v>1</v>
      </c>
    </row>
    <row r="29" spans="1:13" x14ac:dyDescent="0.35">
      <c r="A29">
        <f t="shared" si="9"/>
        <v>32</v>
      </c>
      <c r="B29">
        <f t="shared" si="0"/>
        <v>0</v>
      </c>
      <c r="C29">
        <f t="shared" ca="1" si="10"/>
        <v>63756.732584050784</v>
      </c>
      <c r="D29" s="2">
        <f ca="1">_xll.VoseNormal($C$10,$D$10)</f>
        <v>-7.1049643420161415E-2</v>
      </c>
      <c r="E29" s="1">
        <f t="shared" ca="1" si="1"/>
        <v>-4529.8931157313946</v>
      </c>
      <c r="F29">
        <f t="shared" ca="1" si="2"/>
        <v>61001.79170934888</v>
      </c>
      <c r="G29">
        <f t="shared" ca="1" si="3"/>
        <v>6100.1791709348881</v>
      </c>
      <c r="H29">
        <f t="shared" ca="1" si="4"/>
        <v>4270.1254196544223</v>
      </c>
      <c r="I29">
        <f t="shared" ca="1" si="5"/>
        <v>10370.30459058931</v>
      </c>
      <c r="J29" s="3">
        <f t="shared" ca="1" si="6"/>
        <v>0</v>
      </c>
      <c r="K29" s="3">
        <f t="shared" ca="1" si="7"/>
        <v>69597.1440589087</v>
      </c>
      <c r="L29">
        <f t="shared" ca="1" si="8"/>
        <v>1</v>
      </c>
    </row>
    <row r="30" spans="1:13" x14ac:dyDescent="0.35">
      <c r="A30">
        <f t="shared" si="9"/>
        <v>33</v>
      </c>
      <c r="B30">
        <f t="shared" si="0"/>
        <v>0</v>
      </c>
      <c r="C30">
        <f t="shared" ca="1" si="10"/>
        <v>69597.1440589087</v>
      </c>
      <c r="D30" s="2">
        <f ca="1">_xll.VoseNormal($C$10,$D$10)</f>
        <v>-0.17858565079165251</v>
      </c>
      <c r="E30" s="1">
        <f t="shared" ca="1" si="1"/>
        <v>-12429.051265000602</v>
      </c>
      <c r="F30">
        <f t="shared" ca="1" si="2"/>
        <v>61146.263771017715</v>
      </c>
      <c r="G30">
        <f t="shared" ca="1" si="3"/>
        <v>6114.6263771017721</v>
      </c>
      <c r="H30">
        <f t="shared" ca="1" si="4"/>
        <v>4280.2384639712409</v>
      </c>
      <c r="I30">
        <f t="shared" ca="1" si="5"/>
        <v>10394.864841073013</v>
      </c>
      <c r="J30" s="3">
        <f t="shared" ca="1" si="6"/>
        <v>0</v>
      </c>
      <c r="K30" s="3">
        <f t="shared" ca="1" si="7"/>
        <v>67562.95763498111</v>
      </c>
      <c r="L30">
        <f t="shared" ca="1" si="8"/>
        <v>1</v>
      </c>
    </row>
    <row r="31" spans="1:13" x14ac:dyDescent="0.35">
      <c r="A31">
        <f t="shared" si="9"/>
        <v>34</v>
      </c>
      <c r="B31">
        <f t="shared" si="0"/>
        <v>0</v>
      </c>
      <c r="C31">
        <f t="shared" ca="1" si="10"/>
        <v>67562.95763498111</v>
      </c>
      <c r="D31" s="2">
        <f ca="1">_xll.VoseNormal($C$10,$D$10)</f>
        <v>0.30729012529318067</v>
      </c>
      <c r="E31" s="1">
        <f t="shared" ca="1" si="1"/>
        <v>20761.429716831204</v>
      </c>
      <c r="F31">
        <f t="shared" ca="1" si="2"/>
        <v>61291.077989466175</v>
      </c>
      <c r="G31">
        <f t="shared" ca="1" si="3"/>
        <v>6129.1077989466175</v>
      </c>
      <c r="H31">
        <f t="shared" ca="1" si="4"/>
        <v>4290.3754592626328</v>
      </c>
      <c r="I31">
        <f t="shared" ca="1" si="5"/>
        <v>10419.483258209249</v>
      </c>
      <c r="J31" s="3">
        <f t="shared" ca="1" si="6"/>
        <v>0</v>
      </c>
      <c r="K31" s="3">
        <f t="shared" ca="1" si="7"/>
        <v>98743.870610021564</v>
      </c>
      <c r="L31">
        <f t="shared" ca="1" si="8"/>
        <v>1</v>
      </c>
    </row>
    <row r="32" spans="1:13" x14ac:dyDescent="0.35">
      <c r="A32">
        <f t="shared" si="9"/>
        <v>35</v>
      </c>
      <c r="B32">
        <f t="shared" si="0"/>
        <v>0</v>
      </c>
      <c r="C32">
        <f t="shared" ca="1" si="10"/>
        <v>98743.870610021564</v>
      </c>
      <c r="D32" s="2">
        <f ca="1">_xll.VoseNormal($C$10,$D$10)</f>
        <v>4.4919129219096091E-2</v>
      </c>
      <c r="E32" s="1">
        <f t="shared" ca="1" si="1"/>
        <v>4435.4886835252637</v>
      </c>
      <c r="F32">
        <f t="shared" ca="1" si="2"/>
        <v>61436.235175032678</v>
      </c>
      <c r="G32">
        <f t="shared" ca="1" si="3"/>
        <v>6143.623517503268</v>
      </c>
      <c r="H32">
        <f t="shared" ca="1" si="4"/>
        <v>4300.5364622522875</v>
      </c>
      <c r="I32">
        <f t="shared" ca="1" si="5"/>
        <v>10444.159979755555</v>
      </c>
      <c r="J32" s="3">
        <f t="shared" ca="1" si="6"/>
        <v>0</v>
      </c>
      <c r="K32" s="3">
        <f t="shared" ca="1" si="7"/>
        <v>113623.51927330239</v>
      </c>
      <c r="L32">
        <f t="shared" ca="1" si="8"/>
        <v>1</v>
      </c>
    </row>
    <row r="33" spans="1:12" x14ac:dyDescent="0.35">
      <c r="A33">
        <f t="shared" si="9"/>
        <v>36</v>
      </c>
      <c r="B33">
        <f t="shared" si="0"/>
        <v>0</v>
      </c>
      <c r="C33">
        <f t="shared" ca="1" si="10"/>
        <v>113623.51927330239</v>
      </c>
      <c r="D33" s="2">
        <f ca="1">_xll.VoseNormal($C$10,$D$10)</f>
        <v>4.5175025284794806E-2</v>
      </c>
      <c r="E33" s="1">
        <f t="shared" ca="1" si="1"/>
        <v>5132.9453561188056</v>
      </c>
      <c r="F33">
        <f t="shared" ca="1" si="2"/>
        <v>61581.736139974797</v>
      </c>
      <c r="G33">
        <f t="shared" ca="1" si="3"/>
        <v>6158.1736139974801</v>
      </c>
      <c r="H33">
        <f t="shared" ca="1" si="4"/>
        <v>4310.7215297982366</v>
      </c>
      <c r="I33">
        <f t="shared" ca="1" si="5"/>
        <v>10468.895143795717</v>
      </c>
      <c r="J33" s="3">
        <f t="shared" ca="1" si="6"/>
        <v>0</v>
      </c>
      <c r="K33" s="3">
        <f t="shared" ca="1" si="7"/>
        <v>129225.3597732169</v>
      </c>
      <c r="L33">
        <f t="shared" ca="1" si="8"/>
        <v>1</v>
      </c>
    </row>
    <row r="34" spans="1:12" x14ac:dyDescent="0.35">
      <c r="A34">
        <f t="shared" si="9"/>
        <v>37</v>
      </c>
      <c r="B34">
        <f t="shared" si="0"/>
        <v>0</v>
      </c>
      <c r="C34">
        <f t="shared" ca="1" si="10"/>
        <v>129225.3597732169</v>
      </c>
      <c r="D34" s="2">
        <f ca="1">_xll.VoseNormal($C$10,$D$10)</f>
        <v>0.14738916711525873</v>
      </c>
      <c r="E34" s="1">
        <f t="shared" ca="1" si="1"/>
        <v>19046.418147144101</v>
      </c>
      <c r="F34">
        <f t="shared" ca="1" si="2"/>
        <v>61727.581698473768</v>
      </c>
      <c r="G34">
        <f t="shared" ca="1" si="3"/>
        <v>6172.7581698473768</v>
      </c>
      <c r="H34">
        <f t="shared" ca="1" si="4"/>
        <v>4320.9307188931643</v>
      </c>
      <c r="I34">
        <f t="shared" ca="1" si="5"/>
        <v>10493.68888874054</v>
      </c>
      <c r="J34" s="3">
        <f t="shared" ca="1" si="6"/>
        <v>0</v>
      </c>
      <c r="K34" s="3">
        <f t="shared" ca="1" si="7"/>
        <v>158765.46680910155</v>
      </c>
      <c r="L34">
        <f t="shared" ca="1" si="8"/>
        <v>1</v>
      </c>
    </row>
    <row r="35" spans="1:12" x14ac:dyDescent="0.35">
      <c r="A35">
        <f t="shared" si="9"/>
        <v>38</v>
      </c>
      <c r="B35">
        <f t="shared" si="0"/>
        <v>0</v>
      </c>
      <c r="C35">
        <f t="shared" ca="1" si="10"/>
        <v>158765.46680910155</v>
      </c>
      <c r="D35" s="2">
        <f ca="1">_xll.VoseNormal($C$10,$D$10)</f>
        <v>0.11858844154428233</v>
      </c>
      <c r="E35" s="1">
        <f t="shared" ca="1" si="1"/>
        <v>18827.749279941836</v>
      </c>
      <c r="F35">
        <f t="shared" ca="1" si="2"/>
        <v>61873.772666639095</v>
      </c>
      <c r="G35">
        <f t="shared" ca="1" si="3"/>
        <v>6187.3772666639097</v>
      </c>
      <c r="H35">
        <f t="shared" ca="1" si="4"/>
        <v>4331.1640866647367</v>
      </c>
      <c r="I35">
        <f t="shared" ca="1" si="5"/>
        <v>10518.541353328646</v>
      </c>
      <c r="J35" s="3">
        <f t="shared" ca="1" si="6"/>
        <v>0</v>
      </c>
      <c r="K35" s="3">
        <f t="shared" ca="1" si="7"/>
        <v>188111.75744237204</v>
      </c>
      <c r="L35">
        <f t="shared" ca="1" si="8"/>
        <v>1</v>
      </c>
    </row>
    <row r="36" spans="1:12" x14ac:dyDescent="0.35">
      <c r="A36">
        <f t="shared" si="9"/>
        <v>39</v>
      </c>
      <c r="B36">
        <f t="shared" si="0"/>
        <v>0</v>
      </c>
      <c r="C36">
        <f t="shared" ca="1" si="10"/>
        <v>188111.75744237204</v>
      </c>
      <c r="D36" s="2">
        <f ca="1">_xll.VoseNormal($C$10,$D$10)</f>
        <v>9.1286424199696931E-2</v>
      </c>
      <c r="E36" s="1">
        <f t="shared" ca="1" si="1"/>
        <v>17172.049686834871</v>
      </c>
      <c r="F36">
        <f t="shared" ca="1" si="2"/>
        <v>62020.309862513102</v>
      </c>
      <c r="G36">
        <f t="shared" ca="1" si="3"/>
        <v>6202.0309862513104</v>
      </c>
      <c r="H36">
        <f t="shared" ca="1" si="4"/>
        <v>4341.4216903759179</v>
      </c>
      <c r="I36">
        <f t="shared" ca="1" si="5"/>
        <v>10543.452676627228</v>
      </c>
      <c r="J36" s="3">
        <f t="shared" ca="1" si="6"/>
        <v>0</v>
      </c>
      <c r="K36" s="3">
        <f t="shared" ca="1" si="7"/>
        <v>215827.25980583412</v>
      </c>
      <c r="L36">
        <f t="shared" ca="1" si="8"/>
        <v>1</v>
      </c>
    </row>
    <row r="37" spans="1:12" x14ac:dyDescent="0.35">
      <c r="A37">
        <f t="shared" si="9"/>
        <v>40</v>
      </c>
      <c r="B37">
        <f t="shared" si="0"/>
        <v>0</v>
      </c>
      <c r="C37">
        <f t="shared" ca="1" si="10"/>
        <v>215827.25980583412</v>
      </c>
      <c r="D37" s="2">
        <f ca="1">_xll.VoseNormal($C$10,$D$10)</f>
        <v>0.29497903193802949</v>
      </c>
      <c r="E37" s="1">
        <f t="shared" ca="1" si="1"/>
        <v>63664.516163362532</v>
      </c>
      <c r="F37">
        <f t="shared" ca="1" si="2"/>
        <v>62167.194106075476</v>
      </c>
      <c r="G37">
        <f t="shared" ca="1" si="3"/>
        <v>6216.7194106075476</v>
      </c>
      <c r="H37">
        <f t="shared" ca="1" si="4"/>
        <v>4351.7035874252833</v>
      </c>
      <c r="I37">
        <f t="shared" ca="1" si="5"/>
        <v>10568.422998032831</v>
      </c>
      <c r="J37" s="3">
        <f t="shared" ca="1" si="6"/>
        <v>0</v>
      </c>
      <c r="K37" s="3">
        <f t="shared" ca="1" si="7"/>
        <v>290060.19896722946</v>
      </c>
      <c r="L37">
        <f t="shared" ca="1" si="8"/>
        <v>1</v>
      </c>
    </row>
    <row r="38" spans="1:12" x14ac:dyDescent="0.35">
      <c r="A38">
        <f t="shared" si="9"/>
        <v>41</v>
      </c>
      <c r="B38">
        <f t="shared" si="0"/>
        <v>0</v>
      </c>
      <c r="C38">
        <f t="shared" ca="1" si="10"/>
        <v>290060.19896722946</v>
      </c>
      <c r="D38" s="2">
        <f ca="1">_xll.VoseNormal($C$10,$D$10)</f>
        <v>4.3036809328996409E-2</v>
      </c>
      <c r="E38" s="1">
        <f t="shared" ca="1" si="1"/>
        <v>12483.265476883415</v>
      </c>
      <c r="F38">
        <f t="shared" ca="1" si="2"/>
        <v>62314.426219247893</v>
      </c>
      <c r="G38">
        <f t="shared" ca="1" si="3"/>
        <v>6231.4426219247898</v>
      </c>
      <c r="H38">
        <f t="shared" ca="1" si="4"/>
        <v>4362.0098353473531</v>
      </c>
      <c r="I38">
        <f t="shared" ca="1" si="5"/>
        <v>10593.452457272142</v>
      </c>
      <c r="J38" s="3">
        <f t="shared" ca="1" si="6"/>
        <v>0</v>
      </c>
      <c r="K38" s="3">
        <f t="shared" ca="1" si="7"/>
        <v>313136.916901385</v>
      </c>
      <c r="L38">
        <f t="shared" ca="1" si="8"/>
        <v>1</v>
      </c>
    </row>
    <row r="39" spans="1:12" x14ac:dyDescent="0.35">
      <c r="A39">
        <f t="shared" si="9"/>
        <v>42</v>
      </c>
      <c r="B39">
        <f t="shared" si="0"/>
        <v>0</v>
      </c>
      <c r="C39">
        <f t="shared" ca="1" si="10"/>
        <v>313136.916901385</v>
      </c>
      <c r="D39" s="2">
        <f ca="1">_xll.VoseNormal($C$10,$D$10)</f>
        <v>-1.2798560931281219E-2</v>
      </c>
      <c r="E39" s="1">
        <f t="shared" ca="1" si="1"/>
        <v>-4007.70191079592</v>
      </c>
      <c r="F39">
        <f t="shared" ca="1" si="2"/>
        <v>62462.007025898616</v>
      </c>
      <c r="G39">
        <f t="shared" ca="1" si="3"/>
        <v>6246.200702589862</v>
      </c>
      <c r="H39">
        <f t="shared" ca="1" si="4"/>
        <v>4372.3404918129036</v>
      </c>
      <c r="I39">
        <f t="shared" ca="1" si="5"/>
        <v>10618.541194402766</v>
      </c>
      <c r="J39" s="3">
        <f t="shared" ca="1" si="6"/>
        <v>0</v>
      </c>
      <c r="K39" s="3">
        <f t="shared" ca="1" si="7"/>
        <v>319747.75618499186</v>
      </c>
      <c r="L39">
        <f t="shared" ca="1" si="8"/>
        <v>1</v>
      </c>
    </row>
    <row r="40" spans="1:12" x14ac:dyDescent="0.35">
      <c r="A40">
        <f t="shared" si="9"/>
        <v>43</v>
      </c>
      <c r="B40">
        <f t="shared" si="0"/>
        <v>0</v>
      </c>
      <c r="C40">
        <f t="shared" ca="1" si="10"/>
        <v>319747.75618499186</v>
      </c>
      <c r="D40" s="2">
        <f ca="1">_xll.VoseNormal($C$10,$D$10)</f>
        <v>0.21039670974668312</v>
      </c>
      <c r="E40" s="1">
        <f t="shared" ca="1" si="1"/>
        <v>67273.87585020694</v>
      </c>
      <c r="F40">
        <f t="shared" ca="1" si="2"/>
        <v>62609.937351847089</v>
      </c>
      <c r="G40">
        <f t="shared" ca="1" si="3"/>
        <v>6260.9937351847093</v>
      </c>
      <c r="H40">
        <f t="shared" ca="1" si="4"/>
        <v>4382.6956146292969</v>
      </c>
      <c r="I40">
        <f t="shared" ca="1" si="5"/>
        <v>10643.689349814005</v>
      </c>
      <c r="J40" s="3">
        <f t="shared" ca="1" si="6"/>
        <v>0</v>
      </c>
      <c r="K40" s="3">
        <f t="shared" ca="1" si="7"/>
        <v>397665.32138501282</v>
      </c>
      <c r="L40">
        <f t="shared" ca="1" si="8"/>
        <v>1</v>
      </c>
    </row>
    <row r="41" spans="1:12" x14ac:dyDescent="0.35">
      <c r="A41">
        <f t="shared" si="9"/>
        <v>44</v>
      </c>
      <c r="B41">
        <f t="shared" si="0"/>
        <v>0</v>
      </c>
      <c r="C41">
        <f t="shared" ca="1" si="10"/>
        <v>397665.32138501282</v>
      </c>
      <c r="D41" s="2">
        <f ca="1">_xll.VoseNormal($C$10,$D$10)</f>
        <v>0.14604560061090993</v>
      </c>
      <c r="E41" s="1">
        <f t="shared" ca="1" si="1"/>
        <v>58077.270703804723</v>
      </c>
      <c r="F41">
        <f t="shared" ca="1" si="2"/>
        <v>62758.218024868547</v>
      </c>
      <c r="G41">
        <f t="shared" ca="1" si="3"/>
        <v>6275.8218024868547</v>
      </c>
      <c r="H41">
        <f t="shared" ca="1" si="4"/>
        <v>4393.0752617407989</v>
      </c>
      <c r="I41">
        <f t="shared" ca="1" si="5"/>
        <v>10668.897064227654</v>
      </c>
      <c r="J41" s="3">
        <f t="shared" ca="1" si="6"/>
        <v>0</v>
      </c>
      <c r="K41" s="3">
        <f t="shared" ca="1" si="7"/>
        <v>466411.48915304523</v>
      </c>
      <c r="L41">
        <f t="shared" ca="1" si="8"/>
        <v>1</v>
      </c>
    </row>
    <row r="42" spans="1:12" x14ac:dyDescent="0.35">
      <c r="A42">
        <f t="shared" si="9"/>
        <v>45</v>
      </c>
      <c r="B42">
        <f t="shared" si="0"/>
        <v>0</v>
      </c>
      <c r="C42">
        <f t="shared" ca="1" si="10"/>
        <v>466411.48915304523</v>
      </c>
      <c r="D42" s="2">
        <f ca="1">_xll.VoseNormal($C$10,$D$10)</f>
        <v>3.5642870015193652E-2</v>
      </c>
      <c r="E42" s="1">
        <f t="shared" ca="1" si="1"/>
        <v>16624.244081474895</v>
      </c>
      <c r="F42">
        <f t="shared" ca="1" si="2"/>
        <v>62906.84987469871</v>
      </c>
      <c r="G42">
        <f t="shared" ca="1" si="3"/>
        <v>6290.684987469871</v>
      </c>
      <c r="H42">
        <f t="shared" ca="1" si="4"/>
        <v>4403.4794912289099</v>
      </c>
      <c r="I42">
        <f t="shared" ca="1" si="5"/>
        <v>10694.164478698782</v>
      </c>
      <c r="J42" s="3">
        <f t="shared" ca="1" si="6"/>
        <v>0</v>
      </c>
      <c r="K42" s="3">
        <f t="shared" ca="1" si="7"/>
        <v>493729.89771321893</v>
      </c>
      <c r="L42">
        <f t="shared" ca="1" si="8"/>
        <v>1</v>
      </c>
    </row>
    <row r="43" spans="1:12" x14ac:dyDescent="0.35">
      <c r="A43">
        <f t="shared" si="9"/>
        <v>46</v>
      </c>
      <c r="B43">
        <f t="shared" si="0"/>
        <v>0</v>
      </c>
      <c r="C43">
        <f t="shared" ca="1" si="10"/>
        <v>493729.89771321893</v>
      </c>
      <c r="D43" s="2">
        <f ca="1">_xll.VoseNormal($C$10,$D$10)</f>
        <v>-4.2819746626586955E-2</v>
      </c>
      <c r="E43" s="1">
        <f t="shared" ca="1" si="1"/>
        <v>-21141.389122050728</v>
      </c>
      <c r="F43">
        <f t="shared" ca="1" si="2"/>
        <v>63055.833733038344</v>
      </c>
      <c r="G43">
        <f t="shared" ca="1" si="3"/>
        <v>6305.5833733038344</v>
      </c>
      <c r="H43">
        <f t="shared" ca="1" si="4"/>
        <v>4413.9083613126841</v>
      </c>
      <c r="I43">
        <f t="shared" ca="1" si="5"/>
        <v>10719.491734616518</v>
      </c>
      <c r="J43" s="3">
        <f t="shared" ca="1" si="6"/>
        <v>0</v>
      </c>
      <c r="K43" s="3">
        <f t="shared" ca="1" si="7"/>
        <v>483308.00032578473</v>
      </c>
      <c r="L43">
        <f t="shared" ca="1" si="8"/>
        <v>1</v>
      </c>
    </row>
    <row r="44" spans="1:12" x14ac:dyDescent="0.35">
      <c r="A44">
        <f t="shared" si="9"/>
        <v>47</v>
      </c>
      <c r="B44">
        <f t="shared" si="0"/>
        <v>0</v>
      </c>
      <c r="C44">
        <f t="shared" ca="1" si="10"/>
        <v>483308.00032578473</v>
      </c>
      <c r="D44" s="2">
        <f ca="1">_xll.VoseNormal($C$10,$D$10)</f>
        <v>0.1853741910328866</v>
      </c>
      <c r="E44" s="1">
        <f t="shared" ca="1" si="1"/>
        <v>89592.829580114441</v>
      </c>
      <c r="F44">
        <f t="shared" ca="1" si="2"/>
        <v>63205.170433557963</v>
      </c>
      <c r="G44">
        <f t="shared" ca="1" si="3"/>
        <v>6320.5170433557969</v>
      </c>
      <c r="H44">
        <f t="shared" ca="1" si="4"/>
        <v>4424.3619303490577</v>
      </c>
      <c r="I44">
        <f t="shared" ca="1" si="5"/>
        <v>10744.878973704854</v>
      </c>
      <c r="J44" s="3">
        <f t="shared" ca="1" si="6"/>
        <v>0</v>
      </c>
      <c r="K44" s="3">
        <f t="shared" ca="1" si="7"/>
        <v>583645.708879604</v>
      </c>
      <c r="L44">
        <f t="shared" ca="1" si="8"/>
        <v>1</v>
      </c>
    </row>
    <row r="45" spans="1:12" x14ac:dyDescent="0.35">
      <c r="A45">
        <f t="shared" si="9"/>
        <v>48</v>
      </c>
      <c r="B45">
        <f t="shared" si="0"/>
        <v>0</v>
      </c>
      <c r="C45">
        <f t="shared" ca="1" si="10"/>
        <v>583645.708879604</v>
      </c>
      <c r="D45" s="2">
        <f ca="1">_xll.VoseNormal($C$10,$D$10)</f>
        <v>-0.34881309836003616</v>
      </c>
      <c r="E45" s="1">
        <f t="shared" ca="1" si="1"/>
        <v>-203583.26805883434</v>
      </c>
      <c r="F45">
        <f t="shared" ca="1" si="2"/>
        <v>63354.860811902479</v>
      </c>
      <c r="G45">
        <f t="shared" ca="1" si="3"/>
        <v>6335.4860811902481</v>
      </c>
      <c r="H45">
        <f t="shared" ca="1" si="4"/>
        <v>4434.840256833174</v>
      </c>
      <c r="I45">
        <f t="shared" ca="1" si="5"/>
        <v>10770.326338023422</v>
      </c>
      <c r="J45" s="3">
        <f t="shared" ca="1" si="6"/>
        <v>0</v>
      </c>
      <c r="K45" s="3">
        <f t="shared" ca="1" si="7"/>
        <v>390832.76715879305</v>
      </c>
      <c r="L45">
        <f t="shared" ca="1" si="8"/>
        <v>1</v>
      </c>
    </row>
    <row r="46" spans="1:12" x14ac:dyDescent="0.35">
      <c r="A46">
        <f t="shared" si="9"/>
        <v>49</v>
      </c>
      <c r="B46">
        <f t="shared" si="0"/>
        <v>0</v>
      </c>
      <c r="C46">
        <f t="shared" ca="1" si="10"/>
        <v>390832.76715879305</v>
      </c>
      <c r="D46" s="2">
        <f ca="1">_xll.VoseNormal($C$10,$D$10)</f>
        <v>0.16500929168823569</v>
      </c>
      <c r="E46" s="1">
        <f t="shared" ca="1" si="1"/>
        <v>64491.03807742559</v>
      </c>
      <c r="F46">
        <f t="shared" ca="1" si="2"/>
        <v>63504.905705695892</v>
      </c>
      <c r="G46">
        <f t="shared" ca="1" si="3"/>
        <v>6350.4905705695892</v>
      </c>
      <c r="H46">
        <f t="shared" ca="1" si="4"/>
        <v>4445.3433993987128</v>
      </c>
      <c r="I46">
        <f t="shared" ca="1" si="5"/>
        <v>10795.833969968302</v>
      </c>
      <c r="J46" s="3">
        <f t="shared" ca="1" si="6"/>
        <v>0</v>
      </c>
      <c r="K46" s="3">
        <f t="shared" ca="1" si="7"/>
        <v>466119.63920618693</v>
      </c>
      <c r="L46">
        <f t="shared" ca="1" si="8"/>
        <v>1</v>
      </c>
    </row>
    <row r="47" spans="1:12" x14ac:dyDescent="0.35">
      <c r="A47">
        <f t="shared" si="9"/>
        <v>50</v>
      </c>
      <c r="B47">
        <f t="shared" si="0"/>
        <v>0</v>
      </c>
      <c r="C47">
        <f t="shared" ca="1" si="10"/>
        <v>466119.63920618693</v>
      </c>
      <c r="D47" s="2">
        <f ca="1">_xll.VoseNormal($C$10,$D$10)</f>
        <v>-0.19551543652696868</v>
      </c>
      <c r="E47" s="1">
        <f t="shared" ca="1" si="1"/>
        <v>-91133.584733190786</v>
      </c>
      <c r="F47">
        <f t="shared" ca="1" si="2"/>
        <v>63655.305954545984</v>
      </c>
      <c r="G47">
        <f t="shared" ca="1" si="3"/>
        <v>6365.5305954545984</v>
      </c>
      <c r="H47">
        <f t="shared" ca="1" si="4"/>
        <v>4455.8714168182196</v>
      </c>
      <c r="I47">
        <f t="shared" ca="1" si="5"/>
        <v>10821.402012272818</v>
      </c>
      <c r="J47" s="3">
        <f t="shared" ca="1" si="6"/>
        <v>0</v>
      </c>
      <c r="K47" s="3">
        <f t="shared" ca="1" si="7"/>
        <v>385807.45648526895</v>
      </c>
      <c r="L47">
        <f t="shared" ca="1" si="8"/>
        <v>1</v>
      </c>
    </row>
    <row r="48" spans="1:12" x14ac:dyDescent="0.35">
      <c r="A48">
        <f t="shared" si="9"/>
        <v>51</v>
      </c>
      <c r="B48">
        <f t="shared" si="0"/>
        <v>0</v>
      </c>
      <c r="C48">
        <f t="shared" ca="1" si="10"/>
        <v>385807.45648526895</v>
      </c>
      <c r="D48" s="2">
        <f ca="1">_xll.VoseNormal($C$10,$D$10)</f>
        <v>0.19709581155151784</v>
      </c>
      <c r="E48" s="1">
        <f t="shared" ca="1" si="1"/>
        <v>76041.033738590995</v>
      </c>
      <c r="F48">
        <f t="shared" ca="1" si="2"/>
        <v>63806.062400048933</v>
      </c>
      <c r="G48">
        <f t="shared" ca="1" si="3"/>
        <v>6380.6062400048941</v>
      </c>
      <c r="H48">
        <f t="shared" ca="1" si="4"/>
        <v>4466.424368003426</v>
      </c>
      <c r="I48">
        <f t="shared" ca="1" si="5"/>
        <v>10847.030608008321</v>
      </c>
      <c r="J48" s="3">
        <f t="shared" ca="1" si="6"/>
        <v>0</v>
      </c>
      <c r="K48" s="3">
        <f t="shared" ca="1" si="7"/>
        <v>472695.52083186829</v>
      </c>
      <c r="L48">
        <f t="shared" ca="1" si="8"/>
        <v>1</v>
      </c>
    </row>
    <row r="49" spans="1:12" x14ac:dyDescent="0.35">
      <c r="A49">
        <f t="shared" si="9"/>
        <v>52</v>
      </c>
      <c r="B49">
        <f t="shared" si="0"/>
        <v>0</v>
      </c>
      <c r="C49">
        <f t="shared" ca="1" si="10"/>
        <v>472695.52083186829</v>
      </c>
      <c r="D49" s="2">
        <f ca="1">_xll.VoseNormal($C$10,$D$10)</f>
        <v>-3.1587375073851107E-2</v>
      </c>
      <c r="E49" s="1">
        <f t="shared" ca="1" si="1"/>
        <v>-14931.210712245624</v>
      </c>
      <c r="F49">
        <f t="shared" ca="1" si="2"/>
        <v>63957.175885794182</v>
      </c>
      <c r="G49">
        <f t="shared" ca="1" si="3"/>
        <v>6395.7175885794186</v>
      </c>
      <c r="H49">
        <f t="shared" ca="1" si="4"/>
        <v>4477.002312005593</v>
      </c>
      <c r="I49">
        <f t="shared" ca="1" si="5"/>
        <v>10872.719900585013</v>
      </c>
      <c r="J49" s="3">
        <f t="shared" ca="1" si="6"/>
        <v>0</v>
      </c>
      <c r="K49" s="3">
        <f t="shared" ca="1" si="7"/>
        <v>468637.03002020769</v>
      </c>
      <c r="L49">
        <f t="shared" ca="1" si="8"/>
        <v>1</v>
      </c>
    </row>
    <row r="50" spans="1:12" x14ac:dyDescent="0.35">
      <c r="A50">
        <f t="shared" si="9"/>
        <v>53</v>
      </c>
      <c r="B50">
        <f t="shared" si="0"/>
        <v>0</v>
      </c>
      <c r="C50">
        <f t="shared" ca="1" si="10"/>
        <v>468637.03002020769</v>
      </c>
      <c r="D50" s="2">
        <f ca="1">_xll.VoseNormal($C$10,$D$10)</f>
        <v>7.4321242851236174E-2</v>
      </c>
      <c r="E50" s="1">
        <f t="shared" ca="1" si="1"/>
        <v>34829.686517213915</v>
      </c>
      <c r="F50">
        <f t="shared" ca="1" si="2"/>
        <v>64108.647257368997</v>
      </c>
      <c r="G50">
        <f t="shared" ca="1" si="3"/>
        <v>6410.8647257369003</v>
      </c>
      <c r="H50">
        <f t="shared" ca="1" si="4"/>
        <v>4487.6053080158299</v>
      </c>
      <c r="I50">
        <f t="shared" ca="1" si="5"/>
        <v>10898.47003375273</v>
      </c>
      <c r="J50" s="3">
        <f t="shared" ca="1" si="6"/>
        <v>0</v>
      </c>
      <c r="K50" s="3">
        <f t="shared" ca="1" si="7"/>
        <v>514365.18657117436</v>
      </c>
      <c r="L50">
        <f t="shared" ca="1" si="8"/>
        <v>1</v>
      </c>
    </row>
    <row r="51" spans="1:12" x14ac:dyDescent="0.35">
      <c r="A51">
        <f t="shared" si="9"/>
        <v>54</v>
      </c>
      <c r="B51">
        <f t="shared" si="0"/>
        <v>0</v>
      </c>
      <c r="C51">
        <f t="shared" ca="1" si="10"/>
        <v>514365.18657117436</v>
      </c>
      <c r="D51" s="2">
        <f ca="1">_xll.VoseNormal($C$10,$D$10)</f>
        <v>0.18736460207960393</v>
      </c>
      <c r="E51" s="1">
        <f t="shared" ca="1" si="1"/>
        <v>96373.828505509315</v>
      </c>
      <c r="F51">
        <f t="shared" ca="1" si="2"/>
        <v>64260.477362363315</v>
      </c>
      <c r="G51">
        <f t="shared" ca="1" si="3"/>
        <v>6426.0477362363317</v>
      </c>
      <c r="H51">
        <f t="shared" ca="1" si="4"/>
        <v>4498.2334153654328</v>
      </c>
      <c r="I51">
        <f t="shared" ca="1" si="5"/>
        <v>10924.281151601765</v>
      </c>
      <c r="J51" s="3">
        <f t="shared" ca="1" si="6"/>
        <v>0</v>
      </c>
      <c r="K51" s="3">
        <f t="shared" ca="1" si="7"/>
        <v>621663.29622828553</v>
      </c>
      <c r="L51">
        <f t="shared" ca="1" si="8"/>
        <v>1</v>
      </c>
    </row>
    <row r="52" spans="1:12" x14ac:dyDescent="0.35">
      <c r="A52">
        <f t="shared" si="9"/>
        <v>55</v>
      </c>
      <c r="B52">
        <f t="shared" si="0"/>
        <v>0</v>
      </c>
      <c r="C52">
        <f t="shared" ca="1" si="10"/>
        <v>621663.29622828553</v>
      </c>
      <c r="D52" s="2">
        <f ca="1">_xll.VoseNormal($C$10,$D$10)</f>
        <v>0.24179744640343587</v>
      </c>
      <c r="E52" s="1">
        <f t="shared" ca="1" si="1"/>
        <v>150316.59755074215</v>
      </c>
      <c r="F52">
        <f t="shared" ca="1" si="2"/>
        <v>64412.667050374424</v>
      </c>
      <c r="G52">
        <f t="shared" ca="1" si="3"/>
        <v>6441.266705037443</v>
      </c>
      <c r="H52">
        <f t="shared" ca="1" si="4"/>
        <v>4508.8866935262104</v>
      </c>
      <c r="I52">
        <f t="shared" ca="1" si="5"/>
        <v>10950.153398563652</v>
      </c>
      <c r="J52" s="3">
        <f t="shared" ca="1" si="6"/>
        <v>0</v>
      </c>
      <c r="K52" s="3">
        <f t="shared" ca="1" si="7"/>
        <v>782930.04717759136</v>
      </c>
      <c r="L52">
        <f t="shared" ca="1" si="8"/>
        <v>1</v>
      </c>
    </row>
    <row r="53" spans="1:12" x14ac:dyDescent="0.35">
      <c r="A53">
        <f t="shared" si="9"/>
        <v>56</v>
      </c>
      <c r="B53">
        <f t="shared" si="0"/>
        <v>0</v>
      </c>
      <c r="C53">
        <f t="shared" ca="1" si="10"/>
        <v>782930.04717759136</v>
      </c>
      <c r="D53" s="2">
        <f ca="1">_xll.VoseNormal($C$10,$D$10)</f>
        <v>1.3084127747280662E-2</v>
      </c>
      <c r="E53" s="1">
        <f t="shared" ca="1" si="1"/>
        <v>10243.956754456081</v>
      </c>
      <c r="F53">
        <f t="shared" ca="1" si="2"/>
        <v>64565.217173011704</v>
      </c>
      <c r="G53">
        <f t="shared" ca="1" si="3"/>
        <v>6456.5217173011706</v>
      </c>
      <c r="H53">
        <f t="shared" ca="1" si="4"/>
        <v>4519.5652021108199</v>
      </c>
      <c r="I53">
        <f t="shared" ca="1" si="5"/>
        <v>10976.086919411991</v>
      </c>
      <c r="J53" s="3">
        <f t="shared" ca="1" si="6"/>
        <v>0</v>
      </c>
      <c r="K53" s="3">
        <f t="shared" ca="1" si="7"/>
        <v>804150.09085145942</v>
      </c>
      <c r="L53">
        <f t="shared" ca="1" si="8"/>
        <v>1</v>
      </c>
    </row>
    <row r="54" spans="1:12" x14ac:dyDescent="0.35">
      <c r="A54">
        <f t="shared" si="9"/>
        <v>57</v>
      </c>
      <c r="B54">
        <f t="shared" si="0"/>
        <v>0</v>
      </c>
      <c r="C54">
        <f t="shared" ca="1" si="10"/>
        <v>804150.09085145942</v>
      </c>
      <c r="D54" s="2">
        <f ca="1">_xll.VoseNormal($C$10,$D$10)</f>
        <v>0.1432897978963763</v>
      </c>
      <c r="E54" s="1">
        <f t="shared" ca="1" si="1"/>
        <v>115226.50399645827</v>
      </c>
      <c r="F54">
        <f t="shared" ca="1" si="2"/>
        <v>64718.128583901489</v>
      </c>
      <c r="G54">
        <f t="shared" ca="1" si="3"/>
        <v>6471.8128583901489</v>
      </c>
      <c r="H54">
        <f t="shared" ca="1" si="4"/>
        <v>4530.2690008731042</v>
      </c>
      <c r="I54">
        <f t="shared" ca="1" si="5"/>
        <v>11002.081859263253</v>
      </c>
      <c r="J54" s="3">
        <f t="shared" ca="1" si="6"/>
        <v>0</v>
      </c>
      <c r="K54" s="3">
        <f t="shared" ca="1" si="7"/>
        <v>930378.67670718092</v>
      </c>
      <c r="L54">
        <f t="shared" ca="1" si="8"/>
        <v>1</v>
      </c>
    </row>
    <row r="55" spans="1:12" x14ac:dyDescent="0.35">
      <c r="A55">
        <f t="shared" si="9"/>
        <v>58</v>
      </c>
      <c r="B55">
        <f t="shared" si="0"/>
        <v>0</v>
      </c>
      <c r="C55">
        <f t="shared" ca="1" si="10"/>
        <v>930378.67670718092</v>
      </c>
      <c r="D55" s="2">
        <f ca="1">_xll.VoseNormal($C$10,$D$10)</f>
        <v>-5.4936342899113491E-3</v>
      </c>
      <c r="E55" s="1">
        <f t="shared" ca="1" si="1"/>
        <v>-5111.1602009609142</v>
      </c>
      <c r="F55">
        <f t="shared" ca="1" si="2"/>
        <v>64871.402138691708</v>
      </c>
      <c r="G55">
        <f t="shared" ca="1" si="3"/>
        <v>6487.140213869171</v>
      </c>
      <c r="H55">
        <f t="shared" ca="1" si="4"/>
        <v>4540.99814970842</v>
      </c>
      <c r="I55">
        <f t="shared" ca="1" si="5"/>
        <v>11028.138363577591</v>
      </c>
      <c r="J55" s="3">
        <f t="shared" ca="1" si="6"/>
        <v>0</v>
      </c>
      <c r="K55" s="3">
        <f t="shared" ca="1" si="7"/>
        <v>936295.65486979752</v>
      </c>
      <c r="L55">
        <f t="shared" ca="1" si="8"/>
        <v>1</v>
      </c>
    </row>
    <row r="56" spans="1:12" x14ac:dyDescent="0.35">
      <c r="A56">
        <f t="shared" si="9"/>
        <v>59</v>
      </c>
      <c r="B56">
        <f t="shared" si="0"/>
        <v>0</v>
      </c>
      <c r="C56">
        <f t="shared" ca="1" si="10"/>
        <v>936295.65486979752</v>
      </c>
      <c r="D56" s="2">
        <f ca="1">_xll.VoseNormal($C$10,$D$10)</f>
        <v>-7.9856834943802399E-2</v>
      </c>
      <c r="E56" s="1">
        <f t="shared" ca="1" si="1"/>
        <v>-74769.607569536791</v>
      </c>
      <c r="F56">
        <f t="shared" ca="1" si="2"/>
        <v>65025.038695056799</v>
      </c>
      <c r="G56">
        <f t="shared" ca="1" si="3"/>
        <v>6502.5038695056801</v>
      </c>
      <c r="H56">
        <f t="shared" ca="1" si="4"/>
        <v>4551.7527086539767</v>
      </c>
      <c r="I56">
        <f t="shared" ca="1" si="5"/>
        <v>11054.256578159657</v>
      </c>
      <c r="J56" s="3">
        <f t="shared" ca="1" si="6"/>
        <v>0</v>
      </c>
      <c r="K56" s="3">
        <f t="shared" ca="1" si="7"/>
        <v>872580.30387842038</v>
      </c>
      <c r="L56">
        <f t="shared" ca="1" si="8"/>
        <v>1</v>
      </c>
    </row>
    <row r="57" spans="1:12" x14ac:dyDescent="0.35">
      <c r="A57">
        <f t="shared" si="9"/>
        <v>60</v>
      </c>
      <c r="B57">
        <f t="shared" si="0"/>
        <v>0</v>
      </c>
      <c r="C57">
        <f t="shared" ca="1" si="10"/>
        <v>872580.30387842038</v>
      </c>
      <c r="D57" s="2">
        <f ca="1">_xll.VoseNormal($C$10,$D$10)</f>
        <v>-7.4411435095137285E-2</v>
      </c>
      <c r="E57" s="1">
        <f t="shared" ca="1" si="1"/>
        <v>-64929.952647344246</v>
      </c>
      <c r="F57">
        <f t="shared" ca="1" si="2"/>
        <v>65179.039112702405</v>
      </c>
      <c r="G57">
        <f t="shared" ca="1" si="3"/>
        <v>6517.9039112702412</v>
      </c>
      <c r="H57">
        <f t="shared" ca="1" si="4"/>
        <v>4562.5327378891689</v>
      </c>
      <c r="I57">
        <f t="shared" ca="1" si="5"/>
        <v>11080.43664915941</v>
      </c>
      <c r="J57" s="3">
        <f t="shared" ca="1" si="6"/>
        <v>0</v>
      </c>
      <c r="K57" s="3">
        <f t="shared" ca="1" si="7"/>
        <v>818730.78788023558</v>
      </c>
      <c r="L57">
        <f t="shared" ca="1" si="8"/>
        <v>1</v>
      </c>
    </row>
    <row r="58" spans="1:12" x14ac:dyDescent="0.35">
      <c r="A58">
        <f t="shared" si="9"/>
        <v>61</v>
      </c>
      <c r="B58">
        <f t="shared" si="0"/>
        <v>0</v>
      </c>
      <c r="C58">
        <f t="shared" ca="1" si="10"/>
        <v>818730.78788023558</v>
      </c>
      <c r="D58" s="2">
        <f ca="1">_xll.VoseNormal($C$10,$D$10)</f>
        <v>-2.2487903161129752E-2</v>
      </c>
      <c r="E58" s="1">
        <f t="shared" ca="1" si="1"/>
        <v>-18411.538672886203</v>
      </c>
      <c r="F58">
        <f t="shared" ca="1" si="2"/>
        <v>65333.404253370274</v>
      </c>
      <c r="G58">
        <f t="shared" ca="1" si="3"/>
        <v>6533.3404253370281</v>
      </c>
      <c r="H58">
        <f t="shared" ca="1" si="4"/>
        <v>4573.3382977359197</v>
      </c>
      <c r="I58">
        <f t="shared" ca="1" si="5"/>
        <v>11106.678723072948</v>
      </c>
      <c r="J58" s="3">
        <f t="shared" ca="1" si="6"/>
        <v>0</v>
      </c>
      <c r="K58" s="3">
        <f t="shared" ca="1" si="7"/>
        <v>811425.92793042236</v>
      </c>
      <c r="L58">
        <f t="shared" ca="1" si="8"/>
        <v>1</v>
      </c>
    </row>
    <row r="59" spans="1:12" x14ac:dyDescent="0.35">
      <c r="A59">
        <f t="shared" si="9"/>
        <v>62</v>
      </c>
      <c r="B59">
        <f t="shared" si="0"/>
        <v>0</v>
      </c>
      <c r="C59">
        <f t="shared" ca="1" si="10"/>
        <v>811425.92793042236</v>
      </c>
      <c r="D59" s="2">
        <f ca="1">_xll.VoseNormal($C$10,$D$10)</f>
        <v>-6.9021719718804719E-2</v>
      </c>
      <c r="E59" s="1">
        <f t="shared" ca="1" si="1"/>
        <v>-56006.012970184653</v>
      </c>
      <c r="F59">
        <f t="shared" ca="1" si="2"/>
        <v>65488.134980843002</v>
      </c>
      <c r="G59">
        <f t="shared" ca="1" si="3"/>
        <v>6548.8134980843006</v>
      </c>
      <c r="H59">
        <f t="shared" ca="1" si="4"/>
        <v>4584.1694486590104</v>
      </c>
      <c r="I59">
        <f t="shared" ca="1" si="5"/>
        <v>11132.982946743312</v>
      </c>
      <c r="J59" s="3">
        <f t="shared" ca="1" si="6"/>
        <v>0</v>
      </c>
      <c r="K59" s="3">
        <f t="shared" ca="1" si="7"/>
        <v>766552.89790698094</v>
      </c>
      <c r="L59">
        <f t="shared" ca="1" si="8"/>
        <v>1</v>
      </c>
    </row>
    <row r="60" spans="1:12" x14ac:dyDescent="0.35">
      <c r="A60">
        <f t="shared" si="9"/>
        <v>63</v>
      </c>
      <c r="B60">
        <f t="shared" si="0"/>
        <v>0</v>
      </c>
      <c r="C60">
        <f t="shared" ca="1" si="10"/>
        <v>766552.89790698094</v>
      </c>
      <c r="D60" s="2">
        <f ca="1">_xll.VoseNormal($C$10,$D$10)</f>
        <v>-0.15776086279086454</v>
      </c>
      <c r="E60" s="1">
        <f t="shared" ca="1" si="1"/>
        <v>-120932.04654864281</v>
      </c>
      <c r="F60">
        <f t="shared" ca="1" si="2"/>
        <v>65643.23216094893</v>
      </c>
      <c r="G60">
        <f t="shared" ca="1" si="3"/>
        <v>6564.3232160948937</v>
      </c>
      <c r="H60">
        <f t="shared" ca="1" si="4"/>
        <v>4595.0262512664258</v>
      </c>
      <c r="I60">
        <f t="shared" ca="1" si="5"/>
        <v>11159.34946736132</v>
      </c>
      <c r="J60" s="3">
        <f t="shared" ca="1" si="6"/>
        <v>0</v>
      </c>
      <c r="K60" s="3">
        <f t="shared" ca="1" si="7"/>
        <v>656780.20082569949</v>
      </c>
      <c r="L60">
        <f t="shared" ca="1" si="8"/>
        <v>1</v>
      </c>
    </row>
    <row r="61" spans="1:12" x14ac:dyDescent="0.35">
      <c r="A61">
        <f t="shared" si="9"/>
        <v>64</v>
      </c>
      <c r="B61">
        <f t="shared" si="0"/>
        <v>0</v>
      </c>
      <c r="C61">
        <f t="shared" ca="1" si="10"/>
        <v>656780.20082569949</v>
      </c>
      <c r="D61" s="2">
        <f ca="1">_xll.VoseNormal($C$10,$D$10)</f>
        <v>6.6412402762277625E-2</v>
      </c>
      <c r="E61" s="1">
        <f t="shared" ca="1" si="1"/>
        <v>43618.35122352594</v>
      </c>
      <c r="F61">
        <f t="shared" ca="1" si="2"/>
        <v>65798.696661566937</v>
      </c>
      <c r="G61">
        <f t="shared" ca="1" si="3"/>
        <v>6579.8696661566937</v>
      </c>
      <c r="H61">
        <f t="shared" ca="1" si="4"/>
        <v>4605.9087663096861</v>
      </c>
      <c r="I61">
        <f t="shared" ca="1" si="5"/>
        <v>11185.778432466381</v>
      </c>
      <c r="J61" s="3">
        <f t="shared" ca="1" si="6"/>
        <v>0</v>
      </c>
      <c r="K61" s="3">
        <f t="shared" ca="1" si="7"/>
        <v>711584.33048169175</v>
      </c>
      <c r="L61">
        <f t="shared" ca="1" si="8"/>
        <v>1</v>
      </c>
    </row>
    <row r="62" spans="1:12" x14ac:dyDescent="0.35">
      <c r="A62">
        <f t="shared" si="9"/>
        <v>65</v>
      </c>
      <c r="B62">
        <f t="shared" si="0"/>
        <v>1</v>
      </c>
      <c r="C62">
        <f t="shared" ca="1" si="10"/>
        <v>711584.33048169175</v>
      </c>
      <c r="D62" s="2">
        <f ca="1">_xll.VoseNormal($C$10,$D$10)</f>
        <v>0.14449322558986982</v>
      </c>
      <c r="E62" s="1">
        <f t="shared" ca="1" si="1"/>
        <v>102819.11519050757</v>
      </c>
      <c r="F62">
        <f t="shared" ca="1" si="2"/>
        <v>0</v>
      </c>
      <c r="G62">
        <f t="shared" ca="1" si="3"/>
        <v>0</v>
      </c>
      <c r="H62">
        <f t="shared" ca="1" si="4"/>
        <v>0</v>
      </c>
      <c r="I62">
        <f t="shared" ca="1" si="5"/>
        <v>0</v>
      </c>
      <c r="J62" s="3">
        <f t="shared" ca="1" si="6"/>
        <v>55369.672019230304</v>
      </c>
      <c r="K62" s="3">
        <f t="shared" ca="1" si="7"/>
        <v>759033.77365296904</v>
      </c>
      <c r="L62">
        <f t="shared" ca="1" si="8"/>
        <v>1</v>
      </c>
    </row>
    <row r="63" spans="1:12" x14ac:dyDescent="0.35">
      <c r="A63">
        <f t="shared" si="9"/>
        <v>66</v>
      </c>
      <c r="B63">
        <f t="shared" si="0"/>
        <v>1</v>
      </c>
      <c r="C63">
        <f t="shared" ca="1" si="10"/>
        <v>759033.77365296904</v>
      </c>
      <c r="D63" s="2">
        <f ca="1">_xll.VoseNormal($C$10,$D$10)</f>
        <v>9.1516200113238438E-2</v>
      </c>
      <c r="E63" s="1">
        <f t="shared" ca="1" si="1"/>
        <v>69463.886722331648</v>
      </c>
      <c r="F63">
        <f t="shared" ca="1" si="2"/>
        <v>0</v>
      </c>
      <c r="G63">
        <f t="shared" ca="1" si="3"/>
        <v>0</v>
      </c>
      <c r="H63">
        <f t="shared" ca="1" si="4"/>
        <v>0</v>
      </c>
      <c r="I63">
        <f t="shared" ca="1" si="5"/>
        <v>0</v>
      </c>
      <c r="J63" s="3">
        <f t="shared" ca="1" si="6"/>
        <v>55369.672019230304</v>
      </c>
      <c r="K63" s="3">
        <f t="shared" ca="1" si="7"/>
        <v>773127.98835607036</v>
      </c>
      <c r="L63">
        <f t="shared" ca="1" si="8"/>
        <v>1</v>
      </c>
    </row>
    <row r="64" spans="1:12" x14ac:dyDescent="0.35">
      <c r="A64">
        <f t="shared" si="9"/>
        <v>67</v>
      </c>
      <c r="B64">
        <f t="shared" si="0"/>
        <v>1</v>
      </c>
      <c r="C64">
        <f t="shared" ca="1" si="10"/>
        <v>773127.98835607036</v>
      </c>
      <c r="D64" s="2">
        <f ca="1">_xll.VoseNormal($C$10,$D$10)</f>
        <v>0.21295041697764677</v>
      </c>
      <c r="E64" s="1">
        <f t="shared" ca="1" si="1"/>
        <v>164637.92749751444</v>
      </c>
      <c r="F64">
        <f t="shared" ca="1" si="2"/>
        <v>0</v>
      </c>
      <c r="G64">
        <f t="shared" ca="1" si="3"/>
        <v>0</v>
      </c>
      <c r="H64">
        <f t="shared" ca="1" si="4"/>
        <v>0</v>
      </c>
      <c r="I64">
        <f t="shared" ca="1" si="5"/>
        <v>0</v>
      </c>
      <c r="J64" s="3">
        <f t="shared" ca="1" si="6"/>
        <v>55369.672019230304</v>
      </c>
      <c r="K64" s="3">
        <f t="shared" ca="1" si="7"/>
        <v>882396.24383435445</v>
      </c>
      <c r="L64">
        <f t="shared" ca="1" si="8"/>
        <v>1</v>
      </c>
    </row>
    <row r="65" spans="1:12" x14ac:dyDescent="0.35">
      <c r="A65">
        <f t="shared" si="9"/>
        <v>68</v>
      </c>
      <c r="B65">
        <f t="shared" si="0"/>
        <v>1</v>
      </c>
      <c r="C65">
        <f t="shared" ca="1" si="10"/>
        <v>882396.24383435445</v>
      </c>
      <c r="D65" s="2">
        <f ca="1">_xll.VoseNormal($C$10,$D$10)</f>
        <v>0.14610942168317195</v>
      </c>
      <c r="E65" s="1">
        <f t="shared" ca="1" si="1"/>
        <v>128926.40488204072</v>
      </c>
      <c r="F65">
        <f t="shared" ca="1" si="2"/>
        <v>0</v>
      </c>
      <c r="G65">
        <f t="shared" ca="1" si="3"/>
        <v>0</v>
      </c>
      <c r="H65">
        <f t="shared" ca="1" si="4"/>
        <v>0</v>
      </c>
      <c r="I65">
        <f t="shared" ca="1" si="5"/>
        <v>0</v>
      </c>
      <c r="J65" s="3">
        <f t="shared" ca="1" si="6"/>
        <v>55369.672019230304</v>
      </c>
      <c r="K65" s="3">
        <f t="shared" ca="1" si="7"/>
        <v>955952.97669716482</v>
      </c>
      <c r="L65">
        <f t="shared" ca="1" si="8"/>
        <v>1</v>
      </c>
    </row>
    <row r="66" spans="1:12" x14ac:dyDescent="0.35">
      <c r="A66">
        <f t="shared" si="9"/>
        <v>69</v>
      </c>
      <c r="B66">
        <f t="shared" si="0"/>
        <v>1</v>
      </c>
      <c r="C66">
        <f t="shared" ca="1" si="10"/>
        <v>955952.97669716482</v>
      </c>
      <c r="D66" s="2">
        <f ca="1">_xll.VoseNormal($C$10,$D$10)</f>
        <v>0.12645719192675525</v>
      </c>
      <c r="E66" s="1">
        <f t="shared" ca="1" si="1"/>
        <v>120887.12904714636</v>
      </c>
      <c r="F66">
        <f t="shared" ca="1" si="2"/>
        <v>0</v>
      </c>
      <c r="G66">
        <f t="shared" ca="1" si="3"/>
        <v>0</v>
      </c>
      <c r="H66">
        <f t="shared" ca="1" si="4"/>
        <v>0</v>
      </c>
      <c r="I66">
        <f t="shared" ca="1" si="5"/>
        <v>0</v>
      </c>
      <c r="J66" s="3">
        <f t="shared" ca="1" si="6"/>
        <v>55369.672019230304</v>
      </c>
      <c r="K66" s="3">
        <f t="shared" ca="1" si="7"/>
        <v>1021470.4337250808</v>
      </c>
      <c r="L66">
        <f t="shared" ca="1" si="8"/>
        <v>1</v>
      </c>
    </row>
    <row r="67" spans="1:12" x14ac:dyDescent="0.35">
      <c r="A67">
        <f t="shared" si="9"/>
        <v>70</v>
      </c>
      <c r="B67">
        <f t="shared" si="0"/>
        <v>1</v>
      </c>
      <c r="C67">
        <f t="shared" ca="1" si="10"/>
        <v>1021470.4337250808</v>
      </c>
      <c r="D67" s="2">
        <f ca="1">_xll.VoseNormal($C$10,$D$10)</f>
        <v>0.24353537584441098</v>
      </c>
      <c r="E67" s="1">
        <f t="shared" ca="1" si="1"/>
        <v>248764.18599119104</v>
      </c>
      <c r="F67">
        <f t="shared" ca="1" si="2"/>
        <v>0</v>
      </c>
      <c r="G67">
        <f t="shared" ca="1" si="3"/>
        <v>0</v>
      </c>
      <c r="H67">
        <f t="shared" ca="1" si="4"/>
        <v>0</v>
      </c>
      <c r="I67">
        <f t="shared" ca="1" si="5"/>
        <v>0</v>
      </c>
      <c r="J67" s="3">
        <f t="shared" ca="1" si="6"/>
        <v>55369.672019230304</v>
      </c>
      <c r="K67" s="3">
        <f t="shared" ca="1" si="7"/>
        <v>1214864.9476970416</v>
      </c>
      <c r="L67">
        <f t="shared" ca="1" si="8"/>
        <v>1</v>
      </c>
    </row>
    <row r="68" spans="1:12" x14ac:dyDescent="0.35">
      <c r="A68">
        <f t="shared" si="9"/>
        <v>71</v>
      </c>
      <c r="B68">
        <f t="shared" si="0"/>
        <v>1</v>
      </c>
      <c r="C68">
        <f t="shared" ca="1" si="10"/>
        <v>1214864.9476970416</v>
      </c>
      <c r="D68" s="2">
        <f ca="1">_xll.VoseNormal($C$10,$D$10)</f>
        <v>-1.3668736441137704E-2</v>
      </c>
      <c r="E68" s="1">
        <f t="shared" ca="1" si="1"/>
        <v>-16605.6687816474</v>
      </c>
      <c r="F68">
        <f t="shared" ca="1" si="2"/>
        <v>0</v>
      </c>
      <c r="G68">
        <f t="shared" ca="1" si="3"/>
        <v>0</v>
      </c>
      <c r="H68">
        <f t="shared" ca="1" si="4"/>
        <v>0</v>
      </c>
      <c r="I68">
        <f t="shared" ca="1" si="5"/>
        <v>0</v>
      </c>
      <c r="J68" s="3">
        <f t="shared" ca="1" si="6"/>
        <v>55369.672019230304</v>
      </c>
      <c r="K68" s="3">
        <f t="shared" ca="1" si="7"/>
        <v>1142889.6068961639</v>
      </c>
      <c r="L68">
        <f t="shared" ca="1" si="8"/>
        <v>1</v>
      </c>
    </row>
    <row r="69" spans="1:12" x14ac:dyDescent="0.35">
      <c r="A69">
        <f t="shared" si="9"/>
        <v>72</v>
      </c>
      <c r="B69">
        <f t="shared" si="0"/>
        <v>1</v>
      </c>
      <c r="C69">
        <f t="shared" ca="1" si="10"/>
        <v>1142889.6068961639</v>
      </c>
      <c r="D69" s="2">
        <f ca="1">_xll.VoseNormal($C$10,$D$10)</f>
        <v>0.21209473534421308</v>
      </c>
      <c r="E69" s="1">
        <f t="shared" ca="1" si="1"/>
        <v>242400.86870229361</v>
      </c>
      <c r="F69">
        <f t="shared" ca="1" si="2"/>
        <v>0</v>
      </c>
      <c r="G69">
        <f t="shared" ca="1" si="3"/>
        <v>0</v>
      </c>
      <c r="H69">
        <f t="shared" ca="1" si="4"/>
        <v>0</v>
      </c>
      <c r="I69">
        <f t="shared" ca="1" si="5"/>
        <v>0</v>
      </c>
      <c r="J69" s="3">
        <f t="shared" ca="1" si="6"/>
        <v>55369.672019230304</v>
      </c>
      <c r="K69" s="3">
        <f t="shared" ca="1" si="7"/>
        <v>1329920.8035792273</v>
      </c>
      <c r="L69">
        <f t="shared" ca="1" si="8"/>
        <v>1</v>
      </c>
    </row>
    <row r="70" spans="1:12" x14ac:dyDescent="0.35">
      <c r="A70">
        <f t="shared" si="9"/>
        <v>73</v>
      </c>
      <c r="B70">
        <f t="shared" si="0"/>
        <v>1</v>
      </c>
      <c r="C70">
        <f t="shared" ca="1" si="10"/>
        <v>1329920.8035792273</v>
      </c>
      <c r="D70" s="2">
        <f ca="1">_xll.VoseNormal($C$10,$D$10)</f>
        <v>-5.2821337361303247E-2</v>
      </c>
      <c r="E70" s="1">
        <f t="shared" ca="1" si="1"/>
        <v>-70248.19542967387</v>
      </c>
      <c r="F70">
        <f t="shared" ca="1" si="2"/>
        <v>0</v>
      </c>
      <c r="G70">
        <f t="shared" ca="1" si="3"/>
        <v>0</v>
      </c>
      <c r="H70">
        <f t="shared" ca="1" si="4"/>
        <v>0</v>
      </c>
      <c r="I70">
        <f t="shared" ca="1" si="5"/>
        <v>0</v>
      </c>
      <c r="J70" s="3">
        <f t="shared" ca="1" si="6"/>
        <v>55369.672019230304</v>
      </c>
      <c r="K70" s="3">
        <f t="shared" ca="1" si="7"/>
        <v>1204302.9361303232</v>
      </c>
      <c r="L70">
        <f t="shared" ca="1" si="8"/>
        <v>1</v>
      </c>
    </row>
    <row r="71" spans="1:12" x14ac:dyDescent="0.35">
      <c r="A71">
        <f t="shared" si="9"/>
        <v>74</v>
      </c>
      <c r="B71">
        <f t="shared" si="0"/>
        <v>1</v>
      </c>
      <c r="C71">
        <f t="shared" ca="1" si="10"/>
        <v>1204302.9361303232</v>
      </c>
      <c r="D71" s="2">
        <f ca="1">_xll.VoseNormal($C$10,$D$10)</f>
        <v>-0.18688728475452426</v>
      </c>
      <c r="E71" s="1">
        <f t="shared" ca="1" si="1"/>
        <v>-225068.90575529737</v>
      </c>
      <c r="F71">
        <f t="shared" ca="1" si="2"/>
        <v>0</v>
      </c>
      <c r="G71">
        <f t="shared" ca="1" si="3"/>
        <v>0</v>
      </c>
      <c r="H71">
        <f t="shared" ca="1" si="4"/>
        <v>0</v>
      </c>
      <c r="I71">
        <f t="shared" ca="1" si="5"/>
        <v>0</v>
      </c>
      <c r="J71" s="3">
        <f t="shared" ca="1" si="6"/>
        <v>55369.672019230304</v>
      </c>
      <c r="K71" s="3">
        <f t="shared" ca="1" si="7"/>
        <v>923864.3583557955</v>
      </c>
      <c r="L71">
        <f t="shared" ca="1" si="8"/>
        <v>1</v>
      </c>
    </row>
    <row r="72" spans="1:12" x14ac:dyDescent="0.35">
      <c r="A72">
        <f t="shared" si="9"/>
        <v>75</v>
      </c>
      <c r="B72">
        <f t="shared" si="0"/>
        <v>1</v>
      </c>
      <c r="C72">
        <f t="shared" ca="1" si="10"/>
        <v>923864.3583557955</v>
      </c>
      <c r="D72" s="2">
        <f ca="1">_xll.VoseNormal($C$10,$D$10)</f>
        <v>-0.12994673796226985</v>
      </c>
      <c r="E72" s="1">
        <f t="shared" ca="1" si="1"/>
        <v>-120053.15968794114</v>
      </c>
      <c r="F72">
        <f t="shared" ca="1" si="2"/>
        <v>0</v>
      </c>
      <c r="G72">
        <f t="shared" ca="1" si="3"/>
        <v>0</v>
      </c>
      <c r="H72">
        <f t="shared" ca="1" si="4"/>
        <v>0</v>
      </c>
      <c r="I72">
        <f t="shared" ca="1" si="5"/>
        <v>0</v>
      </c>
      <c r="J72" s="3">
        <f t="shared" ca="1" si="6"/>
        <v>55369.672019230304</v>
      </c>
      <c r="K72" s="3">
        <f t="shared" ca="1" si="7"/>
        <v>748441.52664862399</v>
      </c>
      <c r="L72">
        <f t="shared" ca="1" si="8"/>
        <v>1</v>
      </c>
    </row>
    <row r="73" spans="1:12" x14ac:dyDescent="0.35">
      <c r="A73">
        <f t="shared" si="9"/>
        <v>76</v>
      </c>
      <c r="B73">
        <f t="shared" si="0"/>
        <v>1</v>
      </c>
      <c r="C73">
        <f t="shared" ca="1" si="10"/>
        <v>748441.52664862399</v>
      </c>
      <c r="D73" s="2">
        <f ca="1">_xll.VoseNormal($C$10,$D$10)</f>
        <v>-4.8239562403674913E-2</v>
      </c>
      <c r="E73" s="1">
        <f t="shared" ca="1" si="1"/>
        <v>-36104.491730268019</v>
      </c>
      <c r="F73">
        <f t="shared" ca="1" si="2"/>
        <v>0</v>
      </c>
      <c r="G73">
        <f t="shared" ca="1" si="3"/>
        <v>0</v>
      </c>
      <c r="H73">
        <f t="shared" ca="1" si="4"/>
        <v>0</v>
      </c>
      <c r="I73">
        <f t="shared" ca="1" si="5"/>
        <v>0</v>
      </c>
      <c r="J73" s="3">
        <f t="shared" ca="1" si="6"/>
        <v>55369.672019230304</v>
      </c>
      <c r="K73" s="3">
        <f t="shared" ca="1" si="7"/>
        <v>656967.36289912567</v>
      </c>
      <c r="L73">
        <f t="shared" ca="1" si="8"/>
        <v>1</v>
      </c>
    </row>
    <row r="74" spans="1:12" x14ac:dyDescent="0.35">
      <c r="A74">
        <f t="shared" si="9"/>
        <v>77</v>
      </c>
      <c r="B74">
        <f t="shared" si="0"/>
        <v>1</v>
      </c>
      <c r="C74">
        <f t="shared" ca="1" si="10"/>
        <v>656967.36289912567</v>
      </c>
      <c r="D74" s="2">
        <f ca="1">_xll.VoseNormal($C$10,$D$10)</f>
        <v>-2.7391980500473354E-2</v>
      </c>
      <c r="E74" s="1">
        <f t="shared" ca="1" si="1"/>
        <v>-17995.637193980252</v>
      </c>
      <c r="F74">
        <f t="shared" ca="1" si="2"/>
        <v>0</v>
      </c>
      <c r="G74">
        <f t="shared" ca="1" si="3"/>
        <v>0</v>
      </c>
      <c r="H74">
        <f t="shared" ca="1" si="4"/>
        <v>0</v>
      </c>
      <c r="I74">
        <f t="shared" ca="1" si="5"/>
        <v>0</v>
      </c>
      <c r="J74" s="3">
        <f t="shared" ca="1" si="6"/>
        <v>55369.672019230304</v>
      </c>
      <c r="K74" s="3">
        <f t="shared" ca="1" si="7"/>
        <v>583602.05368591507</v>
      </c>
      <c r="L74">
        <f t="shared" ca="1" si="8"/>
        <v>1</v>
      </c>
    </row>
    <row r="75" spans="1:12" x14ac:dyDescent="0.35">
      <c r="A75">
        <f t="shared" si="9"/>
        <v>78</v>
      </c>
      <c r="B75">
        <f t="shared" si="0"/>
        <v>1</v>
      </c>
      <c r="C75">
        <f t="shared" ca="1" si="10"/>
        <v>583602.05368591507</v>
      </c>
      <c r="D75" s="2">
        <f ca="1">_xll.VoseNormal($C$10,$D$10)</f>
        <v>4.081504927509743E-2</v>
      </c>
      <c r="E75" s="1">
        <f t="shared" ca="1" si="1"/>
        <v>23819.746578238679</v>
      </c>
      <c r="F75">
        <f t="shared" ca="1" si="2"/>
        <v>0</v>
      </c>
      <c r="G75">
        <f t="shared" ca="1" si="3"/>
        <v>0</v>
      </c>
      <c r="H75">
        <f t="shared" ca="1" si="4"/>
        <v>0</v>
      </c>
      <c r="I75">
        <f t="shared" ca="1" si="5"/>
        <v>0</v>
      </c>
      <c r="J75" s="3">
        <f t="shared" ca="1" si="6"/>
        <v>55369.672019230304</v>
      </c>
      <c r="K75" s="3">
        <f t="shared" ca="1" si="7"/>
        <v>552052.12824492343</v>
      </c>
      <c r="L75">
        <f t="shared" ca="1" si="8"/>
        <v>1</v>
      </c>
    </row>
    <row r="76" spans="1:12" x14ac:dyDescent="0.35">
      <c r="A76">
        <f t="shared" si="9"/>
        <v>79</v>
      </c>
      <c r="B76">
        <f t="shared" si="0"/>
        <v>1</v>
      </c>
      <c r="C76">
        <f t="shared" ca="1" si="10"/>
        <v>552052.12824492343</v>
      </c>
      <c r="D76" s="2">
        <f ca="1">_xll.VoseNormal($C$10,$D$10)</f>
        <v>0.14822954628518564</v>
      </c>
      <c r="E76" s="1">
        <f t="shared" ca="1" si="1"/>
        <v>81830.436495516115</v>
      </c>
      <c r="F76">
        <f t="shared" ca="1" si="2"/>
        <v>0</v>
      </c>
      <c r="G76">
        <f t="shared" ca="1" si="3"/>
        <v>0</v>
      </c>
      <c r="H76">
        <f t="shared" ca="1" si="4"/>
        <v>0</v>
      </c>
      <c r="I76">
        <f t="shared" ca="1" si="5"/>
        <v>0</v>
      </c>
      <c r="J76" s="3">
        <f t="shared" ca="1" si="6"/>
        <v>55369.672019230304</v>
      </c>
      <c r="K76" s="3">
        <f t="shared" ca="1" si="7"/>
        <v>578512.89272120921</v>
      </c>
      <c r="L76">
        <f t="shared" ca="1" si="8"/>
        <v>1</v>
      </c>
    </row>
    <row r="77" spans="1:12" x14ac:dyDescent="0.35">
      <c r="A77">
        <f t="shared" si="9"/>
        <v>80</v>
      </c>
      <c r="B77">
        <f t="shared" si="0"/>
        <v>1</v>
      </c>
      <c r="C77">
        <f t="shared" ca="1" si="10"/>
        <v>578512.89272120921</v>
      </c>
      <c r="D77" s="2">
        <f ca="1">_xll.VoseNormal($C$10,$D$10)</f>
        <v>-3.1949652326221309E-2</v>
      </c>
      <c r="E77" s="1">
        <f t="shared" ca="1" si="1"/>
        <v>-18483.285788679201</v>
      </c>
      <c r="F77">
        <f t="shared" ca="1" si="2"/>
        <v>0</v>
      </c>
      <c r="G77">
        <f t="shared" ca="1" si="3"/>
        <v>0</v>
      </c>
      <c r="H77">
        <f t="shared" ca="1" si="4"/>
        <v>0</v>
      </c>
      <c r="I77">
        <f t="shared" ca="1" si="5"/>
        <v>0</v>
      </c>
      <c r="J77" s="3">
        <f t="shared" ca="1" si="6"/>
        <v>55369.672019230304</v>
      </c>
      <c r="K77" s="3">
        <f t="shared" ca="1" si="7"/>
        <v>504659.93491329974</v>
      </c>
      <c r="L77">
        <f t="shared" ca="1" si="8"/>
        <v>1</v>
      </c>
    </row>
    <row r="78" spans="1:12" x14ac:dyDescent="0.35">
      <c r="A78">
        <f t="shared" si="9"/>
        <v>81</v>
      </c>
      <c r="B78">
        <f t="shared" si="0"/>
        <v>1</v>
      </c>
      <c r="C78">
        <f t="shared" ca="1" si="10"/>
        <v>504659.93491329974</v>
      </c>
      <c r="D78" s="2">
        <f ca="1">_xll.VoseNormal($C$10,$D$10)</f>
        <v>0.31656457890819339</v>
      </c>
      <c r="E78" s="1">
        <f t="shared" ca="1" si="1"/>
        <v>159757.45978766502</v>
      </c>
      <c r="F78">
        <f t="shared" ca="1" si="2"/>
        <v>0</v>
      </c>
      <c r="G78">
        <f t="shared" ca="1" si="3"/>
        <v>0</v>
      </c>
      <c r="H78">
        <f t="shared" ca="1" si="4"/>
        <v>0</v>
      </c>
      <c r="I78">
        <f t="shared" ca="1" si="5"/>
        <v>0</v>
      </c>
      <c r="J78" s="3">
        <f t="shared" ca="1" si="6"/>
        <v>55369.672019230304</v>
      </c>
      <c r="K78" s="3">
        <f t="shared" ca="1" si="7"/>
        <v>609047.72268173448</v>
      </c>
      <c r="L78">
        <f t="shared" ca="1" si="8"/>
        <v>1</v>
      </c>
    </row>
    <row r="79" spans="1:12" x14ac:dyDescent="0.35">
      <c r="A79">
        <f t="shared" si="9"/>
        <v>82</v>
      </c>
      <c r="B79">
        <f t="shared" si="0"/>
        <v>1</v>
      </c>
      <c r="C79">
        <f t="shared" ca="1" si="10"/>
        <v>609047.72268173448</v>
      </c>
      <c r="D79" s="2">
        <f ca="1">_xll.VoseNormal($C$10,$D$10)</f>
        <v>2.6937327605551648E-3</v>
      </c>
      <c r="E79" s="1">
        <f t="shared" ca="1" si="1"/>
        <v>1640.6118033293051</v>
      </c>
      <c r="F79">
        <f t="shared" ca="1" si="2"/>
        <v>0</v>
      </c>
      <c r="G79">
        <f t="shared" ca="1" si="3"/>
        <v>0</v>
      </c>
      <c r="H79">
        <f t="shared" ca="1" si="4"/>
        <v>0</v>
      </c>
      <c r="I79">
        <f t="shared" ca="1" si="5"/>
        <v>0</v>
      </c>
      <c r="J79" s="3">
        <f t="shared" ca="1" si="6"/>
        <v>55369.672019230304</v>
      </c>
      <c r="K79" s="3">
        <f t="shared" ca="1" si="7"/>
        <v>555318.66246583348</v>
      </c>
      <c r="L79">
        <f t="shared" ca="1" si="8"/>
        <v>1</v>
      </c>
    </row>
    <row r="80" spans="1:12" x14ac:dyDescent="0.35">
      <c r="A80">
        <f t="shared" si="9"/>
        <v>83</v>
      </c>
      <c r="B80">
        <f t="shared" si="0"/>
        <v>1</v>
      </c>
      <c r="C80">
        <f t="shared" ca="1" si="10"/>
        <v>555318.66246583348</v>
      </c>
      <c r="D80" s="2">
        <f ca="1">_xll.VoseNormal($C$10,$D$10)</f>
        <v>-2.2100079043307283E-3</v>
      </c>
      <c r="E80" s="1">
        <f t="shared" ca="1" si="1"/>
        <v>-1227.2586334718596</v>
      </c>
      <c r="F80">
        <f t="shared" ca="1" si="2"/>
        <v>0</v>
      </c>
      <c r="G80">
        <f t="shared" ca="1" si="3"/>
        <v>0</v>
      </c>
      <c r="H80">
        <f t="shared" ca="1" si="4"/>
        <v>0</v>
      </c>
      <c r="I80">
        <f t="shared" ca="1" si="5"/>
        <v>0</v>
      </c>
      <c r="J80" s="3">
        <f t="shared" ca="1" si="6"/>
        <v>55369.672019230304</v>
      </c>
      <c r="K80" s="3">
        <f t="shared" ca="1" si="7"/>
        <v>498721.73181313125</v>
      </c>
      <c r="L80">
        <f t="shared" ca="1" si="8"/>
        <v>1</v>
      </c>
    </row>
    <row r="81" spans="1:12" x14ac:dyDescent="0.35">
      <c r="A81">
        <f t="shared" si="9"/>
        <v>84</v>
      </c>
      <c r="B81">
        <f t="shared" si="0"/>
        <v>1</v>
      </c>
      <c r="C81">
        <f t="shared" ca="1" si="10"/>
        <v>498721.73181313125</v>
      </c>
      <c r="D81" s="2">
        <f ca="1">_xll.VoseNormal($C$10,$D$10)</f>
        <v>-6.7692497068000956E-3</v>
      </c>
      <c r="E81" s="1">
        <f t="shared" ca="1" si="1"/>
        <v>-3375.9719368508745</v>
      </c>
      <c r="F81">
        <f t="shared" ca="1" si="2"/>
        <v>0</v>
      </c>
      <c r="G81">
        <f t="shared" ca="1" si="3"/>
        <v>0</v>
      </c>
      <c r="H81">
        <f t="shared" ca="1" si="4"/>
        <v>0</v>
      </c>
      <c r="I81">
        <f t="shared" ca="1" si="5"/>
        <v>0</v>
      </c>
      <c r="J81" s="3">
        <f t="shared" ca="1" si="6"/>
        <v>55369.672019230304</v>
      </c>
      <c r="K81" s="3">
        <f t="shared" ca="1" si="7"/>
        <v>439976.08785705006</v>
      </c>
      <c r="L81">
        <f t="shared" ca="1" si="8"/>
        <v>1</v>
      </c>
    </row>
    <row r="82" spans="1:12" x14ac:dyDescent="0.35">
      <c r="A82">
        <f t="shared" si="9"/>
        <v>85</v>
      </c>
      <c r="B82">
        <f t="shared" si="0"/>
        <v>1</v>
      </c>
      <c r="C82">
        <f t="shared" ca="1" si="10"/>
        <v>439976.08785705006</v>
      </c>
      <c r="D82" s="2">
        <f ca="1">_xll.VoseNormal($C$10,$D$10)</f>
        <v>-0.12548563515290256</v>
      </c>
      <c r="E82" s="1">
        <f t="shared" ca="1" si="1"/>
        <v>-55210.67883683119</v>
      </c>
      <c r="F82">
        <f t="shared" ca="1" si="2"/>
        <v>0</v>
      </c>
      <c r="G82">
        <f t="shared" ca="1" si="3"/>
        <v>0</v>
      </c>
      <c r="H82">
        <f t="shared" ca="1" si="4"/>
        <v>0</v>
      </c>
      <c r="I82">
        <f t="shared" ca="1" si="5"/>
        <v>0</v>
      </c>
      <c r="J82" s="3">
        <f t="shared" ca="1" si="6"/>
        <v>55369.672019230304</v>
      </c>
      <c r="K82" s="3">
        <f t="shared" ca="1" si="7"/>
        <v>329395.73700098856</v>
      </c>
      <c r="L82">
        <f t="shared" ca="1" si="8"/>
        <v>1</v>
      </c>
    </row>
    <row r="83" spans="1:12" x14ac:dyDescent="0.35">
      <c r="A83">
        <f t="shared" si="9"/>
        <v>86</v>
      </c>
      <c r="B83">
        <f t="shared" si="0"/>
        <v>1</v>
      </c>
      <c r="C83">
        <f t="shared" ca="1" si="10"/>
        <v>329395.73700098856</v>
      </c>
      <c r="D83" s="2">
        <f ca="1">_xll.VoseNormal($C$10,$D$10)</f>
        <v>-1.0395361626264574E-2</v>
      </c>
      <c r="E83" s="1">
        <f t="shared" ca="1" si="1"/>
        <v>-3424.1878042752141</v>
      </c>
      <c r="F83">
        <f t="shared" ca="1" si="2"/>
        <v>0</v>
      </c>
      <c r="G83">
        <f t="shared" ca="1" si="3"/>
        <v>0</v>
      </c>
      <c r="H83">
        <f t="shared" ca="1" si="4"/>
        <v>0</v>
      </c>
      <c r="I83">
        <f t="shared" ca="1" si="5"/>
        <v>0</v>
      </c>
      <c r="J83" s="3">
        <f t="shared" ca="1" si="6"/>
        <v>55369.672019230304</v>
      </c>
      <c r="K83" s="3">
        <f t="shared" ca="1" si="7"/>
        <v>270601.87717748305</v>
      </c>
      <c r="L83">
        <f t="shared" ca="1" si="8"/>
        <v>1</v>
      </c>
    </row>
    <row r="84" spans="1:12" x14ac:dyDescent="0.35">
      <c r="A84">
        <f t="shared" si="9"/>
        <v>87</v>
      </c>
      <c r="B84">
        <f t="shared" si="0"/>
        <v>1</v>
      </c>
      <c r="C84">
        <f t="shared" ca="1" si="10"/>
        <v>270601.87717748305</v>
      </c>
      <c r="D84" s="2">
        <f ca="1">_xll.VoseNormal($C$10,$D$10)</f>
        <v>-0.14384820112977365</v>
      </c>
      <c r="E84" s="1">
        <f t="shared" ca="1" si="1"/>
        <v>-38925.593254320884</v>
      </c>
      <c r="F84">
        <f t="shared" ca="1" si="2"/>
        <v>0</v>
      </c>
      <c r="G84">
        <f t="shared" ca="1" si="3"/>
        <v>0</v>
      </c>
      <c r="H84">
        <f t="shared" ca="1" si="4"/>
        <v>0</v>
      </c>
      <c r="I84">
        <f t="shared" ca="1" si="5"/>
        <v>0</v>
      </c>
      <c r="J84" s="3">
        <f t="shared" ca="1" si="6"/>
        <v>55369.672019230304</v>
      </c>
      <c r="K84" s="3">
        <f t="shared" ca="1" si="7"/>
        <v>176306.61190393189</v>
      </c>
      <c r="L84">
        <f t="shared" ca="1" si="8"/>
        <v>1</v>
      </c>
    </row>
    <row r="85" spans="1:12" x14ac:dyDescent="0.35">
      <c r="A85">
        <f t="shared" si="9"/>
        <v>88</v>
      </c>
      <c r="B85">
        <f t="shared" si="0"/>
        <v>1</v>
      </c>
      <c r="C85">
        <f t="shared" ca="1" si="10"/>
        <v>176306.61190393189</v>
      </c>
      <c r="D85" s="2">
        <f ca="1">_xll.VoseNormal($C$10,$D$10)</f>
        <v>-0.18010629547974139</v>
      </c>
      <c r="E85" s="1">
        <f t="shared" ca="1" si="1"/>
        <v>-31753.930738601648</v>
      </c>
      <c r="F85">
        <f t="shared" ca="1" si="2"/>
        <v>0</v>
      </c>
      <c r="G85">
        <f t="shared" ca="1" si="3"/>
        <v>0</v>
      </c>
      <c r="H85">
        <f t="shared" ca="1" si="4"/>
        <v>0</v>
      </c>
      <c r="I85">
        <f t="shared" ca="1" si="5"/>
        <v>0</v>
      </c>
      <c r="J85" s="3">
        <f t="shared" ca="1" si="6"/>
        <v>55369.672019230304</v>
      </c>
      <c r="K85" s="3">
        <f t="shared" ca="1" si="7"/>
        <v>89183.009146099925</v>
      </c>
      <c r="L85">
        <f t="shared" ca="1" si="8"/>
        <v>1</v>
      </c>
    </row>
    <row r="86" spans="1:12" x14ac:dyDescent="0.35">
      <c r="A86">
        <f t="shared" si="9"/>
        <v>89</v>
      </c>
      <c r="B86">
        <f t="shared" si="0"/>
        <v>1</v>
      </c>
      <c r="C86">
        <f t="shared" ca="1" si="10"/>
        <v>89183.009146099925</v>
      </c>
      <c r="D86" s="2">
        <f ca="1">_xll.VoseNormal($C$10,$D$10)</f>
        <v>4.2308396994621272E-3</v>
      </c>
      <c r="E86" s="1">
        <f t="shared" ca="1" si="1"/>
        <v>377.31901561281353</v>
      </c>
      <c r="F86">
        <f t="shared" ca="1" si="2"/>
        <v>0</v>
      </c>
      <c r="G86">
        <f t="shared" ca="1" si="3"/>
        <v>0</v>
      </c>
      <c r="H86">
        <f t="shared" ca="1" si="4"/>
        <v>0</v>
      </c>
      <c r="I86">
        <f t="shared" ca="1" si="5"/>
        <v>0</v>
      </c>
      <c r="J86" s="3">
        <f t="shared" ca="1" si="6"/>
        <v>55369.672019230304</v>
      </c>
      <c r="K86" s="3">
        <f t="shared" ca="1" si="7"/>
        <v>34190.656142482432</v>
      </c>
      <c r="L86">
        <f t="shared" ca="1" si="8"/>
        <v>1</v>
      </c>
    </row>
    <row r="87" spans="1:12" x14ac:dyDescent="0.35">
      <c r="A87">
        <f t="shared" si="9"/>
        <v>90</v>
      </c>
      <c r="B87">
        <f t="shared" ref="B87:B97" si="11">IF(A87&gt;=$B$15,1,0)</f>
        <v>1</v>
      </c>
      <c r="C87">
        <f t="shared" ca="1" si="10"/>
        <v>34190.656142482432</v>
      </c>
      <c r="D87" s="2">
        <f ca="1">_xll.VoseNormal($C$10,$D$10)</f>
        <v>-3.041269093620376E-2</v>
      </c>
      <c r="E87" s="1">
        <f t="shared" ref="E87:E97" ca="1" si="12">C87*D87</f>
        <v>-1039.8298581673348</v>
      </c>
      <c r="F87">
        <f t="shared" ref="F87:F97" ca="1" si="13">(1-B87)*($B$6*(1+$B$7)^(A87-$B$5))</f>
        <v>0</v>
      </c>
      <c r="G87">
        <f t="shared" ref="G87:G97" ca="1" si="14">$B$8*F87</f>
        <v>0</v>
      </c>
      <c r="H87">
        <f t="shared" ref="H87:H97" ca="1" si="15">IF($B$8&gt;$B$9,$B$9,$B$8)*F87</f>
        <v>0</v>
      </c>
      <c r="I87">
        <f t="shared" ref="I87:I97" ca="1" si="16">G87+H87</f>
        <v>0</v>
      </c>
      <c r="J87" s="3">
        <f t="shared" ref="J87:J97" ca="1" si="17">B87*$B$11</f>
        <v>55369.672019230304</v>
      </c>
      <c r="K87" s="3">
        <f t="shared" ref="K87:K97" ca="1" si="18">C87+E87+I87-J87</f>
        <v>-22218.845734915209</v>
      </c>
      <c r="L87">
        <f t="shared" ref="L87:L97" ca="1" si="19">IF(K87&gt;0,1,0)</f>
        <v>0</v>
      </c>
    </row>
    <row r="88" spans="1:12" x14ac:dyDescent="0.35">
      <c r="A88">
        <f t="shared" ref="A88:A97" si="20">A87+1</f>
        <v>91</v>
      </c>
      <c r="B88">
        <f t="shared" si="11"/>
        <v>1</v>
      </c>
      <c r="C88">
        <f t="shared" ref="C88:C97" ca="1" si="21">K87</f>
        <v>-22218.845734915209</v>
      </c>
      <c r="D88" s="2">
        <f ca="1">_xll.VoseNormal($C$10,$D$10)</f>
        <v>7.4284361744128155E-2</v>
      </c>
      <c r="E88" s="1">
        <f t="shared" ca="1" si="12"/>
        <v>-1650.5127741094204</v>
      </c>
      <c r="F88">
        <f t="shared" ca="1" si="13"/>
        <v>0</v>
      </c>
      <c r="G88">
        <f t="shared" ca="1" si="14"/>
        <v>0</v>
      </c>
      <c r="H88">
        <f t="shared" ca="1" si="15"/>
        <v>0</v>
      </c>
      <c r="I88">
        <f t="shared" ca="1" si="16"/>
        <v>0</v>
      </c>
      <c r="J88" s="3">
        <f t="shared" ca="1" si="17"/>
        <v>55369.672019230304</v>
      </c>
      <c r="K88" s="3">
        <f t="shared" ca="1" si="18"/>
        <v>-79239.030528254938</v>
      </c>
      <c r="L88">
        <f t="shared" ca="1" si="19"/>
        <v>0</v>
      </c>
    </row>
    <row r="89" spans="1:12" x14ac:dyDescent="0.35">
      <c r="A89">
        <f t="shared" si="20"/>
        <v>92</v>
      </c>
      <c r="B89">
        <f t="shared" si="11"/>
        <v>1</v>
      </c>
      <c r="C89">
        <f t="shared" ca="1" si="21"/>
        <v>-79239.030528254938</v>
      </c>
      <c r="D89" s="2">
        <f ca="1">_xll.VoseNormal($C$10,$D$10)</f>
        <v>0.32025367904789998</v>
      </c>
      <c r="E89" s="1">
        <f t="shared" ca="1" si="12"/>
        <v>-25376.591050862506</v>
      </c>
      <c r="F89">
        <f t="shared" ca="1" si="13"/>
        <v>0</v>
      </c>
      <c r="G89">
        <f t="shared" ca="1" si="14"/>
        <v>0</v>
      </c>
      <c r="H89">
        <f t="shared" ca="1" si="15"/>
        <v>0</v>
      </c>
      <c r="I89">
        <f t="shared" ca="1" si="16"/>
        <v>0</v>
      </c>
      <c r="J89" s="3">
        <f t="shared" ca="1" si="17"/>
        <v>55369.672019230304</v>
      </c>
      <c r="K89" s="3">
        <f t="shared" ca="1" si="18"/>
        <v>-159985.29359834775</v>
      </c>
      <c r="L89">
        <f t="shared" ca="1" si="19"/>
        <v>0</v>
      </c>
    </row>
    <row r="90" spans="1:12" x14ac:dyDescent="0.35">
      <c r="A90">
        <f t="shared" si="20"/>
        <v>93</v>
      </c>
      <c r="B90">
        <f t="shared" si="11"/>
        <v>1</v>
      </c>
      <c r="C90">
        <f t="shared" ca="1" si="21"/>
        <v>-159985.29359834775</v>
      </c>
      <c r="D90" s="2">
        <f ca="1">_xll.VoseNormal($C$10,$D$10)</f>
        <v>0.10967522450715697</v>
      </c>
      <c r="E90" s="1">
        <f t="shared" ca="1" si="12"/>
        <v>-17546.422993242213</v>
      </c>
      <c r="F90">
        <f t="shared" ca="1" si="13"/>
        <v>0</v>
      </c>
      <c r="G90">
        <f t="shared" ca="1" si="14"/>
        <v>0</v>
      </c>
      <c r="H90">
        <f t="shared" ca="1" si="15"/>
        <v>0</v>
      </c>
      <c r="I90">
        <f t="shared" ca="1" si="16"/>
        <v>0</v>
      </c>
      <c r="J90" s="3">
        <f t="shared" ca="1" si="17"/>
        <v>55369.672019230304</v>
      </c>
      <c r="K90" s="3">
        <f t="shared" ca="1" si="18"/>
        <v>-232901.38861082029</v>
      </c>
      <c r="L90">
        <f t="shared" ca="1" si="19"/>
        <v>0</v>
      </c>
    </row>
    <row r="91" spans="1:12" x14ac:dyDescent="0.35">
      <c r="A91">
        <f t="shared" si="20"/>
        <v>94</v>
      </c>
      <c r="B91">
        <f t="shared" si="11"/>
        <v>1</v>
      </c>
      <c r="C91">
        <f t="shared" ca="1" si="21"/>
        <v>-232901.38861082029</v>
      </c>
      <c r="D91" s="2">
        <f ca="1">_xll.VoseNormal($C$10,$D$10)</f>
        <v>-1.6333323121210178E-2</v>
      </c>
      <c r="E91" s="1">
        <f t="shared" ca="1" si="12"/>
        <v>3804.0536355590675</v>
      </c>
      <c r="F91">
        <f t="shared" ca="1" si="13"/>
        <v>0</v>
      </c>
      <c r="G91">
        <f t="shared" ca="1" si="14"/>
        <v>0</v>
      </c>
      <c r="H91">
        <f t="shared" ca="1" si="15"/>
        <v>0</v>
      </c>
      <c r="I91">
        <f t="shared" ca="1" si="16"/>
        <v>0</v>
      </c>
      <c r="J91" s="3">
        <f t="shared" ca="1" si="17"/>
        <v>55369.672019230304</v>
      </c>
      <c r="K91" s="3">
        <f t="shared" ca="1" si="18"/>
        <v>-284467.0069944915</v>
      </c>
      <c r="L91">
        <f t="shared" ca="1" si="19"/>
        <v>0</v>
      </c>
    </row>
    <row r="92" spans="1:12" x14ac:dyDescent="0.35">
      <c r="A92">
        <f t="shared" si="20"/>
        <v>95</v>
      </c>
      <c r="B92">
        <f t="shared" si="11"/>
        <v>1</v>
      </c>
      <c r="C92">
        <f t="shared" ca="1" si="21"/>
        <v>-284467.0069944915</v>
      </c>
      <c r="D92" s="2">
        <f ca="1">_xll.VoseNormal($C$10,$D$10)</f>
        <v>0.12155356189484515</v>
      </c>
      <c r="E92" s="1">
        <f t="shared" ca="1" si="12"/>
        <v>-34577.977941746271</v>
      </c>
      <c r="F92">
        <f t="shared" ca="1" si="13"/>
        <v>0</v>
      </c>
      <c r="G92">
        <f t="shared" ca="1" si="14"/>
        <v>0</v>
      </c>
      <c r="H92">
        <f t="shared" ca="1" si="15"/>
        <v>0</v>
      </c>
      <c r="I92">
        <f t="shared" ca="1" si="16"/>
        <v>0</v>
      </c>
      <c r="J92" s="3">
        <f t="shared" ca="1" si="17"/>
        <v>55369.672019230304</v>
      </c>
      <c r="K92" s="3">
        <f t="shared" ca="1" si="18"/>
        <v>-374414.65695546812</v>
      </c>
      <c r="L92">
        <f t="shared" ca="1" si="19"/>
        <v>0</v>
      </c>
    </row>
    <row r="93" spans="1:12" x14ac:dyDescent="0.35">
      <c r="A93">
        <f t="shared" si="20"/>
        <v>96</v>
      </c>
      <c r="B93">
        <f t="shared" si="11"/>
        <v>1</v>
      </c>
      <c r="C93">
        <f t="shared" ca="1" si="21"/>
        <v>-374414.65695546812</v>
      </c>
      <c r="D93" s="2">
        <f ca="1">_xll.VoseNormal($C$10,$D$10)</f>
        <v>-0.10846900235033476</v>
      </c>
      <c r="E93" s="1">
        <f t="shared" ca="1" si="12"/>
        <v>40612.384305302454</v>
      </c>
      <c r="F93">
        <f t="shared" ca="1" si="13"/>
        <v>0</v>
      </c>
      <c r="G93">
        <f t="shared" ca="1" si="14"/>
        <v>0</v>
      </c>
      <c r="H93">
        <f t="shared" ca="1" si="15"/>
        <v>0</v>
      </c>
      <c r="I93">
        <f t="shared" ca="1" si="16"/>
        <v>0</v>
      </c>
      <c r="J93" s="3">
        <f t="shared" ca="1" si="17"/>
        <v>55369.672019230304</v>
      </c>
      <c r="K93" s="3">
        <f t="shared" ca="1" si="18"/>
        <v>-389171.94466939598</v>
      </c>
      <c r="L93">
        <f t="shared" ca="1" si="19"/>
        <v>0</v>
      </c>
    </row>
    <row r="94" spans="1:12" x14ac:dyDescent="0.35">
      <c r="A94">
        <f t="shared" si="20"/>
        <v>97</v>
      </c>
      <c r="B94">
        <f t="shared" si="11"/>
        <v>1</v>
      </c>
      <c r="C94">
        <f t="shared" ca="1" si="21"/>
        <v>-389171.94466939598</v>
      </c>
      <c r="D94" s="2">
        <f ca="1">_xll.VoseNormal($C$10,$D$10)</f>
        <v>7.482279894560738E-2</v>
      </c>
      <c r="E94" s="1">
        <f t="shared" ca="1" si="12"/>
        <v>-29118.934171269255</v>
      </c>
      <c r="F94">
        <f t="shared" ca="1" si="13"/>
        <v>0</v>
      </c>
      <c r="G94">
        <f t="shared" ca="1" si="14"/>
        <v>0</v>
      </c>
      <c r="H94">
        <f t="shared" ca="1" si="15"/>
        <v>0</v>
      </c>
      <c r="I94">
        <f t="shared" ca="1" si="16"/>
        <v>0</v>
      </c>
      <c r="J94" s="3">
        <f t="shared" ca="1" si="17"/>
        <v>55369.672019230304</v>
      </c>
      <c r="K94" s="3">
        <f t="shared" ca="1" si="18"/>
        <v>-473660.55085989553</v>
      </c>
      <c r="L94">
        <f t="shared" ca="1" si="19"/>
        <v>0</v>
      </c>
    </row>
    <row r="95" spans="1:12" x14ac:dyDescent="0.35">
      <c r="A95">
        <f t="shared" si="20"/>
        <v>98</v>
      </c>
      <c r="B95">
        <f t="shared" si="11"/>
        <v>1</v>
      </c>
      <c r="C95">
        <f t="shared" ca="1" si="21"/>
        <v>-473660.55085989553</v>
      </c>
      <c r="D95" s="2">
        <f ca="1">_xll.VoseNormal($C$10,$D$10)</f>
        <v>0.1092164038558453</v>
      </c>
      <c r="E95" s="1">
        <f t="shared" ca="1" si="12"/>
        <v>-51731.502013296507</v>
      </c>
      <c r="F95">
        <f t="shared" ca="1" si="13"/>
        <v>0</v>
      </c>
      <c r="G95">
        <f t="shared" ca="1" si="14"/>
        <v>0</v>
      </c>
      <c r="H95">
        <f t="shared" ca="1" si="15"/>
        <v>0</v>
      </c>
      <c r="I95">
        <f t="shared" ca="1" si="16"/>
        <v>0</v>
      </c>
      <c r="J95" s="3">
        <f t="shared" ca="1" si="17"/>
        <v>55369.672019230304</v>
      </c>
      <c r="K95" s="3">
        <f t="shared" ca="1" si="18"/>
        <v>-580761.72489242232</v>
      </c>
      <c r="L95">
        <f t="shared" ca="1" si="19"/>
        <v>0</v>
      </c>
    </row>
    <row r="96" spans="1:12" x14ac:dyDescent="0.35">
      <c r="A96">
        <f t="shared" si="20"/>
        <v>99</v>
      </c>
      <c r="B96">
        <f t="shared" si="11"/>
        <v>1</v>
      </c>
      <c r="C96">
        <f t="shared" ca="1" si="21"/>
        <v>-580761.72489242232</v>
      </c>
      <c r="D96" s="2">
        <f ca="1">_xll.VoseNormal($C$10,$D$10)</f>
        <v>-6.0691069686411414E-2</v>
      </c>
      <c r="E96" s="1">
        <f t="shared" ca="1" si="12"/>
        <v>35247.050316646499</v>
      </c>
      <c r="F96">
        <f t="shared" ca="1" si="13"/>
        <v>0</v>
      </c>
      <c r="G96">
        <f t="shared" ca="1" si="14"/>
        <v>0</v>
      </c>
      <c r="H96">
        <f t="shared" ca="1" si="15"/>
        <v>0</v>
      </c>
      <c r="I96">
        <f t="shared" ca="1" si="16"/>
        <v>0</v>
      </c>
      <c r="J96" s="3">
        <f t="shared" ca="1" si="17"/>
        <v>55369.672019230304</v>
      </c>
      <c r="K96" s="3">
        <f t="shared" ca="1" si="18"/>
        <v>-600884.34659500618</v>
      </c>
      <c r="L96">
        <f t="shared" ca="1" si="19"/>
        <v>0</v>
      </c>
    </row>
    <row r="97" spans="1:12" x14ac:dyDescent="0.35">
      <c r="A97">
        <f t="shared" si="20"/>
        <v>100</v>
      </c>
      <c r="B97">
        <f t="shared" si="11"/>
        <v>1</v>
      </c>
      <c r="C97">
        <f t="shared" ca="1" si="21"/>
        <v>-600884.34659500618</v>
      </c>
      <c r="D97" s="2">
        <f ca="1">_xll.VoseNormal($C$10,$D$10)</f>
        <v>0.14853914970668006</v>
      </c>
      <c r="E97" s="1">
        <f t="shared" ca="1" si="12"/>
        <v>-89254.849915276252</v>
      </c>
      <c r="F97">
        <f t="shared" ca="1" si="13"/>
        <v>0</v>
      </c>
      <c r="G97">
        <f t="shared" ca="1" si="14"/>
        <v>0</v>
      </c>
      <c r="H97">
        <f t="shared" ca="1" si="15"/>
        <v>0</v>
      </c>
      <c r="I97">
        <f t="shared" ca="1" si="16"/>
        <v>0</v>
      </c>
      <c r="J97" s="3">
        <f t="shared" ca="1" si="17"/>
        <v>55369.672019230304</v>
      </c>
      <c r="K97" s="3">
        <f t="shared" ca="1" si="18"/>
        <v>-745508.86852951278</v>
      </c>
      <c r="L97">
        <f t="shared" ca="1" si="19"/>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
  <sheetViews>
    <sheetView workbookViewId="0"/>
  </sheetViews>
  <sheetFormatPr defaultRowHeight="14.5" x14ac:dyDescent="0.35"/>
  <sheetData/>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3074" r:id="rId4">
          <objectPr defaultSize="0" r:id="rId5">
            <anchor moveWithCells="1">
              <from>
                <xdr:col>0</xdr:col>
                <xdr:colOff>0</xdr:colOff>
                <xdr:row>0</xdr:row>
                <xdr:rowOff>0</xdr:rowOff>
              </from>
              <to>
                <xdr:col>1</xdr:col>
                <xdr:colOff>311150</xdr:colOff>
                <xdr:row>2</xdr:row>
                <xdr:rowOff>158750</xdr:rowOff>
              </to>
            </anchor>
          </objectPr>
        </oleObject>
      </mc:Choice>
      <mc:Fallback>
        <oleObject progId="Packager Shell Object" shapeId="3074" r:id="rId4"/>
      </mc:Fallback>
    </mc:AlternateContent>
    <mc:AlternateContent xmlns:mc="http://schemas.openxmlformats.org/markup-compatibility/2006">
      <mc:Choice Requires="x14">
        <oleObject progId="Packager Shell Object" shapeId="3075" r:id="rId6">
          <objectPr defaultSize="0" r:id="rId7">
            <anchor moveWithCells="1">
              <from>
                <xdr:col>0</xdr:col>
                <xdr:colOff>0</xdr:colOff>
                <xdr:row>0</xdr:row>
                <xdr:rowOff>0</xdr:rowOff>
              </from>
              <to>
                <xdr:col>2</xdr:col>
                <xdr:colOff>57150</xdr:colOff>
                <xdr:row>2</xdr:row>
                <xdr:rowOff>158750</xdr:rowOff>
              </to>
            </anchor>
          </objectPr>
        </oleObject>
      </mc:Choice>
      <mc:Fallback>
        <oleObject progId="Packager Shell Object" shapeId="3075"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D20"/>
  <sheetViews>
    <sheetView topLeftCell="A14" workbookViewId="0">
      <selection activeCell="B5" sqref="B5:D20"/>
    </sheetView>
  </sheetViews>
  <sheetFormatPr defaultRowHeight="14.5" x14ac:dyDescent="0.35"/>
  <cols>
    <col min="1" max="1" width="4.6328125" customWidth="1"/>
    <col min="3" max="3" width="20.6328125" customWidth="1"/>
    <col min="4" max="4" width="22.6328125" customWidth="1"/>
  </cols>
  <sheetData>
    <row r="1" spans="2:4" s="4" customFormat="1" ht="18" x14ac:dyDescent="0.4">
      <c r="B1" s="6" t="s">
        <v>59</v>
      </c>
    </row>
    <row r="2" spans="2:4" s="4" customFormat="1" x14ac:dyDescent="0.35">
      <c r="B2" s="7" t="s">
        <v>60</v>
      </c>
    </row>
    <row r="3" spans="2:4" s="5" customFormat="1" x14ac:dyDescent="0.35">
      <c r="B3" s="8" t="s">
        <v>61</v>
      </c>
    </row>
    <row r="5" spans="2:4" ht="15.5" x14ac:dyDescent="0.35">
      <c r="B5" s="123" t="s">
        <v>62</v>
      </c>
      <c r="C5" s="123"/>
      <c r="D5" s="123"/>
    </row>
    <row r="6" spans="2:4" x14ac:dyDescent="0.35">
      <c r="B6" s="118" t="s">
        <v>63</v>
      </c>
      <c r="C6" s="118"/>
      <c r="D6" s="15">
        <v>1</v>
      </c>
    </row>
    <row r="7" spans="2:4" x14ac:dyDescent="0.35">
      <c r="B7" s="118" t="s">
        <v>64</v>
      </c>
      <c r="C7" s="118"/>
      <c r="D7" s="15">
        <v>5</v>
      </c>
    </row>
    <row r="8" spans="2:4" x14ac:dyDescent="0.35">
      <c r="B8" s="118" t="s">
        <v>65</v>
      </c>
      <c r="C8" s="118"/>
      <c r="D8" s="15">
        <v>5</v>
      </c>
    </row>
    <row r="9" spans="2:4" x14ac:dyDescent="0.35">
      <c r="B9" s="118" t="s">
        <v>66</v>
      </c>
      <c r="C9" s="118"/>
      <c r="D9" s="15">
        <v>2</v>
      </c>
    </row>
    <row r="10" spans="2:4" x14ac:dyDescent="0.35">
      <c r="B10" s="118" t="s">
        <v>67</v>
      </c>
      <c r="C10" s="118"/>
      <c r="D10" s="16">
        <v>42848.679097222222</v>
      </c>
    </row>
    <row r="11" spans="2:4" x14ac:dyDescent="0.35">
      <c r="B11" s="118" t="s">
        <v>68</v>
      </c>
      <c r="C11" s="118"/>
      <c r="D11" s="16">
        <v>42848.679282407407</v>
      </c>
    </row>
    <row r="12" spans="2:4" x14ac:dyDescent="0.35">
      <c r="B12" s="118" t="s">
        <v>69</v>
      </c>
      <c r="C12" s="118"/>
      <c r="D12" s="17">
        <v>1.8518518518518518E-4</v>
      </c>
    </row>
    <row r="13" spans="2:4" x14ac:dyDescent="0.35">
      <c r="B13" s="119" t="s">
        <v>70</v>
      </c>
      <c r="C13" s="120"/>
      <c r="D13" s="18" t="s">
        <v>73</v>
      </c>
    </row>
    <row r="14" spans="2:4" x14ac:dyDescent="0.35">
      <c r="B14" s="121" t="s">
        <v>71</v>
      </c>
      <c r="C14" s="122"/>
      <c r="D14" s="14">
        <v>5000</v>
      </c>
    </row>
    <row r="15" spans="2:4" x14ac:dyDescent="0.35">
      <c r="B15" s="121" t="s">
        <v>72</v>
      </c>
      <c r="C15" s="122"/>
      <c r="D15" s="14">
        <v>4251287762</v>
      </c>
    </row>
    <row r="16" spans="2:4" x14ac:dyDescent="0.35">
      <c r="B16" s="20"/>
      <c r="C16" s="21" t="s">
        <v>74</v>
      </c>
      <c r="D16" s="11"/>
    </row>
    <row r="17" spans="2:4" x14ac:dyDescent="0.35">
      <c r="B17" s="22">
        <v>1</v>
      </c>
      <c r="C17" s="23" t="s">
        <v>75</v>
      </c>
      <c r="D17" s="26" t="s">
        <v>55</v>
      </c>
    </row>
    <row r="18" spans="2:4" x14ac:dyDescent="0.35">
      <c r="B18" s="22">
        <v>2</v>
      </c>
      <c r="C18" s="23" t="s">
        <v>76</v>
      </c>
      <c r="D18" s="26" t="s">
        <v>56</v>
      </c>
    </row>
    <row r="19" spans="2:4" x14ac:dyDescent="0.35">
      <c r="B19" s="22">
        <v>3</v>
      </c>
      <c r="C19" s="23" t="s">
        <v>77</v>
      </c>
      <c r="D19" s="26" t="s">
        <v>57</v>
      </c>
    </row>
    <row r="20" spans="2:4" x14ac:dyDescent="0.35">
      <c r="B20" s="24">
        <v>4</v>
      </c>
      <c r="C20" s="25" t="s">
        <v>78</v>
      </c>
      <c r="D20" s="27" t="s">
        <v>58</v>
      </c>
    </row>
  </sheetData>
  <mergeCells count="11">
    <mergeCell ref="B10:C10"/>
    <mergeCell ref="B5:D5"/>
    <mergeCell ref="B6:C6"/>
    <mergeCell ref="B7:C7"/>
    <mergeCell ref="B8:C8"/>
    <mergeCell ref="B9:C9"/>
    <mergeCell ref="B11:C11"/>
    <mergeCell ref="B12:C12"/>
    <mergeCell ref="B13:C13"/>
    <mergeCell ref="B14:C14"/>
    <mergeCell ref="B15:C15"/>
  </mergeCells>
  <hyperlinks>
    <hyperlink ref="D17" location="'1.Histogram'!B2" display="1.Histogram"/>
    <hyperlink ref="D18" location="'2.Pareto'!B2" display="2.Pareto"/>
    <hyperlink ref="D19" location="'3.Box-plot'!B2" display="3.Box-plot"/>
    <hyperlink ref="D20" location="'4.Statistics'!B2" display="4.Statistics"/>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57:GO113"/>
  <sheetViews>
    <sheetView workbookViewId="0"/>
  </sheetViews>
  <sheetFormatPr defaultRowHeight="14.5" x14ac:dyDescent="0.35"/>
  <cols>
    <col min="3" max="3" width="20.6328125" customWidth="1"/>
    <col min="4" max="4" width="21.453125" bestFit="1" customWidth="1"/>
    <col min="35" max="35" width="20.6328125" customWidth="1"/>
    <col min="36" max="36" width="22.6328125" bestFit="1" customWidth="1"/>
    <col min="67" max="67" width="20.6328125" customWidth="1"/>
    <col min="68" max="68" width="20.54296875" bestFit="1" customWidth="1"/>
    <col min="99" max="99" width="20.6328125" customWidth="1"/>
    <col min="100" max="100" width="21.81640625" bestFit="1" customWidth="1"/>
    <col min="131" max="131" width="20.6328125" customWidth="1"/>
    <col min="132" max="132" width="22.6328125" bestFit="1" customWidth="1"/>
    <col min="163" max="163" width="20.6328125" customWidth="1"/>
    <col min="164" max="164" width="22.08984375" bestFit="1" customWidth="1"/>
    <col min="195" max="195" width="20.6328125" customWidth="1"/>
    <col min="196" max="196" width="22.08984375" bestFit="1" customWidth="1"/>
  </cols>
  <sheetData>
    <row r="57" spans="3:197" x14ac:dyDescent="0.35">
      <c r="C57" s="35" t="s">
        <v>79</v>
      </c>
      <c r="D57" s="31" t="s">
        <v>84</v>
      </c>
      <c r="E57" s="30"/>
      <c r="AI57" s="35" t="s">
        <v>79</v>
      </c>
      <c r="AJ57" s="31" t="s">
        <v>87</v>
      </c>
      <c r="AK57" s="30"/>
      <c r="BO57" s="35" t="s">
        <v>79</v>
      </c>
      <c r="BP57" s="31" t="s">
        <v>89</v>
      </c>
      <c r="BQ57" s="30"/>
      <c r="CU57" s="35" t="s">
        <v>79</v>
      </c>
      <c r="CV57" s="31" t="s">
        <v>89</v>
      </c>
      <c r="CW57" s="30"/>
      <c r="EA57" s="35" t="s">
        <v>79</v>
      </c>
      <c r="EB57" s="31" t="s">
        <v>93</v>
      </c>
      <c r="EC57" s="30"/>
      <c r="FG57" s="35" t="s">
        <v>79</v>
      </c>
      <c r="FH57" s="31" t="s">
        <v>95</v>
      </c>
      <c r="FI57" s="30"/>
      <c r="GM57" s="35" t="s">
        <v>79</v>
      </c>
      <c r="GN57" s="31" t="s">
        <v>95</v>
      </c>
      <c r="GO57" s="30"/>
    </row>
    <row r="58" spans="3:197" x14ac:dyDescent="0.35">
      <c r="C58" s="36" t="s">
        <v>80</v>
      </c>
      <c r="D58" s="32" t="s">
        <v>85</v>
      </c>
      <c r="E58" s="30"/>
      <c r="AI58" s="36" t="s">
        <v>80</v>
      </c>
      <c r="AJ58" s="32" t="s">
        <v>88</v>
      </c>
      <c r="AK58" s="30"/>
      <c r="BO58" s="36" t="s">
        <v>80</v>
      </c>
      <c r="BP58" s="32" t="s">
        <v>90</v>
      </c>
      <c r="BQ58" s="30"/>
      <c r="CU58" s="36" t="s">
        <v>80</v>
      </c>
      <c r="CV58" s="32" t="s">
        <v>92</v>
      </c>
      <c r="CW58" s="30"/>
      <c r="EA58" s="36" t="s">
        <v>80</v>
      </c>
      <c r="EB58" s="32" t="s">
        <v>94</v>
      </c>
      <c r="EC58" s="30"/>
      <c r="FG58" s="36" t="s">
        <v>80</v>
      </c>
      <c r="FH58" s="32" t="s">
        <v>96</v>
      </c>
      <c r="FI58" s="30"/>
      <c r="GM58" s="36" t="s">
        <v>80</v>
      </c>
      <c r="GN58" s="32" t="s">
        <v>97</v>
      </c>
      <c r="GO58" s="30"/>
    </row>
    <row r="59" spans="3:197" x14ac:dyDescent="0.35">
      <c r="C59" s="37" t="s">
        <v>81</v>
      </c>
      <c r="D59" s="33" t="s">
        <v>86</v>
      </c>
      <c r="E59" s="29"/>
      <c r="AI59" s="37" t="s">
        <v>81</v>
      </c>
      <c r="AJ59" s="33" t="s">
        <v>86</v>
      </c>
      <c r="AK59" s="29"/>
      <c r="BO59" s="37" t="s">
        <v>81</v>
      </c>
      <c r="BP59" s="33" t="s">
        <v>91</v>
      </c>
      <c r="BQ59" s="29"/>
      <c r="CU59" s="37" t="s">
        <v>81</v>
      </c>
      <c r="CV59" s="33" t="s">
        <v>91</v>
      </c>
      <c r="CW59" s="29"/>
      <c r="EA59" s="37" t="s">
        <v>81</v>
      </c>
      <c r="EB59" s="33" t="s">
        <v>91</v>
      </c>
      <c r="EC59" s="29"/>
      <c r="FG59" s="37" t="s">
        <v>81</v>
      </c>
      <c r="FH59" s="33" t="s">
        <v>91</v>
      </c>
      <c r="FI59" s="29"/>
      <c r="GM59" s="37" t="s">
        <v>81</v>
      </c>
      <c r="GN59" s="33" t="s">
        <v>91</v>
      </c>
      <c r="GO59" s="29"/>
    </row>
    <row r="60" spans="3:197" x14ac:dyDescent="0.35">
      <c r="C60" s="38" t="s">
        <v>82</v>
      </c>
      <c r="D60" s="34" t="s">
        <v>83</v>
      </c>
      <c r="E60" s="29"/>
      <c r="AI60" s="38" t="s">
        <v>82</v>
      </c>
      <c r="AJ60" s="34" t="s">
        <v>83</v>
      </c>
      <c r="AK60" s="29"/>
      <c r="BO60" s="38" t="s">
        <v>82</v>
      </c>
      <c r="BP60" s="34" t="s">
        <v>83</v>
      </c>
      <c r="BQ60" s="29"/>
      <c r="CU60" s="38" t="s">
        <v>82</v>
      </c>
      <c r="CV60" s="34" t="s">
        <v>83</v>
      </c>
      <c r="CW60" s="29"/>
      <c r="EA60" s="38" t="s">
        <v>82</v>
      </c>
      <c r="EB60" s="34" t="s">
        <v>83</v>
      </c>
      <c r="EC60" s="29"/>
      <c r="FG60" s="38" t="s">
        <v>82</v>
      </c>
      <c r="FH60" s="34" t="s">
        <v>83</v>
      </c>
      <c r="FI60" s="29"/>
      <c r="GM60" s="38" t="s">
        <v>82</v>
      </c>
      <c r="GN60" s="34" t="s">
        <v>83</v>
      </c>
      <c r="GO60" s="29"/>
    </row>
    <row r="61" spans="3:197" x14ac:dyDescent="0.35">
      <c r="C61" s="39">
        <v>66</v>
      </c>
      <c r="D61" s="12">
        <v>2.0000000000000001E-4</v>
      </c>
      <c r="AI61" s="39">
        <v>65</v>
      </c>
      <c r="AJ61" s="12">
        <v>2.0000000000000001E-4</v>
      </c>
      <c r="BO61" s="39">
        <v>1.8358142019540762E-4</v>
      </c>
      <c r="BP61" s="12">
        <v>3.2000000000000002E-3</v>
      </c>
      <c r="CU61" s="39">
        <v>3.8476349731787063E-4</v>
      </c>
      <c r="CV61" s="12">
        <v>4.0000000000000001E-3</v>
      </c>
      <c r="EA61" s="39">
        <v>-5.916076135551232E-2</v>
      </c>
      <c r="EB61" s="12">
        <v>4.0000000000000002E-4</v>
      </c>
      <c r="FG61" s="39">
        <v>40660.188800000004</v>
      </c>
      <c r="FH61" s="12">
        <v>8.0000000000000004E-4</v>
      </c>
      <c r="GM61" s="39">
        <v>40328.682099999998</v>
      </c>
      <c r="GN61" s="12">
        <v>4.0000000000000002E-4</v>
      </c>
    </row>
    <row r="62" spans="3:197" x14ac:dyDescent="0.35">
      <c r="C62" s="39">
        <v>66.7</v>
      </c>
      <c r="D62" s="12">
        <v>5.9999999999999995E-4</v>
      </c>
      <c r="AI62" s="39">
        <v>65.72</v>
      </c>
      <c r="AJ62" s="12">
        <v>6.7999999999999996E-3</v>
      </c>
      <c r="BO62" s="39">
        <v>7.4009893777105451E-4</v>
      </c>
      <c r="BP62" s="12">
        <v>4.4000000000000003E-3</v>
      </c>
      <c r="CU62" s="39">
        <v>9.4783670304446105E-4</v>
      </c>
      <c r="CV62" s="12">
        <v>5.7999999999999996E-3</v>
      </c>
      <c r="EA62" s="39">
        <v>-5.503268938003833E-2</v>
      </c>
      <c r="EB62" s="12">
        <v>2.0000000000000001E-4</v>
      </c>
      <c r="FG62" s="39">
        <v>41033.714370000002</v>
      </c>
      <c r="FH62" s="12">
        <v>2.2000000000000001E-3</v>
      </c>
      <c r="GM62" s="39">
        <v>40710.155361999998</v>
      </c>
      <c r="GN62" s="12">
        <v>2E-3</v>
      </c>
    </row>
    <row r="63" spans="3:197" x14ac:dyDescent="0.35">
      <c r="C63" s="39">
        <v>67.400000000000006</v>
      </c>
      <c r="D63" s="12">
        <v>2.5999999999999999E-3</v>
      </c>
      <c r="AI63" s="39">
        <v>66.44</v>
      </c>
      <c r="AJ63" s="12">
        <v>3.9399999999999998E-2</v>
      </c>
      <c r="BO63" s="39">
        <v>1.2966164553467015E-3</v>
      </c>
      <c r="BP63" s="12">
        <v>5.4000000000000003E-3</v>
      </c>
      <c r="CU63" s="39">
        <v>1.5109099087710514E-3</v>
      </c>
      <c r="CV63" s="12">
        <v>1.0200000000000001E-2</v>
      </c>
      <c r="EA63" s="39">
        <v>-5.090461740456434E-2</v>
      </c>
      <c r="EB63" s="12">
        <v>0</v>
      </c>
      <c r="FG63" s="39">
        <v>41407.239940000007</v>
      </c>
      <c r="FH63" s="12">
        <v>4.1999999999999997E-3</v>
      </c>
      <c r="GM63" s="39">
        <v>41091.628623999997</v>
      </c>
      <c r="GN63" s="12">
        <v>3.2000000000000002E-3</v>
      </c>
    </row>
    <row r="64" spans="3:197" x14ac:dyDescent="0.35">
      <c r="C64" s="39">
        <v>68.099999999999994</v>
      </c>
      <c r="D64" s="12">
        <v>0</v>
      </c>
      <c r="AI64" s="39">
        <v>67.16</v>
      </c>
      <c r="AJ64" s="12">
        <v>0</v>
      </c>
      <c r="BO64" s="39">
        <v>1.8531339729223485E-3</v>
      </c>
      <c r="BP64" s="12">
        <v>1.2800000000000001E-2</v>
      </c>
      <c r="CU64" s="39">
        <v>2.0739831144976416E-3</v>
      </c>
      <c r="CV64" s="12">
        <v>1.46E-2</v>
      </c>
      <c r="EA64" s="39">
        <v>-4.6776545429090349E-2</v>
      </c>
      <c r="EB64" s="12">
        <v>0</v>
      </c>
      <c r="FG64" s="39">
        <v>41780.765510000005</v>
      </c>
      <c r="FH64" s="12">
        <v>5.1999999999999998E-3</v>
      </c>
      <c r="GM64" s="39">
        <v>41473.101885999997</v>
      </c>
      <c r="GN64" s="12">
        <v>3.0000000000000001E-3</v>
      </c>
    </row>
    <row r="65" spans="3:196" x14ac:dyDescent="0.35">
      <c r="C65" s="39">
        <v>68.8</v>
      </c>
      <c r="D65" s="12">
        <v>6.4000000000000003E-3</v>
      </c>
      <c r="AI65" s="39">
        <v>67.88</v>
      </c>
      <c r="AJ65" s="12">
        <v>5.4800000000000001E-2</v>
      </c>
      <c r="BO65" s="39">
        <v>2.4096514904979952E-3</v>
      </c>
      <c r="BP65" s="12">
        <v>1.72E-2</v>
      </c>
      <c r="CU65" s="39">
        <v>2.6370563202242321E-3</v>
      </c>
      <c r="CV65" s="12">
        <v>1.2200000000000001E-2</v>
      </c>
      <c r="EA65" s="39">
        <v>-4.2648473453616359E-2</v>
      </c>
      <c r="EB65" s="12">
        <v>5.9999999999999995E-4</v>
      </c>
      <c r="FG65" s="39">
        <v>42154.291080000003</v>
      </c>
      <c r="FH65" s="12">
        <v>7.4000000000000003E-3</v>
      </c>
      <c r="GM65" s="39">
        <v>41854.575147999996</v>
      </c>
      <c r="GN65" s="12">
        <v>3.0000000000000001E-3</v>
      </c>
    </row>
    <row r="66" spans="3:196" x14ac:dyDescent="0.35">
      <c r="C66" s="39">
        <v>69.5</v>
      </c>
      <c r="D66" s="12">
        <v>1.12E-2</v>
      </c>
      <c r="AI66" s="39">
        <v>68.599999999999994</v>
      </c>
      <c r="AJ66" s="12">
        <v>8.48E-2</v>
      </c>
      <c r="BO66" s="39">
        <v>2.9661690080736419E-3</v>
      </c>
      <c r="BP66" s="12">
        <v>1.84E-2</v>
      </c>
      <c r="CU66" s="39">
        <v>3.2001295259508223E-3</v>
      </c>
      <c r="CV66" s="12">
        <v>1.6799999999999999E-2</v>
      </c>
      <c r="EA66" s="39">
        <v>-3.8520401478142369E-2</v>
      </c>
      <c r="EB66" s="12">
        <v>1.8E-3</v>
      </c>
      <c r="FG66" s="39">
        <v>42527.816650000001</v>
      </c>
      <c r="FH66" s="12">
        <v>7.7999999999999996E-3</v>
      </c>
      <c r="GM66" s="39">
        <v>42236.048409999996</v>
      </c>
      <c r="GN66" s="12">
        <v>7.1999999999999998E-3</v>
      </c>
    </row>
    <row r="67" spans="3:196" x14ac:dyDescent="0.35">
      <c r="C67" s="39">
        <v>70.2</v>
      </c>
      <c r="D67" s="12">
        <v>0</v>
      </c>
      <c r="AI67" s="39">
        <v>69.319999999999993</v>
      </c>
      <c r="AJ67" s="12">
        <v>8.5800000000000001E-2</v>
      </c>
      <c r="BO67" s="39">
        <v>3.522686525649289E-3</v>
      </c>
      <c r="BP67" s="12">
        <v>2.1999999999999999E-2</v>
      </c>
      <c r="CU67" s="39">
        <v>3.7632027316774129E-3</v>
      </c>
      <c r="CV67" s="12">
        <v>2.1600000000000001E-2</v>
      </c>
      <c r="EA67" s="39">
        <v>-3.4392329502668385E-2</v>
      </c>
      <c r="EB67" s="12">
        <v>1.4E-3</v>
      </c>
      <c r="FG67" s="39">
        <v>42901.342220000006</v>
      </c>
      <c r="FH67" s="12">
        <v>7.4000000000000003E-3</v>
      </c>
      <c r="GM67" s="39">
        <v>42617.521672000003</v>
      </c>
      <c r="GN67" s="12">
        <v>8.8000000000000005E-3</v>
      </c>
    </row>
    <row r="68" spans="3:196" x14ac:dyDescent="0.35">
      <c r="C68" s="39">
        <v>70.900000000000006</v>
      </c>
      <c r="D68" s="12">
        <v>1.5599999999999999E-2</v>
      </c>
      <c r="AI68" s="39">
        <v>70.040000000000006</v>
      </c>
      <c r="AJ68" s="12">
        <v>0</v>
      </c>
      <c r="BO68" s="39">
        <v>4.0792040432249361E-3</v>
      </c>
      <c r="BP68" s="12">
        <v>2.5999999999999999E-2</v>
      </c>
      <c r="CU68" s="39">
        <v>4.3262759374040035E-3</v>
      </c>
      <c r="CV68" s="12">
        <v>2.3E-2</v>
      </c>
      <c r="EA68" s="39">
        <v>-3.0264257527194395E-2</v>
      </c>
      <c r="EB68" s="12">
        <v>1.6000000000000001E-3</v>
      </c>
      <c r="FG68" s="39">
        <v>43274.867790000004</v>
      </c>
      <c r="FH68" s="12">
        <v>1.2999999999999999E-2</v>
      </c>
      <c r="GM68" s="39">
        <v>42998.994934000002</v>
      </c>
      <c r="GN68" s="12">
        <v>8.9999999999999993E-3</v>
      </c>
    </row>
    <row r="69" spans="3:196" x14ac:dyDescent="0.35">
      <c r="C69" s="39">
        <v>71.599999999999994</v>
      </c>
      <c r="D69" s="12">
        <v>1.6400000000000001E-2</v>
      </c>
      <c r="AI69" s="39">
        <v>70.760000000000005</v>
      </c>
      <c r="AJ69" s="12">
        <v>7.3400000000000007E-2</v>
      </c>
      <c r="BO69" s="39">
        <v>4.6357215608005828E-3</v>
      </c>
      <c r="BP69" s="12">
        <v>2.58E-2</v>
      </c>
      <c r="CU69" s="39">
        <v>4.8893491431305936E-3</v>
      </c>
      <c r="CV69" s="12">
        <v>2.86E-2</v>
      </c>
      <c r="EA69" s="39">
        <v>-2.6136185551720405E-2</v>
      </c>
      <c r="EB69" s="12">
        <v>3.2000000000000002E-3</v>
      </c>
      <c r="FG69" s="39">
        <v>43648.393360000002</v>
      </c>
      <c r="FH69" s="12">
        <v>1.4800000000000001E-2</v>
      </c>
      <c r="GM69" s="39">
        <v>43380.468196000002</v>
      </c>
      <c r="GN69" s="12">
        <v>1.4999999999999999E-2</v>
      </c>
    </row>
    <row r="70" spans="3:196" x14ac:dyDescent="0.35">
      <c r="C70" s="39">
        <v>72.3</v>
      </c>
      <c r="D70" s="12">
        <v>0</v>
      </c>
      <c r="AI70" s="39">
        <v>71.48</v>
      </c>
      <c r="AJ70" s="12">
        <v>7.5200000000000003E-2</v>
      </c>
      <c r="BO70" s="39">
        <v>5.1922390783762295E-3</v>
      </c>
      <c r="BP70" s="12">
        <v>2.3E-2</v>
      </c>
      <c r="CU70" s="39">
        <v>5.4524223488571838E-3</v>
      </c>
      <c r="CV70" s="12">
        <v>2.9000000000000001E-2</v>
      </c>
      <c r="EA70" s="39">
        <v>-2.2008113576246414E-2</v>
      </c>
      <c r="EB70" s="12">
        <v>3.8E-3</v>
      </c>
      <c r="FG70" s="39">
        <v>44021.91893</v>
      </c>
      <c r="FH70" s="12">
        <v>1.34E-2</v>
      </c>
      <c r="GM70" s="39">
        <v>43761.941458000001</v>
      </c>
      <c r="GN70" s="12">
        <v>1.32E-2</v>
      </c>
    </row>
    <row r="71" spans="3:196" x14ac:dyDescent="0.35">
      <c r="C71" s="39">
        <v>73</v>
      </c>
      <c r="D71" s="12">
        <v>1.9599999999999999E-2</v>
      </c>
      <c r="AI71" s="39">
        <v>72.2</v>
      </c>
      <c r="AJ71" s="12">
        <v>0</v>
      </c>
      <c r="BO71" s="39">
        <v>5.7487565959518762E-3</v>
      </c>
      <c r="BP71" s="12">
        <v>3.3399999999999999E-2</v>
      </c>
      <c r="CU71" s="39">
        <v>6.0154955545837739E-3</v>
      </c>
      <c r="CV71" s="12">
        <v>0.03</v>
      </c>
      <c r="EA71" s="39">
        <v>-1.7880041600772424E-2</v>
      </c>
      <c r="EB71" s="12">
        <v>3.5999999999999999E-3</v>
      </c>
      <c r="FG71" s="39">
        <v>44395.444500000005</v>
      </c>
      <c r="FH71" s="12">
        <v>1.6400000000000001E-2</v>
      </c>
      <c r="GM71" s="39">
        <v>44143.414720000001</v>
      </c>
      <c r="GN71" s="12">
        <v>1.7000000000000001E-2</v>
      </c>
    </row>
    <row r="72" spans="3:196" x14ac:dyDescent="0.35">
      <c r="C72" s="39">
        <v>73.7</v>
      </c>
      <c r="D72" s="12">
        <v>1.9400000000000001E-2</v>
      </c>
      <c r="AI72" s="39">
        <v>72.92</v>
      </c>
      <c r="AJ72" s="12">
        <v>5.8000000000000003E-2</v>
      </c>
      <c r="BO72" s="39">
        <v>6.3052741135275238E-3</v>
      </c>
      <c r="BP72" s="12">
        <v>2.8199999999999999E-2</v>
      </c>
      <c r="CU72" s="39">
        <v>6.5785687603103649E-3</v>
      </c>
      <c r="CV72" s="12">
        <v>3.2000000000000001E-2</v>
      </c>
      <c r="EA72" s="39">
        <v>-1.3751969625298434E-2</v>
      </c>
      <c r="EB72" s="12">
        <v>5.5999999999999999E-3</v>
      </c>
      <c r="FG72" s="39">
        <v>44768.970070000003</v>
      </c>
      <c r="FH72" s="12">
        <v>2.0199999999999999E-2</v>
      </c>
      <c r="GM72" s="39">
        <v>44524.887982</v>
      </c>
      <c r="GN72" s="12">
        <v>1.44E-2</v>
      </c>
    </row>
    <row r="73" spans="3:196" x14ac:dyDescent="0.35">
      <c r="C73" s="39">
        <v>74.400000000000006</v>
      </c>
      <c r="D73" s="12">
        <v>0.02</v>
      </c>
      <c r="AI73" s="39">
        <v>73.64</v>
      </c>
      <c r="AJ73" s="12">
        <v>5.1200000000000002E-2</v>
      </c>
      <c r="BO73" s="39">
        <v>6.8617916311031705E-3</v>
      </c>
      <c r="BP73" s="12">
        <v>3.56E-2</v>
      </c>
      <c r="CU73" s="39">
        <v>7.1416419660369551E-3</v>
      </c>
      <c r="CV73" s="12">
        <v>3.3799999999999997E-2</v>
      </c>
      <c r="EA73" s="39">
        <v>-9.6238976498244505E-3</v>
      </c>
      <c r="EB73" s="12">
        <v>8.2000000000000007E-3</v>
      </c>
      <c r="FG73" s="39">
        <v>45142.495640000001</v>
      </c>
      <c r="FH73" s="12">
        <v>2.4400000000000002E-2</v>
      </c>
      <c r="GM73" s="39">
        <v>44906.361244</v>
      </c>
      <c r="GN73" s="12">
        <v>1.7399999999999999E-2</v>
      </c>
    </row>
    <row r="74" spans="3:196" x14ac:dyDescent="0.35">
      <c r="C74" s="39">
        <v>75.099999999999994</v>
      </c>
      <c r="D74" s="12">
        <v>0</v>
      </c>
      <c r="AI74" s="39">
        <v>74.36</v>
      </c>
      <c r="AJ74" s="12">
        <v>4.8399999999999999E-2</v>
      </c>
      <c r="BO74" s="39">
        <v>7.4183091486788172E-3</v>
      </c>
      <c r="BP74" s="12">
        <v>3.4000000000000002E-2</v>
      </c>
      <c r="CU74" s="39">
        <v>7.7047151717635452E-3</v>
      </c>
      <c r="CV74" s="12">
        <v>3.4200000000000001E-2</v>
      </c>
      <c r="EA74" s="39">
        <v>-5.4958256743504602E-3</v>
      </c>
      <c r="EB74" s="12">
        <v>1.12E-2</v>
      </c>
      <c r="FG74" s="39">
        <v>45516.021209999999</v>
      </c>
      <c r="FH74" s="12">
        <v>2.18E-2</v>
      </c>
      <c r="GM74" s="39">
        <v>45287.834505999999</v>
      </c>
      <c r="GN74" s="12">
        <v>2.1000000000000001E-2</v>
      </c>
    </row>
    <row r="75" spans="3:196" x14ac:dyDescent="0.35">
      <c r="C75" s="39">
        <v>75.8</v>
      </c>
      <c r="D75" s="12">
        <v>1.9800000000000002E-2</v>
      </c>
      <c r="AI75" s="39">
        <v>75.08</v>
      </c>
      <c r="AJ75" s="12">
        <v>0</v>
      </c>
      <c r="BO75" s="39">
        <v>7.9748266662544656E-3</v>
      </c>
      <c r="BP75" s="12">
        <v>3.6400000000000002E-2</v>
      </c>
      <c r="CU75" s="39">
        <v>8.2677883774901362E-3</v>
      </c>
      <c r="CV75" s="12">
        <v>4.0399999999999998E-2</v>
      </c>
      <c r="EA75" s="39">
        <v>-1.3677536988764699E-3</v>
      </c>
      <c r="EB75" s="12">
        <v>1.7600000000000001E-2</v>
      </c>
      <c r="FG75" s="39">
        <v>45889.546780000004</v>
      </c>
      <c r="FH75" s="12">
        <v>2.1000000000000001E-2</v>
      </c>
      <c r="GM75" s="39">
        <v>45669.307767999999</v>
      </c>
      <c r="GN75" s="12">
        <v>2.9000000000000001E-2</v>
      </c>
    </row>
    <row r="76" spans="3:196" x14ac:dyDescent="0.35">
      <c r="C76" s="39">
        <v>76.5</v>
      </c>
      <c r="D76" s="12">
        <v>2.4799999999999999E-2</v>
      </c>
      <c r="AI76" s="39">
        <v>75.8</v>
      </c>
      <c r="AJ76" s="12">
        <v>4.02E-2</v>
      </c>
      <c r="BO76" s="39">
        <v>8.5313441838301123E-3</v>
      </c>
      <c r="BP76" s="12">
        <v>3.8199999999999998E-2</v>
      </c>
      <c r="CU76" s="39">
        <v>8.8308615832167255E-3</v>
      </c>
      <c r="CV76" s="12">
        <v>3.44E-2</v>
      </c>
      <c r="EA76" s="39">
        <v>2.7603182765975204E-3</v>
      </c>
      <c r="EB76" s="12">
        <v>1.6799999999999999E-2</v>
      </c>
      <c r="FG76" s="39">
        <v>46263.072350000002</v>
      </c>
      <c r="FH76" s="12">
        <v>2.5600000000000001E-2</v>
      </c>
      <c r="GM76" s="39">
        <v>46050.781029999998</v>
      </c>
      <c r="GN76" s="12">
        <v>2.76E-2</v>
      </c>
    </row>
    <row r="77" spans="3:196" x14ac:dyDescent="0.35">
      <c r="C77" s="39">
        <v>77.2</v>
      </c>
      <c r="D77" s="12">
        <v>0</v>
      </c>
      <c r="AI77" s="39">
        <v>76.52</v>
      </c>
      <c r="AJ77" s="12">
        <v>3.8399999999999997E-2</v>
      </c>
      <c r="BO77" s="39">
        <v>9.087861701405759E-3</v>
      </c>
      <c r="BP77" s="12">
        <v>3.1600000000000003E-2</v>
      </c>
      <c r="CU77" s="39">
        <v>9.3939347889433165E-3</v>
      </c>
      <c r="CV77" s="12">
        <v>3.7600000000000001E-2</v>
      </c>
      <c r="EA77" s="39">
        <v>6.8883902520715107E-3</v>
      </c>
      <c r="EB77" s="12">
        <v>2.24E-2</v>
      </c>
      <c r="FG77" s="39">
        <v>46636.59792</v>
      </c>
      <c r="FH77" s="12">
        <v>2.7E-2</v>
      </c>
      <c r="GM77" s="39">
        <v>46432.254291999998</v>
      </c>
      <c r="GN77" s="12">
        <v>2.58E-2</v>
      </c>
    </row>
    <row r="78" spans="3:196" x14ac:dyDescent="0.35">
      <c r="C78" s="39">
        <v>77.900000000000006</v>
      </c>
      <c r="D78" s="12">
        <v>2.06E-2</v>
      </c>
      <c r="AI78" s="39">
        <v>77.239999999999995</v>
      </c>
      <c r="AJ78" s="12">
        <v>0</v>
      </c>
      <c r="BO78" s="39">
        <v>9.6443792189814057E-3</v>
      </c>
      <c r="BP78" s="12">
        <v>3.8199999999999998E-2</v>
      </c>
      <c r="CU78" s="39">
        <v>9.9570079946699076E-3</v>
      </c>
      <c r="CV78" s="12">
        <v>3.5400000000000001E-2</v>
      </c>
      <c r="EA78" s="39">
        <v>1.1016462227545501E-2</v>
      </c>
      <c r="EB78" s="12">
        <v>2.6200000000000001E-2</v>
      </c>
      <c r="FG78" s="39">
        <v>47010.123489999998</v>
      </c>
      <c r="FH78" s="12">
        <v>2.7199999999999998E-2</v>
      </c>
      <c r="GM78" s="39">
        <v>46813.727553999997</v>
      </c>
      <c r="GN78" s="12">
        <v>2.7799999999999998E-2</v>
      </c>
    </row>
    <row r="79" spans="3:196" x14ac:dyDescent="0.35">
      <c r="C79" s="39">
        <v>78.599999999999994</v>
      </c>
      <c r="D79" s="12">
        <v>2.3599999999999999E-2</v>
      </c>
      <c r="AI79" s="39">
        <v>77.959999999999994</v>
      </c>
      <c r="AJ79" s="12">
        <v>2.9600000000000001E-2</v>
      </c>
      <c r="BO79" s="39">
        <v>1.0200896736557052E-2</v>
      </c>
      <c r="BP79" s="12">
        <v>3.6799999999999999E-2</v>
      </c>
      <c r="CU79" s="39">
        <v>1.0520081200396497E-2</v>
      </c>
      <c r="CV79" s="12">
        <v>3.6999999999999998E-2</v>
      </c>
      <c r="EA79" s="39">
        <v>1.5144534203019491E-2</v>
      </c>
      <c r="EB79" s="12">
        <v>3.32E-2</v>
      </c>
      <c r="FG79" s="39">
        <v>47383.649060000003</v>
      </c>
      <c r="FH79" s="12">
        <v>3.1199999999999999E-2</v>
      </c>
      <c r="GM79" s="39">
        <v>47195.200815999997</v>
      </c>
      <c r="GN79" s="12">
        <v>3.4200000000000001E-2</v>
      </c>
    </row>
    <row r="80" spans="3:196" x14ac:dyDescent="0.35">
      <c r="C80" s="39">
        <v>79.3</v>
      </c>
      <c r="D80" s="12">
        <v>0</v>
      </c>
      <c r="AI80" s="39">
        <v>78.680000000000007</v>
      </c>
      <c r="AJ80" s="12">
        <v>2.3599999999999999E-2</v>
      </c>
      <c r="BO80" s="39">
        <v>1.0757414254132699E-2</v>
      </c>
      <c r="BP80" s="12">
        <v>3.1399999999999997E-2</v>
      </c>
      <c r="CU80" s="39">
        <v>1.1083154406123088E-2</v>
      </c>
      <c r="CV80" s="12">
        <v>4.02E-2</v>
      </c>
      <c r="EA80" s="39">
        <v>1.9272606178493482E-2</v>
      </c>
      <c r="EB80" s="12">
        <v>4.1200000000000001E-2</v>
      </c>
      <c r="FG80" s="39">
        <v>47757.174630000001</v>
      </c>
      <c r="FH80" s="12">
        <v>2.98E-2</v>
      </c>
      <c r="GM80" s="39">
        <v>47576.674077999996</v>
      </c>
      <c r="GN80" s="12">
        <v>2.9600000000000001E-2</v>
      </c>
    </row>
    <row r="81" spans="3:196" x14ac:dyDescent="0.35">
      <c r="C81" s="39">
        <v>80</v>
      </c>
      <c r="D81" s="12">
        <v>2.2599999999999999E-2</v>
      </c>
      <c r="AI81" s="39">
        <v>79.400000000000006</v>
      </c>
      <c r="AJ81" s="12">
        <v>2.3800000000000002E-2</v>
      </c>
      <c r="BO81" s="39">
        <v>1.1313931771708346E-2</v>
      </c>
      <c r="BP81" s="12">
        <v>3.7199999999999997E-2</v>
      </c>
      <c r="CU81" s="39">
        <v>1.1646227611849677E-2</v>
      </c>
      <c r="CV81" s="12">
        <v>3.3599999999999998E-2</v>
      </c>
      <c r="EA81" s="39">
        <v>2.3400678153967472E-2</v>
      </c>
      <c r="EB81" s="12">
        <v>4.1000000000000002E-2</v>
      </c>
      <c r="FG81" s="39">
        <v>48130.700199999999</v>
      </c>
      <c r="FH81" s="12">
        <v>3.3399999999999999E-2</v>
      </c>
      <c r="GM81" s="39">
        <v>47958.147339999996</v>
      </c>
      <c r="GN81" s="12">
        <v>3.5200000000000002E-2</v>
      </c>
    </row>
    <row r="82" spans="3:196" x14ac:dyDescent="0.35">
      <c r="C82" s="39">
        <v>80.7</v>
      </c>
      <c r="D82" s="12">
        <v>2.0799999999999999E-2</v>
      </c>
      <c r="AI82" s="39">
        <v>80.12</v>
      </c>
      <c r="AJ82" s="12">
        <v>0</v>
      </c>
      <c r="BO82" s="39">
        <v>1.1870449289283994E-2</v>
      </c>
      <c r="BP82" s="12">
        <v>3.4799999999999998E-2</v>
      </c>
      <c r="CU82" s="39">
        <v>1.2209300817576268E-2</v>
      </c>
      <c r="CV82" s="12">
        <v>3.2800000000000003E-2</v>
      </c>
      <c r="EA82" s="39">
        <v>2.7528750129441462E-2</v>
      </c>
      <c r="EB82" s="12">
        <v>4.5999999999999999E-2</v>
      </c>
      <c r="FG82" s="39">
        <v>48504.225769999997</v>
      </c>
      <c r="FH82" s="12">
        <v>3.2199999999999999E-2</v>
      </c>
      <c r="GM82" s="39">
        <v>48339.620602000003</v>
      </c>
      <c r="GN82" s="12">
        <v>3.3599999999999998E-2</v>
      </c>
    </row>
    <row r="83" spans="3:196" x14ac:dyDescent="0.35">
      <c r="C83" s="39">
        <v>81.400000000000006</v>
      </c>
      <c r="D83" s="12">
        <v>1.9199999999999998E-2</v>
      </c>
      <c r="AI83" s="39">
        <v>80.84</v>
      </c>
      <c r="AJ83" s="12">
        <v>1.8200000000000001E-2</v>
      </c>
      <c r="BO83" s="39">
        <v>1.2426966806859641E-2</v>
      </c>
      <c r="BP83" s="12">
        <v>3.0800000000000001E-2</v>
      </c>
      <c r="CU83" s="39">
        <v>1.2772374023302859E-2</v>
      </c>
      <c r="CV83" s="12">
        <v>3.2800000000000003E-2</v>
      </c>
      <c r="EA83" s="39">
        <v>3.1656822104915452E-2</v>
      </c>
      <c r="EB83" s="12">
        <v>5.7200000000000001E-2</v>
      </c>
      <c r="FG83" s="39">
        <v>48877.751340000003</v>
      </c>
      <c r="FH83" s="12">
        <v>3.5400000000000001E-2</v>
      </c>
      <c r="GM83" s="39">
        <v>48721.093864000002</v>
      </c>
      <c r="GN83" s="12">
        <v>3.0800000000000001E-2</v>
      </c>
    </row>
    <row r="84" spans="3:196" x14ac:dyDescent="0.35">
      <c r="C84" s="39">
        <v>82.1</v>
      </c>
      <c r="D84" s="12">
        <v>0</v>
      </c>
      <c r="AI84" s="39">
        <v>81.56</v>
      </c>
      <c r="AJ84" s="12">
        <v>1.7399999999999999E-2</v>
      </c>
      <c r="BO84" s="39">
        <v>1.2983484324435288E-2</v>
      </c>
      <c r="BP84" s="12">
        <v>3.4200000000000001E-2</v>
      </c>
      <c r="CU84" s="39">
        <v>1.3335447229029448E-2</v>
      </c>
      <c r="CV84" s="12">
        <v>3.7400000000000003E-2</v>
      </c>
      <c r="EA84" s="39">
        <v>3.5784894080389443E-2</v>
      </c>
      <c r="EB84" s="12">
        <v>5.8000000000000003E-2</v>
      </c>
      <c r="FG84" s="39">
        <v>49251.27691</v>
      </c>
      <c r="FH84" s="12">
        <v>3.8399999999999997E-2</v>
      </c>
      <c r="GM84" s="39">
        <v>49102.567126000002</v>
      </c>
      <c r="GN84" s="12">
        <v>3.4799999999999998E-2</v>
      </c>
    </row>
    <row r="85" spans="3:196" x14ac:dyDescent="0.35">
      <c r="C85" s="39">
        <v>82.8</v>
      </c>
      <c r="D85" s="12">
        <v>1.9199999999999998E-2</v>
      </c>
      <c r="AI85" s="39">
        <v>82.28</v>
      </c>
      <c r="AJ85" s="12">
        <v>0</v>
      </c>
      <c r="BO85" s="39">
        <v>1.3540001842010934E-2</v>
      </c>
      <c r="BP85" s="12">
        <v>3.32E-2</v>
      </c>
      <c r="CU85" s="39">
        <v>1.3898520434756039E-2</v>
      </c>
      <c r="CV85" s="12">
        <v>2.76E-2</v>
      </c>
      <c r="EA85" s="39">
        <v>3.9912966055863419E-2</v>
      </c>
      <c r="EB85" s="12">
        <v>5.2999999999999999E-2</v>
      </c>
      <c r="FG85" s="39">
        <v>49624.802479999998</v>
      </c>
      <c r="FH85" s="12">
        <v>3.5000000000000003E-2</v>
      </c>
      <c r="GM85" s="39">
        <v>49484.040388000001</v>
      </c>
      <c r="GN85" s="12">
        <v>3.7400000000000003E-2</v>
      </c>
    </row>
    <row r="86" spans="3:196" x14ac:dyDescent="0.35">
      <c r="C86" s="39">
        <v>83.5</v>
      </c>
      <c r="D86" s="12">
        <v>2.4199999999999999E-2</v>
      </c>
      <c r="AI86" s="39">
        <v>83</v>
      </c>
      <c r="AJ86" s="12">
        <v>1.4999999999999999E-2</v>
      </c>
      <c r="BO86" s="39">
        <v>1.4096519359586581E-2</v>
      </c>
      <c r="BP86" s="12">
        <v>3.1199999999999999E-2</v>
      </c>
      <c r="CU86" s="39">
        <v>1.446159364048263E-2</v>
      </c>
      <c r="CV86" s="12">
        <v>3.4200000000000001E-2</v>
      </c>
      <c r="EA86" s="39">
        <v>4.4041038031337409E-2</v>
      </c>
      <c r="EB86" s="12">
        <v>5.8599999999999999E-2</v>
      </c>
      <c r="FG86" s="39">
        <v>49998.328049999996</v>
      </c>
      <c r="FH86" s="12">
        <v>3.6600000000000001E-2</v>
      </c>
      <c r="GM86" s="39">
        <v>49865.513650000001</v>
      </c>
      <c r="GN86" s="12">
        <v>3.3399999999999999E-2</v>
      </c>
    </row>
    <row r="87" spans="3:196" x14ac:dyDescent="0.35">
      <c r="C87" s="39">
        <v>84.2</v>
      </c>
      <c r="D87" s="12">
        <v>0</v>
      </c>
      <c r="AI87" s="39">
        <v>83.72</v>
      </c>
      <c r="AJ87" s="12">
        <v>1.4E-2</v>
      </c>
      <c r="BO87" s="39">
        <v>1.4653036877162228E-2</v>
      </c>
      <c r="BP87" s="12">
        <v>2.98E-2</v>
      </c>
      <c r="CU87" s="39">
        <v>1.502466684620922E-2</v>
      </c>
      <c r="CV87" s="12">
        <v>2.8199999999999999E-2</v>
      </c>
      <c r="EA87" s="39">
        <v>4.81691100068114E-2</v>
      </c>
      <c r="EB87" s="12">
        <v>6.0600000000000001E-2</v>
      </c>
      <c r="FG87" s="39">
        <v>50371.853620000002</v>
      </c>
      <c r="FH87" s="12">
        <v>3.3799999999999997E-2</v>
      </c>
      <c r="GM87" s="39">
        <v>50246.986912</v>
      </c>
      <c r="GN87" s="12">
        <v>3.9800000000000002E-2</v>
      </c>
    </row>
    <row r="88" spans="3:196" x14ac:dyDescent="0.35">
      <c r="C88" s="39">
        <v>84.9</v>
      </c>
      <c r="D88" s="12">
        <v>1.6799999999999999E-2</v>
      </c>
      <c r="AI88" s="39">
        <v>84.44</v>
      </c>
      <c r="AJ88" s="12">
        <v>1.3599999999999999E-2</v>
      </c>
      <c r="BO88" s="39">
        <v>1.5209554394737874E-2</v>
      </c>
      <c r="BP88" s="12">
        <v>2.7799999999999998E-2</v>
      </c>
      <c r="CU88" s="39">
        <v>1.5587740051935811E-2</v>
      </c>
      <c r="CV88" s="12">
        <v>2.98E-2</v>
      </c>
      <c r="EA88" s="39">
        <v>5.229718198228539E-2</v>
      </c>
      <c r="EB88" s="12">
        <v>5.8400000000000001E-2</v>
      </c>
      <c r="FG88" s="39">
        <v>50745.37919</v>
      </c>
      <c r="FH88" s="12">
        <v>2.8799999999999999E-2</v>
      </c>
      <c r="GM88" s="39">
        <v>50628.460174</v>
      </c>
      <c r="GN88" s="12">
        <v>3.44E-2</v>
      </c>
    </row>
    <row r="89" spans="3:196" x14ac:dyDescent="0.35">
      <c r="C89" s="39">
        <v>85.6</v>
      </c>
      <c r="D89" s="12">
        <v>1.4800000000000001E-2</v>
      </c>
      <c r="AI89" s="39">
        <v>85.16</v>
      </c>
      <c r="AJ89" s="12">
        <v>0</v>
      </c>
      <c r="BO89" s="39">
        <v>1.5766071912313523E-2</v>
      </c>
      <c r="BP89" s="12">
        <v>2.52E-2</v>
      </c>
      <c r="CU89" s="39">
        <v>1.6150813257662402E-2</v>
      </c>
      <c r="CV89" s="12">
        <v>0.03</v>
      </c>
      <c r="EA89" s="39">
        <v>5.642525395775938E-2</v>
      </c>
      <c r="EB89" s="12">
        <v>5.5E-2</v>
      </c>
      <c r="FG89" s="39">
        <v>51118.904759999998</v>
      </c>
      <c r="FH89" s="12">
        <v>3.7999999999999999E-2</v>
      </c>
      <c r="GM89" s="39">
        <v>51009.933435999999</v>
      </c>
      <c r="GN89" s="12">
        <v>3.7400000000000003E-2</v>
      </c>
    </row>
    <row r="90" spans="3:196" x14ac:dyDescent="0.35">
      <c r="C90" s="39">
        <v>86.3</v>
      </c>
      <c r="D90" s="12">
        <v>0</v>
      </c>
      <c r="AI90" s="39">
        <v>85.88</v>
      </c>
      <c r="AJ90" s="12">
        <v>1.0999999999999999E-2</v>
      </c>
      <c r="BO90" s="39">
        <v>1.6322589429889168E-2</v>
      </c>
      <c r="BP90" s="12">
        <v>2.3199999999999998E-2</v>
      </c>
      <c r="CU90" s="39">
        <v>1.6713886463388991E-2</v>
      </c>
      <c r="CV90" s="12">
        <v>2.1000000000000001E-2</v>
      </c>
      <c r="EA90" s="39">
        <v>6.0553325933233371E-2</v>
      </c>
      <c r="EB90" s="12">
        <v>4.7600000000000003E-2</v>
      </c>
      <c r="FG90" s="39">
        <v>51492.430330000003</v>
      </c>
      <c r="FH90" s="12">
        <v>3.5799999999999998E-2</v>
      </c>
      <c r="GM90" s="39">
        <v>51391.406697999999</v>
      </c>
      <c r="GN90" s="12">
        <v>3.3000000000000002E-2</v>
      </c>
    </row>
    <row r="91" spans="3:196" x14ac:dyDescent="0.35">
      <c r="C91" s="39">
        <v>87</v>
      </c>
      <c r="D91" s="12">
        <v>1.4800000000000001E-2</v>
      </c>
      <c r="AI91" s="39">
        <v>86.6</v>
      </c>
      <c r="AJ91" s="12">
        <v>1.1599999999999999E-2</v>
      </c>
      <c r="BO91" s="39">
        <v>1.6879106947464816E-2</v>
      </c>
      <c r="BP91" s="12">
        <v>2.3400000000000001E-2</v>
      </c>
      <c r="CU91" s="39">
        <v>1.727695966911558E-2</v>
      </c>
      <c r="CV91" s="12">
        <v>2.4E-2</v>
      </c>
      <c r="EA91" s="39">
        <v>6.4681397908707361E-2</v>
      </c>
      <c r="EB91" s="12">
        <v>4.58E-2</v>
      </c>
      <c r="FG91" s="39">
        <v>51865.955900000001</v>
      </c>
      <c r="FH91" s="12">
        <v>3.2599999999999997E-2</v>
      </c>
      <c r="GM91" s="39">
        <v>51772.879959999998</v>
      </c>
      <c r="GN91" s="12">
        <v>3.4200000000000001E-2</v>
      </c>
    </row>
    <row r="92" spans="3:196" x14ac:dyDescent="0.35">
      <c r="C92" s="39">
        <v>87.7</v>
      </c>
      <c r="D92" s="12">
        <v>1.6E-2</v>
      </c>
      <c r="AI92" s="39">
        <v>87.32</v>
      </c>
      <c r="AJ92" s="12">
        <v>8.3999999999999995E-3</v>
      </c>
      <c r="BO92" s="39">
        <v>1.7435624465040461E-2</v>
      </c>
      <c r="BP92" s="12">
        <v>2.52E-2</v>
      </c>
      <c r="CU92" s="39">
        <v>1.7840032874842173E-2</v>
      </c>
      <c r="CV92" s="12">
        <v>2.1600000000000001E-2</v>
      </c>
      <c r="EA92" s="39">
        <v>6.8809469884181351E-2</v>
      </c>
      <c r="EB92" s="12">
        <v>3.9199999999999999E-2</v>
      </c>
      <c r="FG92" s="39">
        <v>52239.481469999999</v>
      </c>
      <c r="FH92" s="12">
        <v>2.8799999999999999E-2</v>
      </c>
      <c r="GM92" s="39">
        <v>52154.353222000005</v>
      </c>
      <c r="GN92" s="12">
        <v>0.03</v>
      </c>
    </row>
    <row r="93" spans="3:196" x14ac:dyDescent="0.35">
      <c r="C93" s="39">
        <v>88.4</v>
      </c>
      <c r="D93" s="12">
        <v>1.4999999999999999E-2</v>
      </c>
      <c r="AI93" s="39">
        <v>88.039999999999992</v>
      </c>
      <c r="AJ93" s="12">
        <v>0</v>
      </c>
      <c r="BO93" s="39">
        <v>1.799214198261611E-2</v>
      </c>
      <c r="BP93" s="12">
        <v>0.02</v>
      </c>
      <c r="CU93" s="39">
        <v>1.8403106080568762E-2</v>
      </c>
      <c r="CV93" s="12">
        <v>1.7999999999999999E-2</v>
      </c>
      <c r="EA93" s="39">
        <v>7.2937541859655342E-2</v>
      </c>
      <c r="EB93" s="12">
        <v>3.78E-2</v>
      </c>
      <c r="FG93" s="39">
        <v>52613.007039999997</v>
      </c>
      <c r="FH93" s="12">
        <v>2.92E-2</v>
      </c>
      <c r="GM93" s="39">
        <v>52535.826484000005</v>
      </c>
      <c r="GN93" s="12">
        <v>2.9399999999999999E-2</v>
      </c>
    </row>
    <row r="94" spans="3:196" x14ac:dyDescent="0.35">
      <c r="C94" s="39">
        <v>89.1</v>
      </c>
      <c r="D94" s="12">
        <v>0</v>
      </c>
      <c r="AI94" s="39">
        <v>88.759999999999991</v>
      </c>
      <c r="AJ94" s="12">
        <v>8.6E-3</v>
      </c>
      <c r="BO94" s="39">
        <v>1.8548659500191758E-2</v>
      </c>
      <c r="BP94" s="12">
        <v>2.0799999999999999E-2</v>
      </c>
      <c r="CU94" s="39">
        <v>1.8966179286295352E-2</v>
      </c>
      <c r="CV94" s="12">
        <v>1.8599999999999998E-2</v>
      </c>
      <c r="EA94" s="39">
        <v>7.7065613835129332E-2</v>
      </c>
      <c r="EB94" s="12">
        <v>3.2000000000000001E-2</v>
      </c>
      <c r="FG94" s="39">
        <v>52986.532609999995</v>
      </c>
      <c r="FH94" s="12">
        <v>2.7199999999999998E-2</v>
      </c>
      <c r="GM94" s="39">
        <v>52917.299746000004</v>
      </c>
      <c r="GN94" s="12">
        <v>2.7400000000000001E-2</v>
      </c>
    </row>
    <row r="95" spans="3:196" x14ac:dyDescent="0.35">
      <c r="C95" s="39">
        <v>89.8</v>
      </c>
      <c r="D95" s="12">
        <v>1.24E-2</v>
      </c>
      <c r="AI95" s="39">
        <v>89.48</v>
      </c>
      <c r="AJ95" s="12">
        <v>6.4000000000000003E-3</v>
      </c>
      <c r="BO95" s="39">
        <v>1.9105177017767403E-2</v>
      </c>
      <c r="BP95" s="12">
        <v>1.4999999999999999E-2</v>
      </c>
      <c r="CU95" s="39">
        <v>1.9529252492021944E-2</v>
      </c>
      <c r="CV95" s="12">
        <v>1.54E-2</v>
      </c>
      <c r="EA95" s="39">
        <v>8.1193685810603322E-2</v>
      </c>
      <c r="EB95" s="12">
        <v>2.8000000000000001E-2</v>
      </c>
      <c r="FG95" s="39">
        <v>53360.05818</v>
      </c>
      <c r="FH95" s="12">
        <v>2.8000000000000001E-2</v>
      </c>
      <c r="GM95" s="39">
        <v>53298.773008000004</v>
      </c>
      <c r="GN95" s="12">
        <v>0.03</v>
      </c>
    </row>
    <row r="96" spans="3:196" x14ac:dyDescent="0.35">
      <c r="C96" s="39">
        <v>90.5</v>
      </c>
      <c r="D96" s="12">
        <v>1.32E-2</v>
      </c>
      <c r="AI96" s="39">
        <v>90.2</v>
      </c>
      <c r="AJ96" s="12">
        <v>0</v>
      </c>
      <c r="BO96" s="39">
        <v>1.9661694535343052E-2</v>
      </c>
      <c r="BP96" s="12">
        <v>1.24E-2</v>
      </c>
      <c r="CU96" s="39">
        <v>2.0092325697748534E-2</v>
      </c>
      <c r="CV96" s="12">
        <v>1.4200000000000001E-2</v>
      </c>
      <c r="EA96" s="39">
        <v>8.5321757786077312E-2</v>
      </c>
      <c r="EB96" s="12">
        <v>2.1000000000000001E-2</v>
      </c>
      <c r="FG96" s="39">
        <v>53733.583749999998</v>
      </c>
      <c r="FH96" s="12">
        <v>2.98E-2</v>
      </c>
      <c r="GM96" s="39">
        <v>53680.246270000003</v>
      </c>
      <c r="GN96" s="12">
        <v>2.6200000000000001E-2</v>
      </c>
    </row>
    <row r="97" spans="3:196" x14ac:dyDescent="0.35">
      <c r="C97" s="39">
        <v>91.2</v>
      </c>
      <c r="D97" s="12">
        <v>0</v>
      </c>
      <c r="AI97" s="39">
        <v>90.92</v>
      </c>
      <c r="AJ97" s="12">
        <v>8.0000000000000002E-3</v>
      </c>
      <c r="BO97" s="39">
        <v>2.0218212052918696E-2</v>
      </c>
      <c r="BP97" s="12">
        <v>1.26E-2</v>
      </c>
      <c r="CU97" s="39">
        <v>2.0655398903475123E-2</v>
      </c>
      <c r="CV97" s="12">
        <v>1.32E-2</v>
      </c>
      <c r="EA97" s="39">
        <v>8.9449829761551303E-2</v>
      </c>
      <c r="EB97" s="12">
        <v>1.52E-2</v>
      </c>
      <c r="FG97" s="39">
        <v>54107.109319999996</v>
      </c>
      <c r="FH97" s="12">
        <v>2.0199999999999999E-2</v>
      </c>
      <c r="GM97" s="39">
        <v>54061.719532000003</v>
      </c>
      <c r="GN97" s="12">
        <v>2.6200000000000001E-2</v>
      </c>
    </row>
    <row r="98" spans="3:196" x14ac:dyDescent="0.35">
      <c r="C98" s="39">
        <v>91.9</v>
      </c>
      <c r="D98" s="12">
        <v>1.12E-2</v>
      </c>
      <c r="AI98" s="39">
        <v>91.64</v>
      </c>
      <c r="AJ98" s="12">
        <v>7.4000000000000003E-3</v>
      </c>
      <c r="BO98" s="39">
        <v>2.0774729570494345E-2</v>
      </c>
      <c r="BP98" s="12">
        <v>1.26E-2</v>
      </c>
      <c r="CU98" s="39">
        <v>2.1218472109201716E-2</v>
      </c>
      <c r="CV98" s="12">
        <v>7.4000000000000003E-3</v>
      </c>
      <c r="EA98" s="39">
        <v>9.3577901737025293E-2</v>
      </c>
      <c r="EB98" s="12">
        <v>1.38E-2</v>
      </c>
      <c r="FG98" s="39">
        <v>54480.634890000001</v>
      </c>
      <c r="FH98" s="12">
        <v>2.0400000000000001E-2</v>
      </c>
      <c r="GM98" s="39">
        <v>54443.192794000002</v>
      </c>
      <c r="GN98" s="12">
        <v>2.18E-2</v>
      </c>
    </row>
    <row r="99" spans="3:196" x14ac:dyDescent="0.35">
      <c r="C99" s="39">
        <v>92.6</v>
      </c>
      <c r="D99" s="12">
        <v>1.04E-2</v>
      </c>
      <c r="AI99" s="39">
        <v>92.36</v>
      </c>
      <c r="AJ99" s="12">
        <v>4.7999999999999996E-3</v>
      </c>
      <c r="BO99" s="39">
        <v>2.133124708806999E-2</v>
      </c>
      <c r="BP99" s="12">
        <v>1.06E-2</v>
      </c>
      <c r="CU99" s="39">
        <v>2.1781545314928305E-2</v>
      </c>
      <c r="CV99" s="12">
        <v>7.7999999999999996E-3</v>
      </c>
      <c r="EA99" s="39">
        <v>9.7705973712499283E-2</v>
      </c>
      <c r="EB99" s="12">
        <v>9.7999999999999997E-3</v>
      </c>
      <c r="FG99" s="39">
        <v>54854.160459999999</v>
      </c>
      <c r="FH99" s="12">
        <v>2.0799999999999999E-2</v>
      </c>
      <c r="GM99" s="39">
        <v>54824.666056000002</v>
      </c>
      <c r="GN99" s="12">
        <v>1.8599999999999998E-2</v>
      </c>
    </row>
    <row r="100" spans="3:196" x14ac:dyDescent="0.35">
      <c r="C100" s="39">
        <v>93.3</v>
      </c>
      <c r="D100" s="12">
        <v>0</v>
      </c>
      <c r="AI100" s="39">
        <v>93.08</v>
      </c>
      <c r="AJ100" s="12">
        <v>0</v>
      </c>
      <c r="BO100" s="39">
        <v>2.1887764605645638E-2</v>
      </c>
      <c r="BP100" s="12">
        <v>8.8000000000000005E-3</v>
      </c>
      <c r="CU100" s="39">
        <v>2.2344618520654894E-2</v>
      </c>
      <c r="CV100" s="12">
        <v>8.3999999999999995E-3</v>
      </c>
      <c r="EA100" s="39">
        <v>0.10183404568797327</v>
      </c>
      <c r="EB100" s="12">
        <v>7.1999999999999998E-3</v>
      </c>
      <c r="FG100" s="39">
        <v>55227.686029999997</v>
      </c>
      <c r="FH100" s="12">
        <v>1.6799999999999999E-2</v>
      </c>
      <c r="GM100" s="39">
        <v>55206.139318000001</v>
      </c>
      <c r="GN100" s="12">
        <v>1.6199999999999999E-2</v>
      </c>
    </row>
    <row r="101" spans="3:196" x14ac:dyDescent="0.35">
      <c r="C101" s="39">
        <v>94</v>
      </c>
      <c r="D101" s="12">
        <v>1.04E-2</v>
      </c>
      <c r="AI101" s="39">
        <v>93.8</v>
      </c>
      <c r="AJ101" s="12">
        <v>5.1999999999999998E-3</v>
      </c>
      <c r="BO101" s="39">
        <v>2.2444282123221283E-2</v>
      </c>
      <c r="BP101" s="12">
        <v>5.5999999999999999E-3</v>
      </c>
      <c r="CU101" s="39">
        <v>2.2907691726381484E-2</v>
      </c>
      <c r="CV101" s="12">
        <v>6.0000000000000001E-3</v>
      </c>
      <c r="EA101" s="39">
        <v>0.10596211766344726</v>
      </c>
      <c r="EB101" s="12">
        <v>3.8E-3</v>
      </c>
      <c r="FG101" s="39">
        <v>55601.211599999995</v>
      </c>
      <c r="FH101" s="12">
        <v>1.7000000000000001E-2</v>
      </c>
      <c r="GM101" s="39">
        <v>55587.612580000001</v>
      </c>
      <c r="GN101" s="12">
        <v>1.5599999999999999E-2</v>
      </c>
    </row>
    <row r="102" spans="3:196" x14ac:dyDescent="0.35">
      <c r="C102" s="39">
        <v>94.7</v>
      </c>
      <c r="D102" s="12">
        <v>1.2800000000000001E-2</v>
      </c>
      <c r="AI102" s="39">
        <v>94.52</v>
      </c>
      <c r="AJ102" s="12">
        <v>4.5999999999999999E-3</v>
      </c>
      <c r="BO102" s="39">
        <v>2.3000799640796932E-2</v>
      </c>
      <c r="BP102" s="12">
        <v>5.1999999999999998E-3</v>
      </c>
      <c r="CU102" s="39">
        <v>2.3470764932108076E-2</v>
      </c>
      <c r="CV102" s="12">
        <v>4.5999999999999999E-3</v>
      </c>
      <c r="EA102" s="39">
        <v>0.11009018963892125</v>
      </c>
      <c r="EB102" s="12">
        <v>3.8E-3</v>
      </c>
      <c r="FG102" s="39">
        <v>55974.737169999993</v>
      </c>
      <c r="FH102" s="12">
        <v>1.34E-2</v>
      </c>
      <c r="GM102" s="39">
        <v>55969.085842</v>
      </c>
      <c r="GN102" s="12">
        <v>1.5800000000000002E-2</v>
      </c>
    </row>
    <row r="103" spans="3:196" x14ac:dyDescent="0.35">
      <c r="C103" s="39">
        <v>95.4</v>
      </c>
      <c r="D103" s="12">
        <v>1.1599999999999999E-2</v>
      </c>
      <c r="AI103" s="39">
        <v>95.24</v>
      </c>
      <c r="AJ103" s="12">
        <v>0</v>
      </c>
      <c r="BO103" s="39">
        <v>2.355731715837258E-2</v>
      </c>
      <c r="BP103" s="12">
        <v>5.7999999999999996E-3</v>
      </c>
      <c r="CU103" s="39">
        <v>2.4033838137834666E-2</v>
      </c>
      <c r="CV103" s="12">
        <v>3.2000000000000002E-3</v>
      </c>
      <c r="EA103" s="39">
        <v>0.11421826161439524</v>
      </c>
      <c r="EB103" s="12">
        <v>2.5999999999999999E-3</v>
      </c>
      <c r="FG103" s="39">
        <v>56348.262739999998</v>
      </c>
      <c r="FH103" s="12">
        <v>1.26E-2</v>
      </c>
      <c r="GM103" s="39">
        <v>56350.559104</v>
      </c>
      <c r="GN103" s="12">
        <v>1.2200000000000001E-2</v>
      </c>
    </row>
    <row r="104" spans="3:196" x14ac:dyDescent="0.35">
      <c r="C104" s="39">
        <v>96.1</v>
      </c>
      <c r="D104" s="12">
        <v>0</v>
      </c>
      <c r="AI104" s="39">
        <v>95.96</v>
      </c>
      <c r="AJ104" s="12">
        <v>3.0000000000000001E-3</v>
      </c>
      <c r="BO104" s="39">
        <v>2.4113834675948225E-2</v>
      </c>
      <c r="BP104" s="12">
        <v>3.8E-3</v>
      </c>
      <c r="CU104" s="39">
        <v>2.4596911343561255E-2</v>
      </c>
      <c r="CV104" s="12">
        <v>2.2000000000000001E-3</v>
      </c>
      <c r="EA104" s="39">
        <v>0.11834633358986923</v>
      </c>
      <c r="EB104" s="12">
        <v>1.4E-3</v>
      </c>
      <c r="FG104" s="39">
        <v>56721.788309999996</v>
      </c>
      <c r="FH104" s="12">
        <v>1.0999999999999999E-2</v>
      </c>
      <c r="GM104" s="39">
        <v>56732.032365999999</v>
      </c>
      <c r="GN104" s="12">
        <v>1.0800000000000001E-2</v>
      </c>
    </row>
    <row r="105" spans="3:196" x14ac:dyDescent="0.35">
      <c r="C105" s="39">
        <v>96.8</v>
      </c>
      <c r="D105" s="12">
        <v>0.01</v>
      </c>
      <c r="AI105" s="39">
        <v>96.68</v>
      </c>
      <c r="AJ105" s="12">
        <v>3.2000000000000002E-3</v>
      </c>
      <c r="BO105" s="39">
        <v>2.4670352193523874E-2</v>
      </c>
      <c r="BP105" s="12">
        <v>2.3999999999999998E-3</v>
      </c>
      <c r="CU105" s="39">
        <v>2.5159984549287848E-2</v>
      </c>
      <c r="CV105" s="12">
        <v>2.2000000000000001E-3</v>
      </c>
      <c r="EA105" s="39">
        <v>0.12247440556534323</v>
      </c>
      <c r="EB105" s="12">
        <v>2.2000000000000001E-3</v>
      </c>
      <c r="FG105" s="39">
        <v>57095.313880000002</v>
      </c>
      <c r="FH105" s="12">
        <v>8.0000000000000002E-3</v>
      </c>
      <c r="GM105" s="39">
        <v>57113.505627999999</v>
      </c>
      <c r="GN105" s="12">
        <v>8.2000000000000007E-3</v>
      </c>
    </row>
    <row r="106" spans="3:196" x14ac:dyDescent="0.35">
      <c r="C106" s="39">
        <v>97.5</v>
      </c>
      <c r="D106" s="12">
        <v>1.2E-2</v>
      </c>
      <c r="AI106" s="39">
        <v>97.4</v>
      </c>
      <c r="AJ106" s="12">
        <v>2.2000000000000001E-3</v>
      </c>
      <c r="BO106" s="39">
        <v>2.5226869711099519E-2</v>
      </c>
      <c r="BP106" s="12">
        <v>1.6000000000000001E-3</v>
      </c>
      <c r="CU106" s="39">
        <v>2.5723057755014437E-2</v>
      </c>
      <c r="CV106" s="12">
        <v>2E-3</v>
      </c>
      <c r="EA106" s="39">
        <v>0.12660247754081722</v>
      </c>
      <c r="EB106" s="12">
        <v>8.0000000000000004E-4</v>
      </c>
      <c r="FG106" s="39">
        <v>57468.839449999999</v>
      </c>
      <c r="FH106" s="12">
        <v>4.7999999999999996E-3</v>
      </c>
      <c r="GM106" s="39">
        <v>57494.978889999999</v>
      </c>
      <c r="GN106" s="12">
        <v>8.0000000000000002E-3</v>
      </c>
    </row>
    <row r="107" spans="3:196" x14ac:dyDescent="0.35">
      <c r="C107" s="39">
        <v>98.199999999999989</v>
      </c>
      <c r="D107" s="12">
        <v>0</v>
      </c>
      <c r="AI107" s="39">
        <v>98.12</v>
      </c>
      <c r="AJ107" s="12">
        <v>0</v>
      </c>
      <c r="BO107" s="39">
        <v>2.5783387228675167E-2</v>
      </c>
      <c r="BP107" s="12">
        <v>1.4E-3</v>
      </c>
      <c r="CU107" s="39">
        <v>2.6286130960741026E-2</v>
      </c>
      <c r="CV107" s="12">
        <v>1.4E-3</v>
      </c>
      <c r="EA107" s="39">
        <v>0.13073054951629121</v>
      </c>
      <c r="EB107" s="12">
        <v>4.0000000000000002E-4</v>
      </c>
      <c r="FG107" s="39">
        <v>57842.365019999997</v>
      </c>
      <c r="FH107" s="12">
        <v>4.7999999999999996E-3</v>
      </c>
      <c r="GM107" s="39">
        <v>57876.452151999998</v>
      </c>
      <c r="GN107" s="12">
        <v>5.1999999999999998E-3</v>
      </c>
    </row>
    <row r="108" spans="3:196" x14ac:dyDescent="0.35">
      <c r="C108" s="39">
        <v>98.9</v>
      </c>
      <c r="D108" s="12">
        <v>8.0000000000000002E-3</v>
      </c>
      <c r="AI108" s="39">
        <v>98.84</v>
      </c>
      <c r="AJ108" s="12">
        <v>2.8E-3</v>
      </c>
      <c r="BO108" s="39">
        <v>2.6339904746250812E-2</v>
      </c>
      <c r="BP108" s="12">
        <v>1.6000000000000001E-3</v>
      </c>
      <c r="CU108" s="39">
        <v>2.6849204166467619E-2</v>
      </c>
      <c r="CV108" s="12">
        <v>8.0000000000000004E-4</v>
      </c>
      <c r="EA108" s="39">
        <v>0.1348586214917652</v>
      </c>
      <c r="EB108" s="12">
        <v>0</v>
      </c>
      <c r="FG108" s="39">
        <v>58215.890589999995</v>
      </c>
      <c r="FH108" s="12">
        <v>3.8E-3</v>
      </c>
      <c r="GM108" s="39">
        <v>58257.925413999998</v>
      </c>
      <c r="GN108" s="12">
        <v>3.5999999999999999E-3</v>
      </c>
    </row>
    <row r="109" spans="3:196" x14ac:dyDescent="0.35">
      <c r="C109" s="39">
        <v>99.6</v>
      </c>
      <c r="D109" s="12">
        <v>7.6E-3</v>
      </c>
      <c r="AI109" s="39">
        <v>99.56</v>
      </c>
      <c r="AJ109" s="12">
        <v>3.3999999999999998E-3</v>
      </c>
      <c r="BO109" s="39">
        <v>2.689642226382646E-2</v>
      </c>
      <c r="BP109" s="12">
        <v>8.0000000000000004E-4</v>
      </c>
      <c r="CU109" s="39">
        <v>2.7412277372194208E-2</v>
      </c>
      <c r="CV109" s="12">
        <v>2.0000000000000001E-4</v>
      </c>
      <c r="EA109" s="39">
        <v>0.13898669346723916</v>
      </c>
      <c r="EB109" s="12">
        <v>2.0000000000000001E-4</v>
      </c>
      <c r="FG109" s="39">
        <v>58589.416159999993</v>
      </c>
      <c r="FH109" s="12">
        <v>1.4E-3</v>
      </c>
      <c r="GM109" s="39">
        <v>58639.398676000004</v>
      </c>
      <c r="GN109" s="12">
        <v>1.6000000000000001E-3</v>
      </c>
    </row>
    <row r="110" spans="3:196" x14ac:dyDescent="0.35">
      <c r="C110" s="39">
        <v>100.3</v>
      </c>
      <c r="D110" s="12">
        <v>0</v>
      </c>
      <c r="AI110" s="39">
        <v>100.28</v>
      </c>
      <c r="AJ110" s="12">
        <v>0</v>
      </c>
      <c r="BO110" s="39">
        <v>2.7452939781402109E-2</v>
      </c>
      <c r="BP110" s="12">
        <v>8.0000000000000004E-4</v>
      </c>
      <c r="CU110" s="39">
        <v>2.7975350577920798E-2</v>
      </c>
      <c r="CV110" s="12">
        <v>5.9999999999999995E-4</v>
      </c>
      <c r="EA110" s="39">
        <v>0.14311476544271315</v>
      </c>
      <c r="EB110" s="12">
        <v>4.0000000000000002E-4</v>
      </c>
      <c r="FG110" s="39">
        <v>58962.941729999991</v>
      </c>
      <c r="FH110" s="12">
        <v>1E-3</v>
      </c>
      <c r="GM110" s="39">
        <v>59020.871938000004</v>
      </c>
      <c r="GN110" s="12">
        <v>4.0000000000000002E-4</v>
      </c>
    </row>
    <row r="111" spans="3:196" x14ac:dyDescent="0.35">
      <c r="C111" s="39">
        <v>101</v>
      </c>
      <c r="D111" s="12">
        <v>0.49619999999999997</v>
      </c>
      <c r="AI111" s="39">
        <v>101</v>
      </c>
      <c r="AJ111" s="12">
        <v>9.7600000000000006E-2</v>
      </c>
      <c r="BO111" s="39">
        <v>2.8009457298977754E-2</v>
      </c>
      <c r="BP111" s="12">
        <v>2.0000000000000001E-4</v>
      </c>
      <c r="CU111" s="39">
        <v>2.853842378364739E-2</v>
      </c>
      <c r="CV111" s="12">
        <v>0</v>
      </c>
      <c r="EA111" s="39">
        <v>0.14724283741818714</v>
      </c>
      <c r="EB111" s="12">
        <v>2.0000000000000001E-4</v>
      </c>
      <c r="FG111" s="39">
        <v>59336.467299999997</v>
      </c>
      <c r="FH111" s="12">
        <v>2.0000000000000001E-4</v>
      </c>
      <c r="GM111" s="39">
        <v>59402.345200000003</v>
      </c>
      <c r="GN111" s="12">
        <v>2.0000000000000001E-4</v>
      </c>
    </row>
    <row r="112" spans="3:196" x14ac:dyDescent="0.35">
      <c r="C112" s="40">
        <v>101.7</v>
      </c>
      <c r="D112" s="13">
        <v>0</v>
      </c>
      <c r="AI112" s="40">
        <v>101.72</v>
      </c>
      <c r="AJ112" s="13">
        <v>0</v>
      </c>
      <c r="BO112" s="40">
        <v>2.8565974816553402E-2</v>
      </c>
      <c r="BP112" s="13">
        <v>0</v>
      </c>
      <c r="CU112" s="40">
        <v>2.910149698937398E-2</v>
      </c>
      <c r="CV112" s="13">
        <v>0</v>
      </c>
      <c r="EA112" s="40">
        <v>0.15137090939366113</v>
      </c>
      <c r="EB112" s="13">
        <v>0</v>
      </c>
      <c r="FG112" s="40">
        <v>59709.992869999995</v>
      </c>
      <c r="FH112" s="13">
        <v>0</v>
      </c>
      <c r="GM112" s="40">
        <v>59783.818462000003</v>
      </c>
      <c r="GN112" s="13">
        <v>0</v>
      </c>
    </row>
    <row r="113" spans="3:195" x14ac:dyDescent="0.35">
      <c r="C113" s="19"/>
      <c r="AI113" s="19"/>
      <c r="BO113" s="19"/>
      <c r="CU113" s="19"/>
      <c r="EA113" s="19"/>
      <c r="FG113" s="19"/>
      <c r="GM113" s="1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57:GP325"/>
  <sheetViews>
    <sheetView workbookViewId="0"/>
  </sheetViews>
  <sheetFormatPr defaultRowHeight="14.5" x14ac:dyDescent="0.35"/>
  <cols>
    <col min="3" max="3" width="20.6328125" customWidth="1"/>
    <col min="4" max="4" width="21.453125" bestFit="1" customWidth="1"/>
    <col min="5" max="5" width="20.6328125" customWidth="1"/>
    <col min="35" max="35" width="20.6328125" customWidth="1"/>
    <col min="36" max="36" width="22.6328125" bestFit="1" customWidth="1"/>
    <col min="37" max="37" width="20.6328125" customWidth="1"/>
    <col min="67" max="67" width="20.6328125" customWidth="1"/>
    <col min="68" max="68" width="20.54296875" bestFit="1" customWidth="1"/>
    <col min="69" max="69" width="20.6328125" customWidth="1"/>
    <col min="99" max="99" width="20.6328125" customWidth="1"/>
    <col min="100" max="100" width="21.81640625" bestFit="1" customWidth="1"/>
    <col min="101" max="101" width="20.6328125" customWidth="1"/>
    <col min="131" max="131" width="20.6328125" customWidth="1"/>
    <col min="132" max="132" width="22.6328125" bestFit="1" customWidth="1"/>
    <col min="133" max="133" width="20.6328125" customWidth="1"/>
    <col min="163" max="163" width="20.6328125" customWidth="1"/>
    <col min="164" max="164" width="22.08984375" bestFit="1" customWidth="1"/>
    <col min="165" max="165" width="20.6328125" customWidth="1"/>
    <col min="195" max="195" width="20.6328125" customWidth="1"/>
    <col min="196" max="196" width="22.08984375" bestFit="1" customWidth="1"/>
    <col min="197" max="197" width="20.6328125" customWidth="1"/>
  </cols>
  <sheetData>
    <row r="57" spans="3:197" x14ac:dyDescent="0.35">
      <c r="C57" s="35" t="s">
        <v>79</v>
      </c>
      <c r="D57" s="31" t="s">
        <v>84</v>
      </c>
      <c r="E57" s="30"/>
      <c r="AI57" s="35" t="s">
        <v>79</v>
      </c>
      <c r="AJ57" s="31" t="s">
        <v>87</v>
      </c>
      <c r="AK57" s="30"/>
      <c r="BO57" s="35" t="s">
        <v>79</v>
      </c>
      <c r="BP57" s="31" t="s">
        <v>89</v>
      </c>
      <c r="BQ57" s="30"/>
      <c r="CU57" s="35" t="s">
        <v>79</v>
      </c>
      <c r="CV57" s="31" t="s">
        <v>89</v>
      </c>
      <c r="CW57" s="30"/>
      <c r="EA57" s="35" t="s">
        <v>79</v>
      </c>
      <c r="EB57" s="31" t="s">
        <v>93</v>
      </c>
      <c r="EC57" s="30"/>
      <c r="FG57" s="35" t="s">
        <v>79</v>
      </c>
      <c r="FH57" s="31" t="s">
        <v>95</v>
      </c>
      <c r="FI57" s="30"/>
      <c r="GM57" s="35" t="s">
        <v>79</v>
      </c>
      <c r="GN57" s="31" t="s">
        <v>95</v>
      </c>
      <c r="GO57" s="30"/>
    </row>
    <row r="58" spans="3:197" x14ac:dyDescent="0.35">
      <c r="C58" s="36" t="s">
        <v>80</v>
      </c>
      <c r="D58" s="32" t="s">
        <v>85</v>
      </c>
      <c r="E58" s="30"/>
      <c r="AI58" s="36" t="s">
        <v>80</v>
      </c>
      <c r="AJ58" s="32" t="s">
        <v>88</v>
      </c>
      <c r="AK58" s="30"/>
      <c r="BO58" s="36" t="s">
        <v>80</v>
      </c>
      <c r="BP58" s="32" t="s">
        <v>90</v>
      </c>
      <c r="BQ58" s="30"/>
      <c r="CU58" s="36" t="s">
        <v>80</v>
      </c>
      <c r="CV58" s="32" t="s">
        <v>92</v>
      </c>
      <c r="CW58" s="30"/>
      <c r="EA58" s="36" t="s">
        <v>80</v>
      </c>
      <c r="EB58" s="32" t="s">
        <v>94</v>
      </c>
      <c r="EC58" s="30"/>
      <c r="FG58" s="36" t="s">
        <v>80</v>
      </c>
      <c r="FH58" s="32" t="s">
        <v>96</v>
      </c>
      <c r="FI58" s="30"/>
      <c r="GM58" s="36" t="s">
        <v>80</v>
      </c>
      <c r="GN58" s="32" t="s">
        <v>97</v>
      </c>
      <c r="GO58" s="30"/>
    </row>
    <row r="59" spans="3:197" x14ac:dyDescent="0.35">
      <c r="C59" s="37" t="s">
        <v>81</v>
      </c>
      <c r="D59" s="33" t="s">
        <v>86</v>
      </c>
      <c r="E59" s="29"/>
      <c r="AI59" s="37" t="s">
        <v>81</v>
      </c>
      <c r="AJ59" s="33" t="s">
        <v>86</v>
      </c>
      <c r="AK59" s="29"/>
      <c r="BO59" s="37" t="s">
        <v>81</v>
      </c>
      <c r="BP59" s="33" t="s">
        <v>91</v>
      </c>
      <c r="BQ59" s="29"/>
      <c r="CU59" s="37" t="s">
        <v>81</v>
      </c>
      <c r="CV59" s="33" t="s">
        <v>91</v>
      </c>
      <c r="CW59" s="29"/>
      <c r="EA59" s="37" t="s">
        <v>81</v>
      </c>
      <c r="EB59" s="33" t="s">
        <v>91</v>
      </c>
      <c r="EC59" s="29"/>
      <c r="FG59" s="37" t="s">
        <v>81</v>
      </c>
      <c r="FH59" s="33" t="s">
        <v>91</v>
      </c>
      <c r="FI59" s="29"/>
      <c r="GM59" s="37" t="s">
        <v>81</v>
      </c>
      <c r="GN59" s="33" t="s">
        <v>91</v>
      </c>
      <c r="GO59" s="29"/>
    </row>
    <row r="60" spans="3:197" x14ac:dyDescent="0.35">
      <c r="C60" s="38" t="s">
        <v>82</v>
      </c>
      <c r="D60" s="34" t="s">
        <v>83</v>
      </c>
      <c r="E60" s="29"/>
      <c r="AI60" s="38" t="s">
        <v>82</v>
      </c>
      <c r="AJ60" s="34" t="s">
        <v>83</v>
      </c>
      <c r="AK60" s="29"/>
      <c r="BO60" s="38" t="s">
        <v>82</v>
      </c>
      <c r="BP60" s="34" t="s">
        <v>83</v>
      </c>
      <c r="BQ60" s="29"/>
      <c r="CU60" s="38" t="s">
        <v>82</v>
      </c>
      <c r="CV60" s="34" t="s">
        <v>83</v>
      </c>
      <c r="CW60" s="29"/>
      <c r="EA60" s="38" t="s">
        <v>82</v>
      </c>
      <c r="EB60" s="34" t="s">
        <v>83</v>
      </c>
      <c r="EC60" s="29"/>
      <c r="FG60" s="38" t="s">
        <v>82</v>
      </c>
      <c r="FH60" s="34" t="s">
        <v>83</v>
      </c>
      <c r="FI60" s="29"/>
      <c r="GM60" s="38" t="s">
        <v>82</v>
      </c>
      <c r="GN60" s="34" t="s">
        <v>83</v>
      </c>
      <c r="GO60" s="29"/>
    </row>
    <row r="61" spans="3:197" x14ac:dyDescent="0.35">
      <c r="C61" s="39">
        <v>66</v>
      </c>
      <c r="D61" s="12">
        <v>2.0000000000000001E-4</v>
      </c>
      <c r="AI61" s="39">
        <v>65</v>
      </c>
      <c r="AJ61" s="12">
        <v>2.0000000000000001E-4</v>
      </c>
      <c r="BO61" s="39">
        <v>1.8358142019540762E-4</v>
      </c>
      <c r="BP61" s="12">
        <v>3.2000000000000002E-3</v>
      </c>
      <c r="CU61" s="39">
        <v>3.8476349731787063E-4</v>
      </c>
      <c r="CV61" s="12">
        <v>4.0000000000000001E-3</v>
      </c>
      <c r="EA61" s="39">
        <v>-5.916076135551232E-2</v>
      </c>
      <c r="EB61" s="12">
        <v>4.0000000000000002E-4</v>
      </c>
      <c r="FG61" s="39">
        <v>40660.188800000004</v>
      </c>
      <c r="FH61" s="12">
        <v>8.0000000000000004E-4</v>
      </c>
      <c r="GM61" s="39">
        <v>40328.682099999998</v>
      </c>
      <c r="GN61" s="12">
        <v>4.0000000000000002E-4</v>
      </c>
    </row>
    <row r="62" spans="3:197" x14ac:dyDescent="0.35">
      <c r="C62" s="39">
        <v>66.7</v>
      </c>
      <c r="D62" s="12">
        <v>5.9999999999999995E-4</v>
      </c>
      <c r="AI62" s="39">
        <v>65.72</v>
      </c>
      <c r="AJ62" s="12">
        <v>6.7999999999999996E-3</v>
      </c>
      <c r="BO62" s="39">
        <v>7.4009893777105451E-4</v>
      </c>
      <c r="BP62" s="12">
        <v>4.4000000000000003E-3</v>
      </c>
      <c r="CU62" s="39">
        <v>9.4783670304446105E-4</v>
      </c>
      <c r="CV62" s="12">
        <v>5.7999999999999996E-3</v>
      </c>
      <c r="EA62" s="39">
        <v>-5.503268938003833E-2</v>
      </c>
      <c r="EB62" s="12">
        <v>2.0000000000000001E-4</v>
      </c>
      <c r="FG62" s="39">
        <v>41033.714370000002</v>
      </c>
      <c r="FH62" s="12">
        <v>2.2000000000000001E-3</v>
      </c>
      <c r="GM62" s="39">
        <v>40710.155361999998</v>
      </c>
      <c r="GN62" s="12">
        <v>2E-3</v>
      </c>
    </row>
    <row r="63" spans="3:197" x14ac:dyDescent="0.35">
      <c r="C63" s="39">
        <v>67.400000000000006</v>
      </c>
      <c r="D63" s="12">
        <v>2.5999999999999999E-3</v>
      </c>
      <c r="AI63" s="39">
        <v>66.44</v>
      </c>
      <c r="AJ63" s="12">
        <v>3.9399999999999998E-2</v>
      </c>
      <c r="BO63" s="39">
        <v>1.2966164553467015E-3</v>
      </c>
      <c r="BP63" s="12">
        <v>5.4000000000000003E-3</v>
      </c>
      <c r="CU63" s="39">
        <v>1.5109099087710514E-3</v>
      </c>
      <c r="CV63" s="12">
        <v>1.0200000000000001E-2</v>
      </c>
      <c r="EA63" s="39">
        <v>-5.090461740456434E-2</v>
      </c>
      <c r="EB63" s="12">
        <v>0</v>
      </c>
      <c r="FG63" s="39">
        <v>41407.239940000007</v>
      </c>
      <c r="FH63" s="12">
        <v>4.1999999999999997E-3</v>
      </c>
      <c r="GM63" s="39">
        <v>41091.628623999997</v>
      </c>
      <c r="GN63" s="12">
        <v>3.2000000000000002E-3</v>
      </c>
    </row>
    <row r="64" spans="3:197" x14ac:dyDescent="0.35">
      <c r="C64" s="39">
        <v>68.099999999999994</v>
      </c>
      <c r="D64" s="12">
        <v>0</v>
      </c>
      <c r="AI64" s="39">
        <v>67.16</v>
      </c>
      <c r="AJ64" s="12">
        <v>0</v>
      </c>
      <c r="BO64" s="39">
        <v>1.8531339729223485E-3</v>
      </c>
      <c r="BP64" s="12">
        <v>1.2800000000000001E-2</v>
      </c>
      <c r="CU64" s="39">
        <v>2.0739831144976416E-3</v>
      </c>
      <c r="CV64" s="12">
        <v>1.46E-2</v>
      </c>
      <c r="EA64" s="39">
        <v>-4.6776545429090349E-2</v>
      </c>
      <c r="EB64" s="12">
        <v>0</v>
      </c>
      <c r="FG64" s="39">
        <v>41780.765510000005</v>
      </c>
      <c r="FH64" s="12">
        <v>5.1999999999999998E-3</v>
      </c>
      <c r="GM64" s="39">
        <v>41473.101885999997</v>
      </c>
      <c r="GN64" s="12">
        <v>3.0000000000000001E-3</v>
      </c>
    </row>
    <row r="65" spans="3:196" x14ac:dyDescent="0.35">
      <c r="C65" s="39">
        <v>68.8</v>
      </c>
      <c r="D65" s="12">
        <v>6.4000000000000003E-3</v>
      </c>
      <c r="AI65" s="39">
        <v>67.88</v>
      </c>
      <c r="AJ65" s="12">
        <v>5.4800000000000001E-2</v>
      </c>
      <c r="BO65" s="39">
        <v>2.4096514904979952E-3</v>
      </c>
      <c r="BP65" s="12">
        <v>1.72E-2</v>
      </c>
      <c r="CU65" s="39">
        <v>2.6370563202242321E-3</v>
      </c>
      <c r="CV65" s="12">
        <v>1.2200000000000001E-2</v>
      </c>
      <c r="EA65" s="39">
        <v>-4.2648473453616359E-2</v>
      </c>
      <c r="EB65" s="12">
        <v>5.9999999999999995E-4</v>
      </c>
      <c r="FG65" s="39">
        <v>42154.291080000003</v>
      </c>
      <c r="FH65" s="12">
        <v>7.4000000000000003E-3</v>
      </c>
      <c r="GM65" s="39">
        <v>41854.575147999996</v>
      </c>
      <c r="GN65" s="12">
        <v>3.0000000000000001E-3</v>
      </c>
    </row>
    <row r="66" spans="3:196" x14ac:dyDescent="0.35">
      <c r="C66" s="39">
        <v>69.5</v>
      </c>
      <c r="D66" s="12">
        <v>1.12E-2</v>
      </c>
      <c r="AI66" s="39">
        <v>68.599999999999994</v>
      </c>
      <c r="AJ66" s="12">
        <v>8.48E-2</v>
      </c>
      <c r="BO66" s="39">
        <v>2.9661690080736419E-3</v>
      </c>
      <c r="BP66" s="12">
        <v>1.84E-2</v>
      </c>
      <c r="CU66" s="39">
        <v>3.2001295259508223E-3</v>
      </c>
      <c r="CV66" s="12">
        <v>1.6799999999999999E-2</v>
      </c>
      <c r="EA66" s="39">
        <v>-3.8520401478142369E-2</v>
      </c>
      <c r="EB66" s="12">
        <v>1.8E-3</v>
      </c>
      <c r="FG66" s="39">
        <v>42527.816650000001</v>
      </c>
      <c r="FH66" s="12">
        <v>7.7999999999999996E-3</v>
      </c>
      <c r="GM66" s="39">
        <v>42236.048409999996</v>
      </c>
      <c r="GN66" s="12">
        <v>7.1999999999999998E-3</v>
      </c>
    </row>
    <row r="67" spans="3:196" x14ac:dyDescent="0.35">
      <c r="C67" s="39">
        <v>70.2</v>
      </c>
      <c r="D67" s="12">
        <v>0</v>
      </c>
      <c r="AI67" s="39">
        <v>69.319999999999993</v>
      </c>
      <c r="AJ67" s="12">
        <v>8.5800000000000001E-2</v>
      </c>
      <c r="BO67" s="39">
        <v>3.522686525649289E-3</v>
      </c>
      <c r="BP67" s="12">
        <v>2.1999999999999999E-2</v>
      </c>
      <c r="CU67" s="39">
        <v>3.7632027316774129E-3</v>
      </c>
      <c r="CV67" s="12">
        <v>2.1600000000000001E-2</v>
      </c>
      <c r="EA67" s="39">
        <v>-3.4392329502668385E-2</v>
      </c>
      <c r="EB67" s="12">
        <v>1.4E-3</v>
      </c>
      <c r="FG67" s="39">
        <v>42901.342220000006</v>
      </c>
      <c r="FH67" s="12">
        <v>7.4000000000000003E-3</v>
      </c>
      <c r="GM67" s="39">
        <v>42617.521672000003</v>
      </c>
      <c r="GN67" s="12">
        <v>8.8000000000000005E-3</v>
      </c>
    </row>
    <row r="68" spans="3:196" x14ac:dyDescent="0.35">
      <c r="C68" s="39">
        <v>70.900000000000006</v>
      </c>
      <c r="D68" s="12">
        <v>1.5599999999999999E-2</v>
      </c>
      <c r="AI68" s="39">
        <v>70.040000000000006</v>
      </c>
      <c r="AJ68" s="12">
        <v>0</v>
      </c>
      <c r="BO68" s="39">
        <v>4.0792040432249361E-3</v>
      </c>
      <c r="BP68" s="12">
        <v>2.5999999999999999E-2</v>
      </c>
      <c r="CU68" s="39">
        <v>4.3262759374040035E-3</v>
      </c>
      <c r="CV68" s="12">
        <v>2.3E-2</v>
      </c>
      <c r="EA68" s="39">
        <v>-3.0264257527194395E-2</v>
      </c>
      <c r="EB68" s="12">
        <v>1.6000000000000001E-3</v>
      </c>
      <c r="FG68" s="39">
        <v>43274.867790000004</v>
      </c>
      <c r="FH68" s="12">
        <v>1.2999999999999999E-2</v>
      </c>
      <c r="GM68" s="39">
        <v>42998.994934000002</v>
      </c>
      <c r="GN68" s="12">
        <v>8.9999999999999993E-3</v>
      </c>
    </row>
    <row r="69" spans="3:196" x14ac:dyDescent="0.35">
      <c r="C69" s="39">
        <v>71.599999999999994</v>
      </c>
      <c r="D69" s="12">
        <v>1.6400000000000001E-2</v>
      </c>
      <c r="AI69" s="39">
        <v>70.760000000000005</v>
      </c>
      <c r="AJ69" s="12">
        <v>7.3400000000000007E-2</v>
      </c>
      <c r="BO69" s="39">
        <v>4.6357215608005828E-3</v>
      </c>
      <c r="BP69" s="12">
        <v>2.58E-2</v>
      </c>
      <c r="CU69" s="39">
        <v>4.8893491431305936E-3</v>
      </c>
      <c r="CV69" s="12">
        <v>2.86E-2</v>
      </c>
      <c r="EA69" s="39">
        <v>-2.6136185551720405E-2</v>
      </c>
      <c r="EB69" s="12">
        <v>3.2000000000000002E-3</v>
      </c>
      <c r="FG69" s="39">
        <v>43648.393360000002</v>
      </c>
      <c r="FH69" s="12">
        <v>1.4800000000000001E-2</v>
      </c>
      <c r="GM69" s="39">
        <v>43380.468196000002</v>
      </c>
      <c r="GN69" s="12">
        <v>1.4999999999999999E-2</v>
      </c>
    </row>
    <row r="70" spans="3:196" x14ac:dyDescent="0.35">
      <c r="C70" s="39">
        <v>72.3</v>
      </c>
      <c r="D70" s="12">
        <v>0</v>
      </c>
      <c r="AI70" s="39">
        <v>71.48</v>
      </c>
      <c r="AJ70" s="12">
        <v>7.5200000000000003E-2</v>
      </c>
      <c r="BO70" s="39">
        <v>5.1922390783762295E-3</v>
      </c>
      <c r="BP70" s="12">
        <v>2.3E-2</v>
      </c>
      <c r="CU70" s="39">
        <v>5.4524223488571838E-3</v>
      </c>
      <c r="CV70" s="12">
        <v>2.9000000000000001E-2</v>
      </c>
      <c r="EA70" s="39">
        <v>-2.2008113576246414E-2</v>
      </c>
      <c r="EB70" s="12">
        <v>3.8E-3</v>
      </c>
      <c r="FG70" s="39">
        <v>44021.91893</v>
      </c>
      <c r="FH70" s="12">
        <v>1.34E-2</v>
      </c>
      <c r="GM70" s="39">
        <v>43761.941458000001</v>
      </c>
      <c r="GN70" s="12">
        <v>1.32E-2</v>
      </c>
    </row>
    <row r="71" spans="3:196" x14ac:dyDescent="0.35">
      <c r="C71" s="39">
        <v>73</v>
      </c>
      <c r="D71" s="12">
        <v>1.9599999999999999E-2</v>
      </c>
      <c r="AI71" s="39">
        <v>72.2</v>
      </c>
      <c r="AJ71" s="12">
        <v>0</v>
      </c>
      <c r="BO71" s="39">
        <v>5.7487565959518762E-3</v>
      </c>
      <c r="BP71" s="12">
        <v>3.3399999999999999E-2</v>
      </c>
      <c r="CU71" s="39">
        <v>6.0154955545837739E-3</v>
      </c>
      <c r="CV71" s="12">
        <v>0.03</v>
      </c>
      <c r="EA71" s="39">
        <v>-1.7880041600772424E-2</v>
      </c>
      <c r="EB71" s="12">
        <v>3.5999999999999999E-3</v>
      </c>
      <c r="FG71" s="39">
        <v>44395.444500000005</v>
      </c>
      <c r="FH71" s="12">
        <v>1.6400000000000001E-2</v>
      </c>
      <c r="GM71" s="39">
        <v>44143.414720000001</v>
      </c>
      <c r="GN71" s="12">
        <v>1.7000000000000001E-2</v>
      </c>
    </row>
    <row r="72" spans="3:196" x14ac:dyDescent="0.35">
      <c r="C72" s="39">
        <v>73.7</v>
      </c>
      <c r="D72" s="12">
        <v>1.9400000000000001E-2</v>
      </c>
      <c r="AI72" s="39">
        <v>72.92</v>
      </c>
      <c r="AJ72" s="12">
        <v>5.8000000000000003E-2</v>
      </c>
      <c r="BO72" s="39">
        <v>6.3052741135275238E-3</v>
      </c>
      <c r="BP72" s="12">
        <v>2.8199999999999999E-2</v>
      </c>
      <c r="CU72" s="39">
        <v>6.5785687603103649E-3</v>
      </c>
      <c r="CV72" s="12">
        <v>3.2000000000000001E-2</v>
      </c>
      <c r="EA72" s="39">
        <v>-1.3751969625298434E-2</v>
      </c>
      <c r="EB72" s="12">
        <v>5.5999999999999999E-3</v>
      </c>
      <c r="FG72" s="39">
        <v>44768.970070000003</v>
      </c>
      <c r="FH72" s="12">
        <v>2.0199999999999999E-2</v>
      </c>
      <c r="GM72" s="39">
        <v>44524.887982</v>
      </c>
      <c r="GN72" s="12">
        <v>1.44E-2</v>
      </c>
    </row>
    <row r="73" spans="3:196" x14ac:dyDescent="0.35">
      <c r="C73" s="39">
        <v>74.400000000000006</v>
      </c>
      <c r="D73" s="12">
        <v>0.02</v>
      </c>
      <c r="AI73" s="39">
        <v>73.64</v>
      </c>
      <c r="AJ73" s="12">
        <v>5.1200000000000002E-2</v>
      </c>
      <c r="BO73" s="39">
        <v>6.8617916311031705E-3</v>
      </c>
      <c r="BP73" s="12">
        <v>3.56E-2</v>
      </c>
      <c r="CU73" s="39">
        <v>7.1416419660369551E-3</v>
      </c>
      <c r="CV73" s="12">
        <v>3.3799999999999997E-2</v>
      </c>
      <c r="EA73" s="39">
        <v>-9.6238976498244505E-3</v>
      </c>
      <c r="EB73" s="12">
        <v>8.2000000000000007E-3</v>
      </c>
      <c r="FG73" s="39">
        <v>45142.495640000001</v>
      </c>
      <c r="FH73" s="12">
        <v>2.4400000000000002E-2</v>
      </c>
      <c r="GM73" s="39">
        <v>44906.361244</v>
      </c>
      <c r="GN73" s="12">
        <v>1.7399999999999999E-2</v>
      </c>
    </row>
    <row r="74" spans="3:196" x14ac:dyDescent="0.35">
      <c r="C74" s="39">
        <v>75.099999999999994</v>
      </c>
      <c r="D74" s="12">
        <v>0</v>
      </c>
      <c r="AI74" s="39">
        <v>74.36</v>
      </c>
      <c r="AJ74" s="12">
        <v>4.8399999999999999E-2</v>
      </c>
      <c r="BO74" s="39">
        <v>7.4183091486788172E-3</v>
      </c>
      <c r="BP74" s="12">
        <v>3.4000000000000002E-2</v>
      </c>
      <c r="CU74" s="39">
        <v>7.7047151717635452E-3</v>
      </c>
      <c r="CV74" s="12">
        <v>3.4200000000000001E-2</v>
      </c>
      <c r="EA74" s="39">
        <v>-5.4958256743504602E-3</v>
      </c>
      <c r="EB74" s="12">
        <v>1.12E-2</v>
      </c>
      <c r="FG74" s="39">
        <v>45516.021209999999</v>
      </c>
      <c r="FH74" s="12">
        <v>2.18E-2</v>
      </c>
      <c r="GM74" s="39">
        <v>45287.834505999999</v>
      </c>
      <c r="GN74" s="12">
        <v>2.1000000000000001E-2</v>
      </c>
    </row>
    <row r="75" spans="3:196" x14ac:dyDescent="0.35">
      <c r="C75" s="39">
        <v>75.8</v>
      </c>
      <c r="D75" s="12">
        <v>1.9800000000000002E-2</v>
      </c>
      <c r="AI75" s="39">
        <v>75.08</v>
      </c>
      <c r="AJ75" s="12">
        <v>0</v>
      </c>
      <c r="BO75" s="39">
        <v>7.9748266662544656E-3</v>
      </c>
      <c r="BP75" s="12">
        <v>3.6400000000000002E-2</v>
      </c>
      <c r="CU75" s="39">
        <v>8.2677883774901362E-3</v>
      </c>
      <c r="CV75" s="12">
        <v>4.0399999999999998E-2</v>
      </c>
      <c r="EA75" s="39">
        <v>-1.3677536988764699E-3</v>
      </c>
      <c r="EB75" s="12">
        <v>1.7600000000000001E-2</v>
      </c>
      <c r="FG75" s="39">
        <v>45889.546780000004</v>
      </c>
      <c r="FH75" s="12">
        <v>2.1000000000000001E-2</v>
      </c>
      <c r="GM75" s="39">
        <v>45669.307767999999</v>
      </c>
      <c r="GN75" s="12">
        <v>2.9000000000000001E-2</v>
      </c>
    </row>
    <row r="76" spans="3:196" x14ac:dyDescent="0.35">
      <c r="C76" s="39">
        <v>76.5</v>
      </c>
      <c r="D76" s="12">
        <v>2.4799999999999999E-2</v>
      </c>
      <c r="AI76" s="39">
        <v>75.8</v>
      </c>
      <c r="AJ76" s="12">
        <v>4.02E-2</v>
      </c>
      <c r="BO76" s="39">
        <v>8.5313441838301123E-3</v>
      </c>
      <c r="BP76" s="12">
        <v>3.8199999999999998E-2</v>
      </c>
      <c r="CU76" s="39">
        <v>8.8308615832167255E-3</v>
      </c>
      <c r="CV76" s="12">
        <v>3.44E-2</v>
      </c>
      <c r="EA76" s="39">
        <v>2.7603182765975204E-3</v>
      </c>
      <c r="EB76" s="12">
        <v>1.6799999999999999E-2</v>
      </c>
      <c r="FG76" s="39">
        <v>46263.072350000002</v>
      </c>
      <c r="FH76" s="12">
        <v>2.5600000000000001E-2</v>
      </c>
      <c r="GM76" s="39">
        <v>46050.781029999998</v>
      </c>
      <c r="GN76" s="12">
        <v>2.76E-2</v>
      </c>
    </row>
    <row r="77" spans="3:196" x14ac:dyDescent="0.35">
      <c r="C77" s="39">
        <v>77.2</v>
      </c>
      <c r="D77" s="12">
        <v>0</v>
      </c>
      <c r="AI77" s="39">
        <v>76.52</v>
      </c>
      <c r="AJ77" s="12">
        <v>3.8399999999999997E-2</v>
      </c>
      <c r="BO77" s="39">
        <v>9.087861701405759E-3</v>
      </c>
      <c r="BP77" s="12">
        <v>3.1600000000000003E-2</v>
      </c>
      <c r="CU77" s="39">
        <v>9.3939347889433165E-3</v>
      </c>
      <c r="CV77" s="12">
        <v>3.7600000000000001E-2</v>
      </c>
      <c r="EA77" s="39">
        <v>6.8883902520715107E-3</v>
      </c>
      <c r="EB77" s="12">
        <v>2.24E-2</v>
      </c>
      <c r="FG77" s="39">
        <v>46636.59792</v>
      </c>
      <c r="FH77" s="12">
        <v>2.7E-2</v>
      </c>
      <c r="GM77" s="39">
        <v>46432.254291999998</v>
      </c>
      <c r="GN77" s="12">
        <v>2.58E-2</v>
      </c>
    </row>
    <row r="78" spans="3:196" x14ac:dyDescent="0.35">
      <c r="C78" s="39">
        <v>77.900000000000006</v>
      </c>
      <c r="D78" s="12">
        <v>2.06E-2</v>
      </c>
      <c r="AI78" s="39">
        <v>77.239999999999995</v>
      </c>
      <c r="AJ78" s="12">
        <v>0</v>
      </c>
      <c r="BO78" s="39">
        <v>9.6443792189814057E-3</v>
      </c>
      <c r="BP78" s="12">
        <v>3.8199999999999998E-2</v>
      </c>
      <c r="CU78" s="39">
        <v>9.9570079946699076E-3</v>
      </c>
      <c r="CV78" s="12">
        <v>3.5400000000000001E-2</v>
      </c>
      <c r="EA78" s="39">
        <v>1.1016462227545501E-2</v>
      </c>
      <c r="EB78" s="12">
        <v>2.6200000000000001E-2</v>
      </c>
      <c r="FG78" s="39">
        <v>47010.123489999998</v>
      </c>
      <c r="FH78" s="12">
        <v>2.7199999999999998E-2</v>
      </c>
      <c r="GM78" s="39">
        <v>46813.727553999997</v>
      </c>
      <c r="GN78" s="12">
        <v>2.7799999999999998E-2</v>
      </c>
    </row>
    <row r="79" spans="3:196" x14ac:dyDescent="0.35">
      <c r="C79" s="39">
        <v>78.599999999999994</v>
      </c>
      <c r="D79" s="12">
        <v>2.3599999999999999E-2</v>
      </c>
      <c r="AI79" s="39">
        <v>77.959999999999994</v>
      </c>
      <c r="AJ79" s="12">
        <v>2.9600000000000001E-2</v>
      </c>
      <c r="BO79" s="39">
        <v>1.0200896736557052E-2</v>
      </c>
      <c r="BP79" s="12">
        <v>3.6799999999999999E-2</v>
      </c>
      <c r="CU79" s="39">
        <v>1.0520081200396497E-2</v>
      </c>
      <c r="CV79" s="12">
        <v>3.6999999999999998E-2</v>
      </c>
      <c r="EA79" s="39">
        <v>1.5144534203019491E-2</v>
      </c>
      <c r="EB79" s="12">
        <v>3.32E-2</v>
      </c>
      <c r="FG79" s="39">
        <v>47383.649060000003</v>
      </c>
      <c r="FH79" s="12">
        <v>3.1199999999999999E-2</v>
      </c>
      <c r="GM79" s="39">
        <v>47195.200815999997</v>
      </c>
      <c r="GN79" s="12">
        <v>3.4200000000000001E-2</v>
      </c>
    </row>
    <row r="80" spans="3:196" x14ac:dyDescent="0.35">
      <c r="C80" s="39">
        <v>79.3</v>
      </c>
      <c r="D80" s="12">
        <v>0</v>
      </c>
      <c r="AI80" s="39">
        <v>78.680000000000007</v>
      </c>
      <c r="AJ80" s="12">
        <v>2.3599999999999999E-2</v>
      </c>
      <c r="BO80" s="39">
        <v>1.0757414254132699E-2</v>
      </c>
      <c r="BP80" s="12">
        <v>3.1399999999999997E-2</v>
      </c>
      <c r="CU80" s="39">
        <v>1.1083154406123088E-2</v>
      </c>
      <c r="CV80" s="12">
        <v>4.02E-2</v>
      </c>
      <c r="EA80" s="39">
        <v>1.9272606178493482E-2</v>
      </c>
      <c r="EB80" s="12">
        <v>4.1200000000000001E-2</v>
      </c>
      <c r="FG80" s="39">
        <v>47757.174630000001</v>
      </c>
      <c r="FH80" s="12">
        <v>2.98E-2</v>
      </c>
      <c r="GM80" s="39">
        <v>47576.674077999996</v>
      </c>
      <c r="GN80" s="12">
        <v>2.9600000000000001E-2</v>
      </c>
    </row>
    <row r="81" spans="3:196" x14ac:dyDescent="0.35">
      <c r="C81" s="39">
        <v>80</v>
      </c>
      <c r="D81" s="12">
        <v>2.2599999999999999E-2</v>
      </c>
      <c r="AI81" s="39">
        <v>79.400000000000006</v>
      </c>
      <c r="AJ81" s="12">
        <v>2.3800000000000002E-2</v>
      </c>
      <c r="BO81" s="39">
        <v>1.1313931771708346E-2</v>
      </c>
      <c r="BP81" s="12">
        <v>3.7199999999999997E-2</v>
      </c>
      <c r="CU81" s="39">
        <v>1.1646227611849677E-2</v>
      </c>
      <c r="CV81" s="12">
        <v>3.3599999999999998E-2</v>
      </c>
      <c r="EA81" s="39">
        <v>2.3400678153967472E-2</v>
      </c>
      <c r="EB81" s="12">
        <v>4.1000000000000002E-2</v>
      </c>
      <c r="FG81" s="39">
        <v>48130.700199999999</v>
      </c>
      <c r="FH81" s="12">
        <v>3.3399999999999999E-2</v>
      </c>
      <c r="GM81" s="39">
        <v>47958.147339999996</v>
      </c>
      <c r="GN81" s="12">
        <v>3.5200000000000002E-2</v>
      </c>
    </row>
    <row r="82" spans="3:196" x14ac:dyDescent="0.35">
      <c r="C82" s="39">
        <v>80.7</v>
      </c>
      <c r="D82" s="12">
        <v>2.0799999999999999E-2</v>
      </c>
      <c r="AI82" s="39">
        <v>80.12</v>
      </c>
      <c r="AJ82" s="12">
        <v>0</v>
      </c>
      <c r="BO82" s="39">
        <v>1.1870449289283994E-2</v>
      </c>
      <c r="BP82" s="12">
        <v>3.4799999999999998E-2</v>
      </c>
      <c r="CU82" s="39">
        <v>1.2209300817576268E-2</v>
      </c>
      <c r="CV82" s="12">
        <v>3.2800000000000003E-2</v>
      </c>
      <c r="EA82" s="39">
        <v>2.7528750129441462E-2</v>
      </c>
      <c r="EB82" s="12">
        <v>4.5999999999999999E-2</v>
      </c>
      <c r="FG82" s="39">
        <v>48504.225769999997</v>
      </c>
      <c r="FH82" s="12">
        <v>3.2199999999999999E-2</v>
      </c>
      <c r="GM82" s="39">
        <v>48339.620602000003</v>
      </c>
      <c r="GN82" s="12">
        <v>3.3599999999999998E-2</v>
      </c>
    </row>
    <row r="83" spans="3:196" x14ac:dyDescent="0.35">
      <c r="C83" s="39">
        <v>81.400000000000006</v>
      </c>
      <c r="D83" s="12">
        <v>1.9199999999999998E-2</v>
      </c>
      <c r="AI83" s="39">
        <v>80.84</v>
      </c>
      <c r="AJ83" s="12">
        <v>1.8200000000000001E-2</v>
      </c>
      <c r="BO83" s="39">
        <v>1.2426966806859641E-2</v>
      </c>
      <c r="BP83" s="12">
        <v>3.0800000000000001E-2</v>
      </c>
      <c r="CU83" s="39">
        <v>1.2772374023302859E-2</v>
      </c>
      <c r="CV83" s="12">
        <v>3.2800000000000003E-2</v>
      </c>
      <c r="EA83" s="39">
        <v>3.1656822104915452E-2</v>
      </c>
      <c r="EB83" s="12">
        <v>5.7200000000000001E-2</v>
      </c>
      <c r="FG83" s="39">
        <v>48877.751340000003</v>
      </c>
      <c r="FH83" s="12">
        <v>3.5400000000000001E-2</v>
      </c>
      <c r="GM83" s="39">
        <v>48721.093864000002</v>
      </c>
      <c r="GN83" s="12">
        <v>3.0800000000000001E-2</v>
      </c>
    </row>
    <row r="84" spans="3:196" x14ac:dyDescent="0.35">
      <c r="C84" s="39">
        <v>82.1</v>
      </c>
      <c r="D84" s="12">
        <v>0</v>
      </c>
      <c r="AI84" s="39">
        <v>81.56</v>
      </c>
      <c r="AJ84" s="12">
        <v>1.7399999999999999E-2</v>
      </c>
      <c r="BO84" s="39">
        <v>1.2983484324435288E-2</v>
      </c>
      <c r="BP84" s="12">
        <v>3.4200000000000001E-2</v>
      </c>
      <c r="CU84" s="39">
        <v>1.3335447229029448E-2</v>
      </c>
      <c r="CV84" s="12">
        <v>3.7400000000000003E-2</v>
      </c>
      <c r="EA84" s="39">
        <v>3.5784894080389443E-2</v>
      </c>
      <c r="EB84" s="12">
        <v>5.8000000000000003E-2</v>
      </c>
      <c r="FG84" s="39">
        <v>49251.27691</v>
      </c>
      <c r="FH84" s="12">
        <v>3.8399999999999997E-2</v>
      </c>
      <c r="GM84" s="39">
        <v>49102.567126000002</v>
      </c>
      <c r="GN84" s="12">
        <v>3.4799999999999998E-2</v>
      </c>
    </row>
    <row r="85" spans="3:196" x14ac:dyDescent="0.35">
      <c r="C85" s="39">
        <v>82.8</v>
      </c>
      <c r="D85" s="12">
        <v>1.9199999999999998E-2</v>
      </c>
      <c r="AI85" s="39">
        <v>82.28</v>
      </c>
      <c r="AJ85" s="12">
        <v>0</v>
      </c>
      <c r="BO85" s="39">
        <v>1.3540001842010934E-2</v>
      </c>
      <c r="BP85" s="12">
        <v>3.32E-2</v>
      </c>
      <c r="CU85" s="39">
        <v>1.3898520434756039E-2</v>
      </c>
      <c r="CV85" s="12">
        <v>2.76E-2</v>
      </c>
      <c r="EA85" s="39">
        <v>3.9912966055863419E-2</v>
      </c>
      <c r="EB85" s="12">
        <v>5.2999999999999999E-2</v>
      </c>
      <c r="FG85" s="39">
        <v>49624.802479999998</v>
      </c>
      <c r="FH85" s="12">
        <v>3.5000000000000003E-2</v>
      </c>
      <c r="GM85" s="39">
        <v>49484.040388000001</v>
      </c>
      <c r="GN85" s="12">
        <v>3.7400000000000003E-2</v>
      </c>
    </row>
    <row r="86" spans="3:196" x14ac:dyDescent="0.35">
      <c r="C86" s="39">
        <v>83.5</v>
      </c>
      <c r="D86" s="12">
        <v>2.4199999999999999E-2</v>
      </c>
      <c r="AI86" s="39">
        <v>83</v>
      </c>
      <c r="AJ86" s="12">
        <v>1.4999999999999999E-2</v>
      </c>
      <c r="BO86" s="39">
        <v>1.4096519359586581E-2</v>
      </c>
      <c r="BP86" s="12">
        <v>3.1199999999999999E-2</v>
      </c>
      <c r="CU86" s="39">
        <v>1.446159364048263E-2</v>
      </c>
      <c r="CV86" s="12">
        <v>3.4200000000000001E-2</v>
      </c>
      <c r="EA86" s="39">
        <v>4.4041038031337409E-2</v>
      </c>
      <c r="EB86" s="12">
        <v>5.8599999999999999E-2</v>
      </c>
      <c r="FG86" s="39">
        <v>49998.328049999996</v>
      </c>
      <c r="FH86" s="12">
        <v>3.6600000000000001E-2</v>
      </c>
      <c r="GM86" s="39">
        <v>49865.513650000001</v>
      </c>
      <c r="GN86" s="12">
        <v>3.3399999999999999E-2</v>
      </c>
    </row>
    <row r="87" spans="3:196" x14ac:dyDescent="0.35">
      <c r="C87" s="39">
        <v>84.2</v>
      </c>
      <c r="D87" s="12">
        <v>0</v>
      </c>
      <c r="AI87" s="39">
        <v>83.72</v>
      </c>
      <c r="AJ87" s="12">
        <v>1.4E-2</v>
      </c>
      <c r="BO87" s="39">
        <v>1.4653036877162228E-2</v>
      </c>
      <c r="BP87" s="12">
        <v>2.98E-2</v>
      </c>
      <c r="CU87" s="39">
        <v>1.502466684620922E-2</v>
      </c>
      <c r="CV87" s="12">
        <v>2.8199999999999999E-2</v>
      </c>
      <c r="EA87" s="39">
        <v>4.81691100068114E-2</v>
      </c>
      <c r="EB87" s="12">
        <v>6.0600000000000001E-2</v>
      </c>
      <c r="FG87" s="39">
        <v>50371.853620000002</v>
      </c>
      <c r="FH87" s="12">
        <v>3.3799999999999997E-2</v>
      </c>
      <c r="GM87" s="39">
        <v>50246.986912</v>
      </c>
      <c r="GN87" s="12">
        <v>3.9800000000000002E-2</v>
      </c>
    </row>
    <row r="88" spans="3:196" x14ac:dyDescent="0.35">
      <c r="C88" s="39">
        <v>84.9</v>
      </c>
      <c r="D88" s="12">
        <v>1.6799999999999999E-2</v>
      </c>
      <c r="AI88" s="39">
        <v>84.44</v>
      </c>
      <c r="AJ88" s="12">
        <v>1.3599999999999999E-2</v>
      </c>
      <c r="BO88" s="39">
        <v>1.5209554394737874E-2</v>
      </c>
      <c r="BP88" s="12">
        <v>2.7799999999999998E-2</v>
      </c>
      <c r="CU88" s="39">
        <v>1.5587740051935811E-2</v>
      </c>
      <c r="CV88" s="12">
        <v>2.98E-2</v>
      </c>
      <c r="EA88" s="39">
        <v>5.229718198228539E-2</v>
      </c>
      <c r="EB88" s="12">
        <v>5.8400000000000001E-2</v>
      </c>
      <c r="FG88" s="39">
        <v>50745.37919</v>
      </c>
      <c r="FH88" s="12">
        <v>2.8799999999999999E-2</v>
      </c>
      <c r="GM88" s="39">
        <v>50628.460174</v>
      </c>
      <c r="GN88" s="12">
        <v>3.44E-2</v>
      </c>
    </row>
    <row r="89" spans="3:196" x14ac:dyDescent="0.35">
      <c r="C89" s="39">
        <v>85.6</v>
      </c>
      <c r="D89" s="12">
        <v>1.4800000000000001E-2</v>
      </c>
      <c r="AI89" s="39">
        <v>85.16</v>
      </c>
      <c r="AJ89" s="12">
        <v>0</v>
      </c>
      <c r="BO89" s="39">
        <v>1.5766071912313523E-2</v>
      </c>
      <c r="BP89" s="12">
        <v>2.52E-2</v>
      </c>
      <c r="CU89" s="39">
        <v>1.6150813257662402E-2</v>
      </c>
      <c r="CV89" s="12">
        <v>0.03</v>
      </c>
      <c r="EA89" s="39">
        <v>5.642525395775938E-2</v>
      </c>
      <c r="EB89" s="12">
        <v>5.5E-2</v>
      </c>
      <c r="FG89" s="39">
        <v>51118.904759999998</v>
      </c>
      <c r="FH89" s="12">
        <v>3.7999999999999999E-2</v>
      </c>
      <c r="GM89" s="39">
        <v>51009.933435999999</v>
      </c>
      <c r="GN89" s="12">
        <v>3.7400000000000003E-2</v>
      </c>
    </row>
    <row r="90" spans="3:196" x14ac:dyDescent="0.35">
      <c r="C90" s="39">
        <v>86.3</v>
      </c>
      <c r="D90" s="12">
        <v>0</v>
      </c>
      <c r="AI90" s="39">
        <v>85.88</v>
      </c>
      <c r="AJ90" s="12">
        <v>1.0999999999999999E-2</v>
      </c>
      <c r="BO90" s="39">
        <v>1.6322589429889168E-2</v>
      </c>
      <c r="BP90" s="12">
        <v>2.3199999999999998E-2</v>
      </c>
      <c r="CU90" s="39">
        <v>1.6713886463388991E-2</v>
      </c>
      <c r="CV90" s="12">
        <v>2.1000000000000001E-2</v>
      </c>
      <c r="EA90" s="39">
        <v>6.0553325933233371E-2</v>
      </c>
      <c r="EB90" s="12">
        <v>4.7600000000000003E-2</v>
      </c>
      <c r="FG90" s="39">
        <v>51492.430330000003</v>
      </c>
      <c r="FH90" s="12">
        <v>3.5799999999999998E-2</v>
      </c>
      <c r="GM90" s="39">
        <v>51391.406697999999</v>
      </c>
      <c r="GN90" s="12">
        <v>3.3000000000000002E-2</v>
      </c>
    </row>
    <row r="91" spans="3:196" x14ac:dyDescent="0.35">
      <c r="C91" s="39">
        <v>87</v>
      </c>
      <c r="D91" s="12">
        <v>1.4800000000000001E-2</v>
      </c>
      <c r="AI91" s="39">
        <v>86.6</v>
      </c>
      <c r="AJ91" s="12">
        <v>1.1599999999999999E-2</v>
      </c>
      <c r="BO91" s="39">
        <v>1.6879106947464816E-2</v>
      </c>
      <c r="BP91" s="12">
        <v>2.3400000000000001E-2</v>
      </c>
      <c r="CU91" s="39">
        <v>1.727695966911558E-2</v>
      </c>
      <c r="CV91" s="12">
        <v>2.4E-2</v>
      </c>
      <c r="EA91" s="39">
        <v>6.4681397908707361E-2</v>
      </c>
      <c r="EB91" s="12">
        <v>4.58E-2</v>
      </c>
      <c r="FG91" s="39">
        <v>51865.955900000001</v>
      </c>
      <c r="FH91" s="12">
        <v>3.2599999999999997E-2</v>
      </c>
      <c r="GM91" s="39">
        <v>51772.879959999998</v>
      </c>
      <c r="GN91" s="12">
        <v>3.4200000000000001E-2</v>
      </c>
    </row>
    <row r="92" spans="3:196" x14ac:dyDescent="0.35">
      <c r="C92" s="39">
        <v>87.7</v>
      </c>
      <c r="D92" s="12">
        <v>1.6E-2</v>
      </c>
      <c r="AI92" s="39">
        <v>87.32</v>
      </c>
      <c r="AJ92" s="12">
        <v>8.3999999999999995E-3</v>
      </c>
      <c r="BO92" s="39">
        <v>1.7435624465040461E-2</v>
      </c>
      <c r="BP92" s="12">
        <v>2.52E-2</v>
      </c>
      <c r="CU92" s="39">
        <v>1.7840032874842173E-2</v>
      </c>
      <c r="CV92" s="12">
        <v>2.1600000000000001E-2</v>
      </c>
      <c r="EA92" s="39">
        <v>6.8809469884181351E-2</v>
      </c>
      <c r="EB92" s="12">
        <v>3.9199999999999999E-2</v>
      </c>
      <c r="FG92" s="39">
        <v>52239.481469999999</v>
      </c>
      <c r="FH92" s="12">
        <v>2.8799999999999999E-2</v>
      </c>
      <c r="GM92" s="39">
        <v>52154.353222000005</v>
      </c>
      <c r="GN92" s="12">
        <v>0.03</v>
      </c>
    </row>
    <row r="93" spans="3:196" x14ac:dyDescent="0.35">
      <c r="C93" s="39">
        <v>88.4</v>
      </c>
      <c r="D93" s="12">
        <v>1.4999999999999999E-2</v>
      </c>
      <c r="AI93" s="39">
        <v>88.039999999999992</v>
      </c>
      <c r="AJ93" s="12">
        <v>0</v>
      </c>
      <c r="BO93" s="39">
        <v>1.799214198261611E-2</v>
      </c>
      <c r="BP93" s="12">
        <v>0.02</v>
      </c>
      <c r="CU93" s="39">
        <v>1.8403106080568762E-2</v>
      </c>
      <c r="CV93" s="12">
        <v>1.7999999999999999E-2</v>
      </c>
      <c r="EA93" s="39">
        <v>7.2937541859655342E-2</v>
      </c>
      <c r="EB93" s="12">
        <v>3.78E-2</v>
      </c>
      <c r="FG93" s="39">
        <v>52613.007039999997</v>
      </c>
      <c r="FH93" s="12">
        <v>2.92E-2</v>
      </c>
      <c r="GM93" s="39">
        <v>52535.826484000005</v>
      </c>
      <c r="GN93" s="12">
        <v>2.9399999999999999E-2</v>
      </c>
    </row>
    <row r="94" spans="3:196" x14ac:dyDescent="0.35">
      <c r="C94" s="39">
        <v>89.1</v>
      </c>
      <c r="D94" s="12">
        <v>0</v>
      </c>
      <c r="AI94" s="39">
        <v>88.759999999999991</v>
      </c>
      <c r="AJ94" s="12">
        <v>8.6E-3</v>
      </c>
      <c r="BO94" s="39">
        <v>1.8548659500191758E-2</v>
      </c>
      <c r="BP94" s="12">
        <v>2.0799999999999999E-2</v>
      </c>
      <c r="CU94" s="39">
        <v>1.8966179286295352E-2</v>
      </c>
      <c r="CV94" s="12">
        <v>1.8599999999999998E-2</v>
      </c>
      <c r="EA94" s="39">
        <v>7.7065613835129332E-2</v>
      </c>
      <c r="EB94" s="12">
        <v>3.2000000000000001E-2</v>
      </c>
      <c r="FG94" s="39">
        <v>52986.532609999995</v>
      </c>
      <c r="FH94" s="12">
        <v>2.7199999999999998E-2</v>
      </c>
      <c r="GM94" s="39">
        <v>52917.299746000004</v>
      </c>
      <c r="GN94" s="12">
        <v>2.7400000000000001E-2</v>
      </c>
    </row>
    <row r="95" spans="3:196" x14ac:dyDescent="0.35">
      <c r="C95" s="39">
        <v>89.8</v>
      </c>
      <c r="D95" s="12">
        <v>1.24E-2</v>
      </c>
      <c r="AI95" s="39">
        <v>89.48</v>
      </c>
      <c r="AJ95" s="12">
        <v>6.4000000000000003E-3</v>
      </c>
      <c r="BO95" s="39">
        <v>1.9105177017767403E-2</v>
      </c>
      <c r="BP95" s="12">
        <v>1.4999999999999999E-2</v>
      </c>
      <c r="CU95" s="39">
        <v>1.9529252492021944E-2</v>
      </c>
      <c r="CV95" s="12">
        <v>1.54E-2</v>
      </c>
      <c r="EA95" s="39">
        <v>8.1193685810603322E-2</v>
      </c>
      <c r="EB95" s="12">
        <v>2.8000000000000001E-2</v>
      </c>
      <c r="FG95" s="39">
        <v>53360.05818</v>
      </c>
      <c r="FH95" s="12">
        <v>2.8000000000000001E-2</v>
      </c>
      <c r="GM95" s="39">
        <v>53298.773008000004</v>
      </c>
      <c r="GN95" s="12">
        <v>0.03</v>
      </c>
    </row>
    <row r="96" spans="3:196" x14ac:dyDescent="0.35">
      <c r="C96" s="39">
        <v>90.5</v>
      </c>
      <c r="D96" s="12">
        <v>1.32E-2</v>
      </c>
      <c r="AI96" s="39">
        <v>90.2</v>
      </c>
      <c r="AJ96" s="12">
        <v>0</v>
      </c>
      <c r="BO96" s="39">
        <v>1.9661694535343052E-2</v>
      </c>
      <c r="BP96" s="12">
        <v>1.24E-2</v>
      </c>
      <c r="CU96" s="39">
        <v>2.0092325697748534E-2</v>
      </c>
      <c r="CV96" s="12">
        <v>1.4200000000000001E-2</v>
      </c>
      <c r="EA96" s="39">
        <v>8.5321757786077312E-2</v>
      </c>
      <c r="EB96" s="12">
        <v>2.1000000000000001E-2</v>
      </c>
      <c r="FG96" s="39">
        <v>53733.583749999998</v>
      </c>
      <c r="FH96" s="12">
        <v>2.98E-2</v>
      </c>
      <c r="GM96" s="39">
        <v>53680.246270000003</v>
      </c>
      <c r="GN96" s="12">
        <v>2.6200000000000001E-2</v>
      </c>
    </row>
    <row r="97" spans="3:196" x14ac:dyDescent="0.35">
      <c r="C97" s="39">
        <v>91.2</v>
      </c>
      <c r="D97" s="12">
        <v>0</v>
      </c>
      <c r="AI97" s="39">
        <v>90.92</v>
      </c>
      <c r="AJ97" s="12">
        <v>8.0000000000000002E-3</v>
      </c>
      <c r="BO97" s="39">
        <v>2.0218212052918696E-2</v>
      </c>
      <c r="BP97" s="12">
        <v>1.26E-2</v>
      </c>
      <c r="CU97" s="39">
        <v>2.0655398903475123E-2</v>
      </c>
      <c r="CV97" s="12">
        <v>1.32E-2</v>
      </c>
      <c r="EA97" s="39">
        <v>8.9449829761551303E-2</v>
      </c>
      <c r="EB97" s="12">
        <v>1.52E-2</v>
      </c>
      <c r="FG97" s="39">
        <v>54107.109319999996</v>
      </c>
      <c r="FH97" s="12">
        <v>2.0199999999999999E-2</v>
      </c>
      <c r="GM97" s="39">
        <v>54061.719532000003</v>
      </c>
      <c r="GN97" s="12">
        <v>2.6200000000000001E-2</v>
      </c>
    </row>
    <row r="98" spans="3:196" x14ac:dyDescent="0.35">
      <c r="C98" s="39">
        <v>91.9</v>
      </c>
      <c r="D98" s="12">
        <v>1.12E-2</v>
      </c>
      <c r="AI98" s="39">
        <v>91.64</v>
      </c>
      <c r="AJ98" s="12">
        <v>7.4000000000000003E-3</v>
      </c>
      <c r="BO98" s="39">
        <v>2.0774729570494345E-2</v>
      </c>
      <c r="BP98" s="12">
        <v>1.26E-2</v>
      </c>
      <c r="CU98" s="39">
        <v>2.1218472109201716E-2</v>
      </c>
      <c r="CV98" s="12">
        <v>7.4000000000000003E-3</v>
      </c>
      <c r="EA98" s="39">
        <v>9.3577901737025293E-2</v>
      </c>
      <c r="EB98" s="12">
        <v>1.38E-2</v>
      </c>
      <c r="FG98" s="39">
        <v>54480.634890000001</v>
      </c>
      <c r="FH98" s="12">
        <v>2.0400000000000001E-2</v>
      </c>
      <c r="GM98" s="39">
        <v>54443.192794000002</v>
      </c>
      <c r="GN98" s="12">
        <v>2.18E-2</v>
      </c>
    </row>
    <row r="99" spans="3:196" x14ac:dyDescent="0.35">
      <c r="C99" s="39">
        <v>92.6</v>
      </c>
      <c r="D99" s="12">
        <v>1.04E-2</v>
      </c>
      <c r="AI99" s="39">
        <v>92.36</v>
      </c>
      <c r="AJ99" s="12">
        <v>4.7999999999999996E-3</v>
      </c>
      <c r="BO99" s="39">
        <v>2.133124708806999E-2</v>
      </c>
      <c r="BP99" s="12">
        <v>1.06E-2</v>
      </c>
      <c r="CU99" s="39">
        <v>2.1781545314928305E-2</v>
      </c>
      <c r="CV99" s="12">
        <v>7.7999999999999996E-3</v>
      </c>
      <c r="EA99" s="39">
        <v>9.7705973712499283E-2</v>
      </c>
      <c r="EB99" s="12">
        <v>9.7999999999999997E-3</v>
      </c>
      <c r="FG99" s="39">
        <v>54854.160459999999</v>
      </c>
      <c r="FH99" s="12">
        <v>2.0799999999999999E-2</v>
      </c>
      <c r="GM99" s="39">
        <v>54824.666056000002</v>
      </c>
      <c r="GN99" s="12">
        <v>1.8599999999999998E-2</v>
      </c>
    </row>
    <row r="100" spans="3:196" x14ac:dyDescent="0.35">
      <c r="C100" s="39">
        <v>93.3</v>
      </c>
      <c r="D100" s="12">
        <v>0</v>
      </c>
      <c r="AI100" s="39">
        <v>93.08</v>
      </c>
      <c r="AJ100" s="12">
        <v>0</v>
      </c>
      <c r="BO100" s="39">
        <v>2.1887764605645638E-2</v>
      </c>
      <c r="BP100" s="12">
        <v>8.8000000000000005E-3</v>
      </c>
      <c r="CU100" s="39">
        <v>2.2344618520654894E-2</v>
      </c>
      <c r="CV100" s="12">
        <v>8.3999999999999995E-3</v>
      </c>
      <c r="EA100" s="39">
        <v>0.10183404568797327</v>
      </c>
      <c r="EB100" s="12">
        <v>7.1999999999999998E-3</v>
      </c>
      <c r="FG100" s="39">
        <v>55227.686029999997</v>
      </c>
      <c r="FH100" s="12">
        <v>1.6799999999999999E-2</v>
      </c>
      <c r="GM100" s="39">
        <v>55206.139318000001</v>
      </c>
      <c r="GN100" s="12">
        <v>1.6199999999999999E-2</v>
      </c>
    </row>
    <row r="101" spans="3:196" x14ac:dyDescent="0.35">
      <c r="C101" s="39">
        <v>94</v>
      </c>
      <c r="D101" s="12">
        <v>1.04E-2</v>
      </c>
      <c r="AI101" s="39">
        <v>93.8</v>
      </c>
      <c r="AJ101" s="12">
        <v>5.1999999999999998E-3</v>
      </c>
      <c r="BO101" s="39">
        <v>2.2444282123221283E-2</v>
      </c>
      <c r="BP101" s="12">
        <v>5.5999999999999999E-3</v>
      </c>
      <c r="CU101" s="39">
        <v>2.2907691726381484E-2</v>
      </c>
      <c r="CV101" s="12">
        <v>6.0000000000000001E-3</v>
      </c>
      <c r="EA101" s="39">
        <v>0.10596211766344726</v>
      </c>
      <c r="EB101" s="12">
        <v>3.8E-3</v>
      </c>
      <c r="FG101" s="39">
        <v>55601.211599999995</v>
      </c>
      <c r="FH101" s="12">
        <v>1.7000000000000001E-2</v>
      </c>
      <c r="GM101" s="39">
        <v>55587.612580000001</v>
      </c>
      <c r="GN101" s="12">
        <v>1.5599999999999999E-2</v>
      </c>
    </row>
    <row r="102" spans="3:196" x14ac:dyDescent="0.35">
      <c r="C102" s="39">
        <v>94.7</v>
      </c>
      <c r="D102" s="12">
        <v>1.2800000000000001E-2</v>
      </c>
      <c r="AI102" s="39">
        <v>94.52</v>
      </c>
      <c r="AJ102" s="12">
        <v>4.5999999999999999E-3</v>
      </c>
      <c r="BO102" s="39">
        <v>2.3000799640796932E-2</v>
      </c>
      <c r="BP102" s="12">
        <v>5.1999999999999998E-3</v>
      </c>
      <c r="CU102" s="39">
        <v>2.3470764932108076E-2</v>
      </c>
      <c r="CV102" s="12">
        <v>4.5999999999999999E-3</v>
      </c>
      <c r="EA102" s="39">
        <v>0.11009018963892125</v>
      </c>
      <c r="EB102" s="12">
        <v>3.8E-3</v>
      </c>
      <c r="FG102" s="39">
        <v>55974.737169999993</v>
      </c>
      <c r="FH102" s="12">
        <v>1.34E-2</v>
      </c>
      <c r="GM102" s="39">
        <v>55969.085842</v>
      </c>
      <c r="GN102" s="12">
        <v>1.5800000000000002E-2</v>
      </c>
    </row>
    <row r="103" spans="3:196" x14ac:dyDescent="0.35">
      <c r="C103" s="39">
        <v>95.4</v>
      </c>
      <c r="D103" s="12">
        <v>1.1599999999999999E-2</v>
      </c>
      <c r="AI103" s="39">
        <v>95.24</v>
      </c>
      <c r="AJ103" s="12">
        <v>0</v>
      </c>
      <c r="BO103" s="39">
        <v>2.355731715837258E-2</v>
      </c>
      <c r="BP103" s="12">
        <v>5.7999999999999996E-3</v>
      </c>
      <c r="CU103" s="39">
        <v>2.4033838137834666E-2</v>
      </c>
      <c r="CV103" s="12">
        <v>3.2000000000000002E-3</v>
      </c>
      <c r="EA103" s="39">
        <v>0.11421826161439524</v>
      </c>
      <c r="EB103" s="12">
        <v>2.5999999999999999E-3</v>
      </c>
      <c r="FG103" s="39">
        <v>56348.262739999998</v>
      </c>
      <c r="FH103" s="12">
        <v>1.26E-2</v>
      </c>
      <c r="GM103" s="39">
        <v>56350.559104</v>
      </c>
      <c r="GN103" s="12">
        <v>1.2200000000000001E-2</v>
      </c>
    </row>
    <row r="104" spans="3:196" x14ac:dyDescent="0.35">
      <c r="C104" s="39">
        <v>96.1</v>
      </c>
      <c r="D104" s="12">
        <v>0</v>
      </c>
      <c r="AI104" s="39">
        <v>95.96</v>
      </c>
      <c r="AJ104" s="12">
        <v>3.0000000000000001E-3</v>
      </c>
      <c r="BO104" s="39">
        <v>2.4113834675948225E-2</v>
      </c>
      <c r="BP104" s="12">
        <v>3.8E-3</v>
      </c>
      <c r="CU104" s="39">
        <v>2.4596911343561255E-2</v>
      </c>
      <c r="CV104" s="12">
        <v>2.2000000000000001E-3</v>
      </c>
      <c r="EA104" s="39">
        <v>0.11834633358986923</v>
      </c>
      <c r="EB104" s="12">
        <v>1.4E-3</v>
      </c>
      <c r="FG104" s="39">
        <v>56721.788309999996</v>
      </c>
      <c r="FH104" s="12">
        <v>1.0999999999999999E-2</v>
      </c>
      <c r="GM104" s="39">
        <v>56732.032365999999</v>
      </c>
      <c r="GN104" s="12">
        <v>1.0800000000000001E-2</v>
      </c>
    </row>
    <row r="105" spans="3:196" x14ac:dyDescent="0.35">
      <c r="C105" s="39">
        <v>96.8</v>
      </c>
      <c r="D105" s="12">
        <v>0.01</v>
      </c>
      <c r="AI105" s="39">
        <v>96.68</v>
      </c>
      <c r="AJ105" s="12">
        <v>3.2000000000000002E-3</v>
      </c>
      <c r="BO105" s="39">
        <v>2.4670352193523874E-2</v>
      </c>
      <c r="BP105" s="12">
        <v>2.3999999999999998E-3</v>
      </c>
      <c r="CU105" s="39">
        <v>2.5159984549287848E-2</v>
      </c>
      <c r="CV105" s="12">
        <v>2.2000000000000001E-3</v>
      </c>
      <c r="EA105" s="39">
        <v>0.12247440556534323</v>
      </c>
      <c r="EB105" s="12">
        <v>2.2000000000000001E-3</v>
      </c>
      <c r="FG105" s="39">
        <v>57095.313880000002</v>
      </c>
      <c r="FH105" s="12">
        <v>8.0000000000000002E-3</v>
      </c>
      <c r="GM105" s="39">
        <v>57113.505627999999</v>
      </c>
      <c r="GN105" s="12">
        <v>8.2000000000000007E-3</v>
      </c>
    </row>
    <row r="106" spans="3:196" x14ac:dyDescent="0.35">
      <c r="C106" s="39">
        <v>97.5</v>
      </c>
      <c r="D106" s="12">
        <v>1.2E-2</v>
      </c>
      <c r="AI106" s="39">
        <v>97.4</v>
      </c>
      <c r="AJ106" s="12">
        <v>2.2000000000000001E-3</v>
      </c>
      <c r="BO106" s="39">
        <v>2.5226869711099519E-2</v>
      </c>
      <c r="BP106" s="12">
        <v>1.6000000000000001E-3</v>
      </c>
      <c r="CU106" s="39">
        <v>2.5723057755014437E-2</v>
      </c>
      <c r="CV106" s="12">
        <v>2E-3</v>
      </c>
      <c r="EA106" s="39">
        <v>0.12660247754081722</v>
      </c>
      <c r="EB106" s="12">
        <v>8.0000000000000004E-4</v>
      </c>
      <c r="FG106" s="39">
        <v>57468.839449999999</v>
      </c>
      <c r="FH106" s="12">
        <v>4.7999999999999996E-3</v>
      </c>
      <c r="GM106" s="39">
        <v>57494.978889999999</v>
      </c>
      <c r="GN106" s="12">
        <v>8.0000000000000002E-3</v>
      </c>
    </row>
    <row r="107" spans="3:196" x14ac:dyDescent="0.35">
      <c r="C107" s="39">
        <v>98.199999999999989</v>
      </c>
      <c r="D107" s="12">
        <v>0</v>
      </c>
      <c r="AI107" s="39">
        <v>98.12</v>
      </c>
      <c r="AJ107" s="12">
        <v>0</v>
      </c>
      <c r="BO107" s="39">
        <v>2.5783387228675167E-2</v>
      </c>
      <c r="BP107" s="12">
        <v>1.4E-3</v>
      </c>
      <c r="CU107" s="39">
        <v>2.6286130960741026E-2</v>
      </c>
      <c r="CV107" s="12">
        <v>1.4E-3</v>
      </c>
      <c r="EA107" s="39">
        <v>0.13073054951629121</v>
      </c>
      <c r="EB107" s="12">
        <v>4.0000000000000002E-4</v>
      </c>
      <c r="FG107" s="39">
        <v>57842.365019999997</v>
      </c>
      <c r="FH107" s="12">
        <v>4.7999999999999996E-3</v>
      </c>
      <c r="GM107" s="39">
        <v>57876.452151999998</v>
      </c>
      <c r="GN107" s="12">
        <v>5.1999999999999998E-3</v>
      </c>
    </row>
    <row r="108" spans="3:196" x14ac:dyDescent="0.35">
      <c r="C108" s="39">
        <v>98.9</v>
      </c>
      <c r="D108" s="12">
        <v>8.0000000000000002E-3</v>
      </c>
      <c r="AI108" s="39">
        <v>98.84</v>
      </c>
      <c r="AJ108" s="12">
        <v>2.8E-3</v>
      </c>
      <c r="BO108" s="39">
        <v>2.6339904746250812E-2</v>
      </c>
      <c r="BP108" s="12">
        <v>1.6000000000000001E-3</v>
      </c>
      <c r="CU108" s="39">
        <v>2.6849204166467619E-2</v>
      </c>
      <c r="CV108" s="12">
        <v>8.0000000000000004E-4</v>
      </c>
      <c r="EA108" s="39">
        <v>0.1348586214917652</v>
      </c>
      <c r="EB108" s="12">
        <v>0</v>
      </c>
      <c r="FG108" s="39">
        <v>58215.890589999995</v>
      </c>
      <c r="FH108" s="12">
        <v>3.8E-3</v>
      </c>
      <c r="GM108" s="39">
        <v>58257.925413999998</v>
      </c>
      <c r="GN108" s="12">
        <v>3.5999999999999999E-3</v>
      </c>
    </row>
    <row r="109" spans="3:196" x14ac:dyDescent="0.35">
      <c r="C109" s="39">
        <v>99.6</v>
      </c>
      <c r="D109" s="12">
        <v>7.6E-3</v>
      </c>
      <c r="AI109" s="39">
        <v>99.56</v>
      </c>
      <c r="AJ109" s="12">
        <v>3.3999999999999998E-3</v>
      </c>
      <c r="BO109" s="39">
        <v>2.689642226382646E-2</v>
      </c>
      <c r="BP109" s="12">
        <v>8.0000000000000004E-4</v>
      </c>
      <c r="CU109" s="39">
        <v>2.7412277372194208E-2</v>
      </c>
      <c r="CV109" s="12">
        <v>2.0000000000000001E-4</v>
      </c>
      <c r="EA109" s="39">
        <v>0.13898669346723916</v>
      </c>
      <c r="EB109" s="12">
        <v>2.0000000000000001E-4</v>
      </c>
      <c r="FG109" s="39">
        <v>58589.416159999993</v>
      </c>
      <c r="FH109" s="12">
        <v>1.4E-3</v>
      </c>
      <c r="GM109" s="39">
        <v>58639.398676000004</v>
      </c>
      <c r="GN109" s="12">
        <v>1.6000000000000001E-3</v>
      </c>
    </row>
    <row r="110" spans="3:196" x14ac:dyDescent="0.35">
      <c r="C110" s="39">
        <v>100.3</v>
      </c>
      <c r="D110" s="12">
        <v>0</v>
      </c>
      <c r="AI110" s="39">
        <v>100.28</v>
      </c>
      <c r="AJ110" s="12">
        <v>0</v>
      </c>
      <c r="BO110" s="39">
        <v>2.7452939781402109E-2</v>
      </c>
      <c r="BP110" s="12">
        <v>8.0000000000000004E-4</v>
      </c>
      <c r="CU110" s="39">
        <v>2.7975350577920798E-2</v>
      </c>
      <c r="CV110" s="12">
        <v>5.9999999999999995E-4</v>
      </c>
      <c r="EA110" s="39">
        <v>0.14311476544271315</v>
      </c>
      <c r="EB110" s="12">
        <v>4.0000000000000002E-4</v>
      </c>
      <c r="FG110" s="39">
        <v>58962.941729999991</v>
      </c>
      <c r="FH110" s="12">
        <v>1E-3</v>
      </c>
      <c r="GM110" s="39">
        <v>59020.871938000004</v>
      </c>
      <c r="GN110" s="12">
        <v>4.0000000000000002E-4</v>
      </c>
    </row>
    <row r="111" spans="3:196" x14ac:dyDescent="0.35">
      <c r="C111" s="39">
        <v>101</v>
      </c>
      <c r="D111" s="12">
        <v>0.49619999999999997</v>
      </c>
      <c r="AI111" s="39">
        <v>101</v>
      </c>
      <c r="AJ111" s="12">
        <v>9.7600000000000006E-2</v>
      </c>
      <c r="BO111" s="39">
        <v>2.8009457298977754E-2</v>
      </c>
      <c r="BP111" s="12">
        <v>2.0000000000000001E-4</v>
      </c>
      <c r="CU111" s="39">
        <v>2.853842378364739E-2</v>
      </c>
      <c r="CV111" s="12">
        <v>0</v>
      </c>
      <c r="EA111" s="39">
        <v>0.14724283741818714</v>
      </c>
      <c r="EB111" s="12">
        <v>2.0000000000000001E-4</v>
      </c>
      <c r="FG111" s="39">
        <v>59336.467299999997</v>
      </c>
      <c r="FH111" s="12">
        <v>2.0000000000000001E-4</v>
      </c>
      <c r="GM111" s="39">
        <v>59402.345200000003</v>
      </c>
      <c r="GN111" s="12">
        <v>2.0000000000000001E-4</v>
      </c>
    </row>
    <row r="112" spans="3:196" x14ac:dyDescent="0.35">
      <c r="C112" s="40">
        <v>101.7</v>
      </c>
      <c r="D112" s="13">
        <v>0</v>
      </c>
      <c r="AI112" s="40">
        <v>101.72</v>
      </c>
      <c r="AJ112" s="13">
        <v>0</v>
      </c>
      <c r="BO112" s="40">
        <v>2.8565974816553402E-2</v>
      </c>
      <c r="BP112" s="13">
        <v>0</v>
      </c>
      <c r="CU112" s="40">
        <v>2.910149698937398E-2</v>
      </c>
      <c r="CV112" s="13">
        <v>0</v>
      </c>
      <c r="EA112" s="40">
        <v>0.15137090939366113</v>
      </c>
      <c r="EB112" s="13">
        <v>0</v>
      </c>
      <c r="FG112" s="40">
        <v>59709.992869999995</v>
      </c>
      <c r="FH112" s="13">
        <v>0</v>
      </c>
      <c r="GM112" s="40">
        <v>59783.818462000003</v>
      </c>
      <c r="GN112" s="13">
        <v>0</v>
      </c>
    </row>
    <row r="113" spans="3:198" x14ac:dyDescent="0.35">
      <c r="C113" s="19"/>
      <c r="AI113" s="19"/>
      <c r="BO113" s="19"/>
      <c r="CU113" s="19"/>
      <c r="EA113" s="19"/>
      <c r="FG113" s="19"/>
      <c r="GM113" s="19"/>
    </row>
    <row r="117" spans="3:198" x14ac:dyDescent="0.35">
      <c r="C117" s="28" t="s">
        <v>98</v>
      </c>
      <c r="AI117" s="28" t="s">
        <v>98</v>
      </c>
      <c r="BO117" s="28" t="s">
        <v>98</v>
      </c>
      <c r="CU117" s="28" t="s">
        <v>98</v>
      </c>
      <c r="EA117" s="28" t="s">
        <v>98</v>
      </c>
      <c r="FG117" s="28" t="s">
        <v>98</v>
      </c>
      <c r="GM117" s="28" t="s">
        <v>98</v>
      </c>
    </row>
    <row r="118" spans="3:198" x14ac:dyDescent="0.35">
      <c r="C118" s="46" t="s">
        <v>79</v>
      </c>
      <c r="D118" s="42" t="s">
        <v>84</v>
      </c>
      <c r="E118" s="43"/>
      <c r="F118" s="29"/>
      <c r="AI118" s="46" t="s">
        <v>79</v>
      </c>
      <c r="AJ118" s="42" t="s">
        <v>87</v>
      </c>
      <c r="AK118" s="43"/>
      <c r="AL118" s="29"/>
      <c r="BO118" s="46" t="s">
        <v>79</v>
      </c>
      <c r="BP118" s="42" t="s">
        <v>89</v>
      </c>
      <c r="BQ118" s="43"/>
      <c r="BR118" s="29"/>
      <c r="CU118" s="46" t="s">
        <v>79</v>
      </c>
      <c r="CV118" s="42" t="s">
        <v>89</v>
      </c>
      <c r="CW118" s="43"/>
      <c r="CX118" s="29"/>
      <c r="EA118" s="46" t="s">
        <v>79</v>
      </c>
      <c r="EB118" s="42" t="s">
        <v>93</v>
      </c>
      <c r="EC118" s="43"/>
      <c r="ED118" s="29"/>
      <c r="FG118" s="46" t="s">
        <v>79</v>
      </c>
      <c r="FH118" s="42" t="s">
        <v>95</v>
      </c>
      <c r="FI118" s="43"/>
      <c r="FJ118" s="29"/>
      <c r="GM118" s="46" t="s">
        <v>79</v>
      </c>
      <c r="GN118" s="42" t="s">
        <v>95</v>
      </c>
      <c r="GO118" s="43"/>
      <c r="GP118" s="29"/>
    </row>
    <row r="119" spans="3:198" ht="21" customHeight="1" x14ac:dyDescent="0.35">
      <c r="C119" s="36" t="s">
        <v>80</v>
      </c>
      <c r="D119" s="124" t="s">
        <v>85</v>
      </c>
      <c r="E119" s="125"/>
      <c r="F119" s="30"/>
      <c r="AI119" s="36" t="s">
        <v>80</v>
      </c>
      <c r="AJ119" s="124" t="s">
        <v>88</v>
      </c>
      <c r="AK119" s="125"/>
      <c r="AL119" s="30"/>
      <c r="BO119" s="36" t="s">
        <v>80</v>
      </c>
      <c r="BP119" s="124" t="s">
        <v>90</v>
      </c>
      <c r="BQ119" s="125"/>
      <c r="BR119" s="30"/>
      <c r="CU119" s="36" t="s">
        <v>80</v>
      </c>
      <c r="CV119" s="124" t="s">
        <v>92</v>
      </c>
      <c r="CW119" s="125"/>
      <c r="CX119" s="30"/>
      <c r="EA119" s="36" t="s">
        <v>80</v>
      </c>
      <c r="EB119" s="124" t="s">
        <v>94</v>
      </c>
      <c r="EC119" s="125"/>
      <c r="ED119" s="30"/>
      <c r="FG119" s="36" t="s">
        <v>80</v>
      </c>
      <c r="FH119" s="124" t="s">
        <v>96</v>
      </c>
      <c r="FI119" s="125"/>
      <c r="FJ119" s="30"/>
      <c r="GM119" s="36" t="s">
        <v>80</v>
      </c>
      <c r="GN119" s="124" t="s">
        <v>97</v>
      </c>
      <c r="GO119" s="125"/>
      <c r="GP119" s="30"/>
    </row>
    <row r="120" spans="3:198" x14ac:dyDescent="0.35">
      <c r="C120" s="47" t="s">
        <v>81</v>
      </c>
      <c r="D120" s="41" t="s">
        <v>86</v>
      </c>
      <c r="E120" s="44"/>
      <c r="F120" s="29"/>
      <c r="AI120" s="47" t="s">
        <v>81</v>
      </c>
      <c r="AJ120" s="41" t="s">
        <v>86</v>
      </c>
      <c r="AK120" s="44"/>
      <c r="AL120" s="29"/>
      <c r="BO120" s="47" t="s">
        <v>81</v>
      </c>
      <c r="BP120" s="41" t="s">
        <v>91</v>
      </c>
      <c r="BQ120" s="44"/>
      <c r="BR120" s="29"/>
      <c r="CU120" s="47" t="s">
        <v>81</v>
      </c>
      <c r="CV120" s="41" t="s">
        <v>91</v>
      </c>
      <c r="CW120" s="44"/>
      <c r="CX120" s="29"/>
      <c r="EA120" s="47" t="s">
        <v>81</v>
      </c>
      <c r="EB120" s="41" t="s">
        <v>91</v>
      </c>
      <c r="EC120" s="44"/>
      <c r="ED120" s="29"/>
      <c r="FG120" s="47" t="s">
        <v>81</v>
      </c>
      <c r="FH120" s="41" t="s">
        <v>91</v>
      </c>
      <c r="FI120" s="44"/>
      <c r="FJ120" s="29"/>
      <c r="GM120" s="47" t="s">
        <v>81</v>
      </c>
      <c r="GN120" s="41" t="s">
        <v>91</v>
      </c>
      <c r="GO120" s="44"/>
      <c r="GP120" s="29"/>
    </row>
    <row r="121" spans="3:198" x14ac:dyDescent="0.35">
      <c r="C121" s="48"/>
      <c r="D121" s="41" t="s">
        <v>99</v>
      </c>
      <c r="E121" s="45" t="s">
        <v>100</v>
      </c>
      <c r="F121" s="29"/>
      <c r="AI121" s="48"/>
      <c r="AJ121" s="41" t="s">
        <v>99</v>
      </c>
      <c r="AK121" s="45" t="s">
        <v>100</v>
      </c>
      <c r="AL121" s="29"/>
      <c r="BO121" s="48"/>
      <c r="BP121" s="41" t="s">
        <v>99</v>
      </c>
      <c r="BQ121" s="45" t="s">
        <v>100</v>
      </c>
      <c r="BR121" s="29"/>
      <c r="CU121" s="48"/>
      <c r="CV121" s="41" t="s">
        <v>99</v>
      </c>
      <c r="CW121" s="45" t="s">
        <v>100</v>
      </c>
      <c r="CX121" s="29"/>
      <c r="EA121" s="48"/>
      <c r="EB121" s="41" t="s">
        <v>99</v>
      </c>
      <c r="EC121" s="45" t="s">
        <v>100</v>
      </c>
      <c r="ED121" s="29"/>
      <c r="FG121" s="48"/>
      <c r="FH121" s="41" t="s">
        <v>99</v>
      </c>
      <c r="FI121" s="45" t="s">
        <v>100</v>
      </c>
      <c r="FJ121" s="29"/>
      <c r="GM121" s="48"/>
      <c r="GN121" s="41" t="s">
        <v>99</v>
      </c>
      <c r="GO121" s="45" t="s">
        <v>100</v>
      </c>
      <c r="GP121" s="29"/>
    </row>
    <row r="122" spans="3:198" x14ac:dyDescent="0.35">
      <c r="C122" s="39"/>
      <c r="D122" s="9">
        <v>66</v>
      </c>
      <c r="E122" s="12">
        <v>1.9996000799840031E-4</v>
      </c>
      <c r="AI122" s="39"/>
      <c r="AJ122" s="9">
        <v>65</v>
      </c>
      <c r="AK122" s="12">
        <v>1.9996000799840031E-4</v>
      </c>
      <c r="BO122" s="39"/>
      <c r="BP122" s="9">
        <v>1.8358142019540762E-4</v>
      </c>
      <c r="BQ122" s="12">
        <v>1.9996000799840031E-4</v>
      </c>
      <c r="CU122" s="39"/>
      <c r="CV122" s="9">
        <v>3.8476349731787063E-4</v>
      </c>
      <c r="CW122" s="12">
        <v>1.9996000799840031E-4</v>
      </c>
      <c r="EA122" s="39"/>
      <c r="EB122" s="9">
        <v>-5.916076135551232E-2</v>
      </c>
      <c r="EC122" s="12">
        <v>1.9996000799840031E-4</v>
      </c>
      <c r="FG122" s="39"/>
      <c r="FH122" s="9">
        <v>40660.188800000004</v>
      </c>
      <c r="FI122" s="12">
        <v>1.9996000799840031E-4</v>
      </c>
      <c r="GM122" s="39"/>
      <c r="GN122" s="9">
        <v>40328.682099999998</v>
      </c>
      <c r="GO122" s="12">
        <v>1.9996000799840031E-4</v>
      </c>
    </row>
    <row r="123" spans="3:198" x14ac:dyDescent="0.35">
      <c r="C123" s="39"/>
      <c r="D123" s="9">
        <v>69</v>
      </c>
      <c r="E123" s="12">
        <v>9.7980403919216159E-3</v>
      </c>
      <c r="AI123" s="39"/>
      <c r="AJ123" s="9">
        <v>66</v>
      </c>
      <c r="AK123" s="12">
        <v>6.9986002799440113E-3</v>
      </c>
      <c r="BO123" s="39"/>
      <c r="BP123" s="9">
        <v>9.7819534301588876E-4</v>
      </c>
      <c r="BQ123" s="12">
        <v>4.9990001999600077E-3</v>
      </c>
      <c r="CU123" s="39"/>
      <c r="CV123" s="9">
        <v>1.1411684136694643E-3</v>
      </c>
      <c r="CW123" s="12">
        <v>4.9990001999600077E-3</v>
      </c>
      <c r="EA123" s="39"/>
      <c r="EB123" s="9">
        <v>-2.8366800760394092E-2</v>
      </c>
      <c r="EC123" s="12">
        <v>4.9990001999600077E-3</v>
      </c>
      <c r="FG123" s="39"/>
      <c r="FH123" s="9">
        <v>41598.6302</v>
      </c>
      <c r="FI123" s="12">
        <v>4.9990001999600077E-3</v>
      </c>
      <c r="GM123" s="39"/>
      <c r="GN123" s="9">
        <v>41361.462200000002</v>
      </c>
      <c r="GO123" s="12">
        <v>4.9990001999600077E-3</v>
      </c>
    </row>
    <row r="124" spans="3:198" x14ac:dyDescent="0.35">
      <c r="C124" s="39"/>
      <c r="D124" s="9">
        <v>70</v>
      </c>
      <c r="E124" s="12">
        <v>2.0995800839832032E-2</v>
      </c>
      <c r="AI124" s="39"/>
      <c r="AJ124" s="9">
        <v>67</v>
      </c>
      <c r="AK124" s="12">
        <v>4.6390721855628876E-2</v>
      </c>
      <c r="BO124" s="39"/>
      <c r="BP124" s="9">
        <v>1.5699374961282556E-3</v>
      </c>
      <c r="BQ124" s="12">
        <v>9.9980003999200154E-3</v>
      </c>
      <c r="CU124" s="39"/>
      <c r="CV124" s="9">
        <v>1.511239622905341E-3</v>
      </c>
      <c r="CW124" s="12">
        <v>9.9980003999200154E-3</v>
      </c>
      <c r="EA124" s="39"/>
      <c r="EB124" s="9">
        <v>-2.117018275721963E-2</v>
      </c>
      <c r="EC124" s="12">
        <v>9.9980003999200154E-3</v>
      </c>
      <c r="FG124" s="39"/>
      <c r="FH124" s="9">
        <v>41991.744200000001</v>
      </c>
      <c r="FI124" s="12">
        <v>9.9980003999200154E-3</v>
      </c>
      <c r="GM124" s="39"/>
      <c r="GN124" s="9">
        <v>42074.864000000001</v>
      </c>
      <c r="GO124" s="12">
        <v>9.9980003999200154E-3</v>
      </c>
    </row>
    <row r="125" spans="3:198" x14ac:dyDescent="0.35">
      <c r="C125" s="39"/>
      <c r="D125" s="9">
        <v>71</v>
      </c>
      <c r="E125" s="12">
        <v>3.6592681463707262E-2</v>
      </c>
      <c r="AI125" s="39"/>
      <c r="AJ125" s="9">
        <v>68</v>
      </c>
      <c r="AK125" s="12">
        <v>0.10117976404719056</v>
      </c>
      <c r="BO125" s="39"/>
      <c r="BP125" s="9">
        <v>1.9210742507489683E-3</v>
      </c>
      <c r="BQ125" s="12">
        <v>1.4997000599880024E-2</v>
      </c>
      <c r="CU125" s="39"/>
      <c r="CV125" s="9">
        <v>1.8058706637355182E-3</v>
      </c>
      <c r="CW125" s="12">
        <v>1.4997000599880024E-2</v>
      </c>
      <c r="EA125" s="39"/>
      <c r="EB125" s="9">
        <v>-1.6205565760897284E-2</v>
      </c>
      <c r="EC125" s="12">
        <v>1.4997000599880024E-2</v>
      </c>
      <c r="FG125" s="39"/>
      <c r="FH125" s="9">
        <v>42328.963799999998</v>
      </c>
      <c r="FI125" s="12">
        <v>1.4997000599880024E-2</v>
      </c>
      <c r="GM125" s="39"/>
      <c r="GN125" s="9">
        <v>42439.509700000002</v>
      </c>
      <c r="GO125" s="12">
        <v>1.4997000599880024E-2</v>
      </c>
    </row>
    <row r="126" spans="3:198" x14ac:dyDescent="0.35">
      <c r="C126" s="39"/>
      <c r="D126" s="9">
        <v>72</v>
      </c>
      <c r="E126" s="12">
        <v>5.2989402119576083E-2</v>
      </c>
      <c r="AI126" s="39"/>
      <c r="AJ126" s="9">
        <v>69</v>
      </c>
      <c r="AK126" s="12">
        <v>0.18596280743851229</v>
      </c>
      <c r="BO126" s="39"/>
      <c r="BP126" s="9">
        <v>2.1360760800044998E-3</v>
      </c>
      <c r="BQ126" s="12">
        <v>1.9796040791841631E-2</v>
      </c>
      <c r="CU126" s="39"/>
      <c r="CV126" s="9">
        <v>2.0639175078242798E-3</v>
      </c>
      <c r="CW126" s="12">
        <v>1.9796040791841631E-2</v>
      </c>
      <c r="EA126" s="39"/>
      <c r="EB126" s="9">
        <v>-1.1396342389138156E-2</v>
      </c>
      <c r="EC126" s="12">
        <v>1.9796040791841631E-2</v>
      </c>
      <c r="FG126" s="39"/>
      <c r="FH126" s="9">
        <v>42526.876400000001</v>
      </c>
      <c r="FI126" s="12">
        <v>1.9796040791841631E-2</v>
      </c>
      <c r="GM126" s="39"/>
      <c r="GN126" s="9">
        <v>42665.293400000002</v>
      </c>
      <c r="GO126" s="12">
        <v>1.9796040791841631E-2</v>
      </c>
    </row>
    <row r="127" spans="3:198" x14ac:dyDescent="0.35">
      <c r="C127" s="39"/>
      <c r="D127" s="9">
        <v>73</v>
      </c>
      <c r="E127" s="12">
        <v>7.2585482903419318E-2</v>
      </c>
      <c r="AI127" s="39"/>
      <c r="AJ127" s="9">
        <v>70</v>
      </c>
      <c r="AK127" s="12">
        <v>0.27174565086982605</v>
      </c>
      <c r="BO127" s="39"/>
      <c r="BP127" s="9">
        <v>2.3596738639758887E-3</v>
      </c>
      <c r="BQ127" s="12">
        <v>2.4795040991801638E-2</v>
      </c>
      <c r="CU127" s="39"/>
      <c r="CV127" s="9">
        <v>2.2270767290135402E-3</v>
      </c>
      <c r="CW127" s="12">
        <v>2.4795040991801638E-2</v>
      </c>
      <c r="EA127" s="39"/>
      <c r="EB127" s="9">
        <v>-8.2175076662015425E-3</v>
      </c>
      <c r="EC127" s="12">
        <v>2.4795040991801638E-2</v>
      </c>
      <c r="FG127" s="39"/>
      <c r="FH127" s="9">
        <v>42791.252</v>
      </c>
      <c r="FI127" s="12">
        <v>2.4795040991801638E-2</v>
      </c>
      <c r="GM127" s="39"/>
      <c r="GN127" s="9">
        <v>42906.001499999998</v>
      </c>
      <c r="GO127" s="12">
        <v>2.4795040991801638E-2</v>
      </c>
    </row>
    <row r="128" spans="3:198" x14ac:dyDescent="0.35">
      <c r="C128" s="39"/>
      <c r="D128" s="9">
        <v>74</v>
      </c>
      <c r="E128" s="12">
        <v>9.1981603679264154E-2</v>
      </c>
      <c r="AI128" s="39"/>
      <c r="AJ128" s="9">
        <v>71</v>
      </c>
      <c r="AK128" s="12">
        <v>0.34513097380523894</v>
      </c>
      <c r="BO128" s="39"/>
      <c r="BP128" s="9">
        <v>2.6044045226205461E-3</v>
      </c>
      <c r="BQ128" s="12">
        <v>2.9794041191761649E-2</v>
      </c>
      <c r="CU128" s="39"/>
      <c r="CV128" s="9">
        <v>2.5019280686419177E-3</v>
      </c>
      <c r="CW128" s="12">
        <v>2.9794041191761649E-2</v>
      </c>
      <c r="EA128" s="39"/>
      <c r="EB128" s="9">
        <v>-5.8535095921260433E-3</v>
      </c>
      <c r="EC128" s="12">
        <v>2.9794041191761649E-2</v>
      </c>
      <c r="FG128" s="39"/>
      <c r="FH128" s="9">
        <v>43024.092600000004</v>
      </c>
      <c r="FI128" s="12">
        <v>2.9794041191761649E-2</v>
      </c>
      <c r="GM128" s="39"/>
      <c r="GN128" s="9">
        <v>43091.261899999998</v>
      </c>
      <c r="GO128" s="12">
        <v>2.9794041191761649E-2</v>
      </c>
    </row>
    <row r="129" spans="3:197" x14ac:dyDescent="0.35">
      <c r="C129" s="39"/>
      <c r="D129" s="9">
        <v>75</v>
      </c>
      <c r="E129" s="12">
        <v>0.11197760447910418</v>
      </c>
      <c r="AI129" s="39"/>
      <c r="AJ129" s="9">
        <v>72</v>
      </c>
      <c r="AK129" s="12">
        <v>0.42031593681263746</v>
      </c>
      <c r="BO129" s="39"/>
      <c r="BP129" s="9">
        <v>2.7437628320261436E-3</v>
      </c>
      <c r="BQ129" s="12">
        <v>3.4793041391721659E-2</v>
      </c>
      <c r="CU129" s="39"/>
      <c r="CV129" s="9">
        <v>2.6482169997457498E-3</v>
      </c>
      <c r="CW129" s="12">
        <v>3.4793041391721659E-2</v>
      </c>
      <c r="EA129" s="39"/>
      <c r="EB129" s="9">
        <v>-3.9182258305246204E-3</v>
      </c>
      <c r="EC129" s="12">
        <v>3.4793041391721659E-2</v>
      </c>
      <c r="FG129" s="39"/>
      <c r="FH129" s="9">
        <v>43241.7814</v>
      </c>
      <c r="FI129" s="12">
        <v>3.4793041391721659E-2</v>
      </c>
      <c r="GM129" s="39"/>
      <c r="GN129" s="9">
        <v>43272.205000000002</v>
      </c>
      <c r="GO129" s="12">
        <v>3.4793041391721659E-2</v>
      </c>
    </row>
    <row r="130" spans="3:197" x14ac:dyDescent="0.35">
      <c r="C130" s="39"/>
      <c r="D130" s="9">
        <v>76</v>
      </c>
      <c r="E130" s="12">
        <v>0.13177364527094582</v>
      </c>
      <c r="AI130" s="39"/>
      <c r="AJ130" s="9">
        <v>73</v>
      </c>
      <c r="AK130" s="12">
        <v>0.47830433913217357</v>
      </c>
      <c r="BO130" s="39"/>
      <c r="BP130" s="9">
        <v>2.8594643337534901E-3</v>
      </c>
      <c r="BQ130" s="12">
        <v>3.9592081583683263E-2</v>
      </c>
      <c r="CU130" s="39"/>
      <c r="CV130" s="9">
        <v>2.8965105996548814E-3</v>
      </c>
      <c r="CW130" s="12">
        <v>3.9592081583683263E-2</v>
      </c>
      <c r="EA130" s="39"/>
      <c r="EB130" s="9">
        <v>-1.7331523712152289E-3</v>
      </c>
      <c r="EC130" s="12">
        <v>3.9592081583683263E-2</v>
      </c>
      <c r="FG130" s="39"/>
      <c r="FH130" s="9">
        <v>43432.395199999999</v>
      </c>
      <c r="FI130" s="12">
        <v>3.9592081583683263E-2</v>
      </c>
      <c r="GM130" s="39"/>
      <c r="GN130" s="9">
        <v>43483.9764</v>
      </c>
      <c r="GO130" s="12">
        <v>3.9592081583683263E-2</v>
      </c>
    </row>
    <row r="131" spans="3:197" x14ac:dyDescent="0.35">
      <c r="C131" s="39"/>
      <c r="D131" s="9">
        <v>77</v>
      </c>
      <c r="E131" s="12">
        <v>0.15656868626274745</v>
      </c>
      <c r="AI131" s="39"/>
      <c r="AJ131" s="9">
        <v>74</v>
      </c>
      <c r="AK131" s="12">
        <v>0.52949410117976403</v>
      </c>
      <c r="BO131" s="39"/>
      <c r="BP131" s="9">
        <v>3.0440528630079513E-3</v>
      </c>
      <c r="BQ131" s="12">
        <v>4.4591081783643273E-2</v>
      </c>
      <c r="CU131" s="39"/>
      <c r="CV131" s="9">
        <v>3.1158601888490586E-3</v>
      </c>
      <c r="CW131" s="12">
        <v>4.4591081783643273E-2</v>
      </c>
      <c r="EA131" s="39"/>
      <c r="EB131" s="9">
        <v>-4.3970656547762826E-4</v>
      </c>
      <c r="EC131" s="12">
        <v>4.4591081783643273E-2</v>
      </c>
      <c r="FG131" s="39"/>
      <c r="FH131" s="9">
        <v>43568.767200000002</v>
      </c>
      <c r="FI131" s="12">
        <v>4.4591081783643273E-2</v>
      </c>
      <c r="GM131" s="39"/>
      <c r="GN131" s="9">
        <v>43576.313600000001</v>
      </c>
      <c r="GO131" s="12">
        <v>4.4591081783643273E-2</v>
      </c>
    </row>
    <row r="132" spans="3:197" x14ac:dyDescent="0.35">
      <c r="C132" s="39"/>
      <c r="D132" s="9">
        <v>78</v>
      </c>
      <c r="E132" s="12">
        <v>0.17716456708658268</v>
      </c>
      <c r="AI132" s="39"/>
      <c r="AJ132" s="9">
        <v>75</v>
      </c>
      <c r="AK132" s="12">
        <v>0.57788442311537691</v>
      </c>
      <c r="BO132" s="39"/>
      <c r="BP132" s="9">
        <v>3.1505214624707846E-3</v>
      </c>
      <c r="BQ132" s="12">
        <v>4.9590081983603276E-2</v>
      </c>
      <c r="CU132" s="39"/>
      <c r="CV132" s="9">
        <v>3.3164356408432703E-3</v>
      </c>
      <c r="CW132" s="12">
        <v>4.9590081983603276E-2</v>
      </c>
      <c r="EA132" s="39"/>
      <c r="EB132" s="9">
        <v>7.5111176792856552E-4</v>
      </c>
      <c r="EC132" s="12">
        <v>4.9590081983603276E-2</v>
      </c>
      <c r="FG132" s="39"/>
      <c r="FH132" s="9">
        <v>43707.2762</v>
      </c>
      <c r="FI132" s="12">
        <v>4.9590081983603276E-2</v>
      </c>
      <c r="GM132" s="39"/>
      <c r="GN132" s="9">
        <v>43699.008399999999</v>
      </c>
      <c r="GO132" s="12">
        <v>4.9590081983603276E-2</v>
      </c>
    </row>
    <row r="133" spans="3:197" x14ac:dyDescent="0.35">
      <c r="C133" s="39"/>
      <c r="D133" s="9">
        <v>79</v>
      </c>
      <c r="E133" s="12">
        <v>0.20075984803039393</v>
      </c>
      <c r="AI133" s="39"/>
      <c r="AJ133" s="9">
        <v>76</v>
      </c>
      <c r="AK133" s="12">
        <v>0.61807638472305537</v>
      </c>
      <c r="BO133" s="39"/>
      <c r="BP133" s="9">
        <v>3.3085961896294307E-3</v>
      </c>
      <c r="BQ133" s="12">
        <v>5.4589082183563287E-2</v>
      </c>
      <c r="CU133" s="39"/>
      <c r="CV133" s="9">
        <v>3.4487320999630421E-3</v>
      </c>
      <c r="CW133" s="12">
        <v>5.4589082183563287E-2</v>
      </c>
      <c r="EA133" s="39"/>
      <c r="EB133" s="9">
        <v>1.4530992666258466E-3</v>
      </c>
      <c r="EC133" s="12">
        <v>5.4589082183563287E-2</v>
      </c>
      <c r="FG133" s="39"/>
      <c r="FH133" s="9">
        <v>43842.827799999999</v>
      </c>
      <c r="FI133" s="12">
        <v>5.4589082183563287E-2</v>
      </c>
      <c r="GM133" s="39"/>
      <c r="GN133" s="9">
        <v>43854.359900000003</v>
      </c>
      <c r="GO133" s="12">
        <v>5.4589082183563287E-2</v>
      </c>
    </row>
    <row r="134" spans="3:197" x14ac:dyDescent="0.35">
      <c r="C134" s="39"/>
      <c r="D134" s="9">
        <v>80</v>
      </c>
      <c r="E134" s="12">
        <v>0.22335532893421317</v>
      </c>
      <c r="AI134" s="39"/>
      <c r="AJ134" s="9">
        <v>77</v>
      </c>
      <c r="AK134" s="12">
        <v>0.6564687062587482</v>
      </c>
      <c r="BO134" s="39"/>
      <c r="BP134" s="9">
        <v>3.4814324880714973E-3</v>
      </c>
      <c r="BQ134" s="12">
        <v>5.9388122375524897E-2</v>
      </c>
      <c r="CU134" s="39"/>
      <c r="CV134" s="9">
        <v>3.6334670719312644E-3</v>
      </c>
      <c r="CW134" s="12">
        <v>5.9388122375524897E-2</v>
      </c>
      <c r="EA134" s="39"/>
      <c r="EB134" s="9">
        <v>2.8449623477828749E-3</v>
      </c>
      <c r="EC134" s="12">
        <v>5.9388122375524897E-2</v>
      </c>
      <c r="FG134" s="39"/>
      <c r="FH134" s="9">
        <v>43936.977800000001</v>
      </c>
      <c r="FI134" s="12">
        <v>5.9388122375524897E-2</v>
      </c>
      <c r="GM134" s="39"/>
      <c r="GN134" s="9">
        <v>43988.590799999998</v>
      </c>
      <c r="GO134" s="12">
        <v>5.9388122375524897E-2</v>
      </c>
    </row>
    <row r="135" spans="3:197" x14ac:dyDescent="0.35">
      <c r="C135" s="39"/>
      <c r="D135" s="9">
        <v>81</v>
      </c>
      <c r="E135" s="12">
        <v>0.24415116976604678</v>
      </c>
      <c r="AI135" s="39"/>
      <c r="AJ135" s="9">
        <v>78</v>
      </c>
      <c r="AK135" s="12">
        <v>0.68606278744251148</v>
      </c>
      <c r="BO135" s="39"/>
      <c r="BP135" s="9">
        <v>3.5973780768160124E-3</v>
      </c>
      <c r="BQ135" s="12">
        <v>6.4387122575484901E-2</v>
      </c>
      <c r="CU135" s="39"/>
      <c r="CV135" s="9">
        <v>3.7702529240391134E-3</v>
      </c>
      <c r="CW135" s="12">
        <v>6.4387122575484901E-2</v>
      </c>
      <c r="EA135" s="39"/>
      <c r="EB135" s="9">
        <v>4.0323821459711676E-3</v>
      </c>
      <c r="EC135" s="12">
        <v>6.4387122575484901E-2</v>
      </c>
      <c r="FG135" s="39"/>
      <c r="FH135" s="9">
        <v>44112.9329</v>
      </c>
      <c r="FI135" s="12">
        <v>6.4387122575484901E-2</v>
      </c>
      <c r="GM135" s="39"/>
      <c r="GN135" s="9">
        <v>44116.104700000004</v>
      </c>
      <c r="GO135" s="12">
        <v>6.4387122575484901E-2</v>
      </c>
    </row>
    <row r="136" spans="3:197" x14ac:dyDescent="0.35">
      <c r="C136" s="39"/>
      <c r="D136" s="9">
        <v>82</v>
      </c>
      <c r="E136" s="12">
        <v>0.2633473305338932</v>
      </c>
      <c r="AI136" s="39"/>
      <c r="AJ136" s="9">
        <v>79</v>
      </c>
      <c r="AK136" s="12">
        <v>0.70965806838632273</v>
      </c>
      <c r="BO136" s="39"/>
      <c r="BP136" s="9">
        <v>3.69765918388209E-3</v>
      </c>
      <c r="BQ136" s="12">
        <v>6.9386122775444911E-2</v>
      </c>
      <c r="CU136" s="39"/>
      <c r="CV136" s="9">
        <v>3.9425983482336063E-3</v>
      </c>
      <c r="CW136" s="12">
        <v>6.9386122775444911E-2</v>
      </c>
      <c r="EA136" s="39"/>
      <c r="EB136" s="9">
        <v>4.9758555725855098E-3</v>
      </c>
      <c r="EC136" s="12">
        <v>6.9386122775444911E-2</v>
      </c>
      <c r="FG136" s="39"/>
      <c r="FH136" s="9">
        <v>44225.575299999997</v>
      </c>
      <c r="FI136" s="12">
        <v>6.9386122775444911E-2</v>
      </c>
      <c r="GM136" s="39"/>
      <c r="GN136" s="9">
        <v>44259.464699999997</v>
      </c>
      <c r="GO136" s="12">
        <v>6.9386122775444911E-2</v>
      </c>
    </row>
    <row r="137" spans="3:197" x14ac:dyDescent="0.35">
      <c r="C137" s="39"/>
      <c r="D137" s="9">
        <v>83</v>
      </c>
      <c r="E137" s="12">
        <v>0.28254349130173967</v>
      </c>
      <c r="AI137" s="39"/>
      <c r="AJ137" s="9">
        <v>80</v>
      </c>
      <c r="AK137" s="12">
        <v>0.73345330933813235</v>
      </c>
      <c r="BO137" s="39"/>
      <c r="BP137" s="9">
        <v>3.8653029371851643E-3</v>
      </c>
      <c r="BQ137" s="12">
        <v>7.4385122975404921E-2</v>
      </c>
      <c r="CU137" s="39"/>
      <c r="CV137" s="9">
        <v>4.0759010600100879E-3</v>
      </c>
      <c r="CW137" s="12">
        <v>7.4385122975404921E-2</v>
      </c>
      <c r="EA137" s="39"/>
      <c r="EB137" s="9">
        <v>6.5958608917603542E-3</v>
      </c>
      <c r="EC137" s="12">
        <v>7.4385122975404921E-2</v>
      </c>
      <c r="FG137" s="39"/>
      <c r="FH137" s="9">
        <v>44372.039299999997</v>
      </c>
      <c r="FI137" s="12">
        <v>7.4385122975404921E-2</v>
      </c>
      <c r="GM137" s="39"/>
      <c r="GN137" s="9">
        <v>44368.229599999999</v>
      </c>
      <c r="GO137" s="12">
        <v>7.4385122975404921E-2</v>
      </c>
    </row>
    <row r="138" spans="3:197" x14ac:dyDescent="0.35">
      <c r="C138" s="39"/>
      <c r="D138" s="9">
        <v>84</v>
      </c>
      <c r="E138" s="12">
        <v>0.30673865226954611</v>
      </c>
      <c r="AI138" s="39"/>
      <c r="AJ138" s="9">
        <v>81</v>
      </c>
      <c r="AK138" s="12">
        <v>0.75164967006598682</v>
      </c>
      <c r="BO138" s="39"/>
      <c r="BP138" s="9">
        <v>3.9861068006588566E-3</v>
      </c>
      <c r="BQ138" s="12">
        <v>7.9184163167366525E-2</v>
      </c>
      <c r="CU138" s="39"/>
      <c r="CV138" s="9">
        <v>4.1929689645425301E-3</v>
      </c>
      <c r="CW138" s="12">
        <v>7.9184163167366525E-2</v>
      </c>
      <c r="EA138" s="39"/>
      <c r="EB138" s="9">
        <v>7.6209898531051602E-3</v>
      </c>
      <c r="EC138" s="12">
        <v>7.9184163167366525E-2</v>
      </c>
      <c r="FG138" s="39"/>
      <c r="FH138" s="9">
        <v>44457.012000000002</v>
      </c>
      <c r="FI138" s="12">
        <v>7.9184163167366525E-2</v>
      </c>
      <c r="GM138" s="39"/>
      <c r="GN138" s="9">
        <v>44470.632899999997</v>
      </c>
      <c r="GO138" s="12">
        <v>7.9184163167366525E-2</v>
      </c>
    </row>
    <row r="139" spans="3:197" x14ac:dyDescent="0.35">
      <c r="C139" s="39"/>
      <c r="D139" s="9">
        <v>85</v>
      </c>
      <c r="E139" s="12">
        <v>0.3235352929414117</v>
      </c>
      <c r="AI139" s="39"/>
      <c r="AJ139" s="9">
        <v>82</v>
      </c>
      <c r="AK139" s="12">
        <v>0.76904619076184766</v>
      </c>
      <c r="BO139" s="39"/>
      <c r="BP139" s="9">
        <v>4.0908934957667592E-3</v>
      </c>
      <c r="BQ139" s="12">
        <v>8.4183163367326536E-2</v>
      </c>
      <c r="CU139" s="39"/>
      <c r="CV139" s="9">
        <v>4.2930592176243744E-3</v>
      </c>
      <c r="CW139" s="12">
        <v>8.4183163367326536E-2</v>
      </c>
      <c r="EA139" s="39"/>
      <c r="EB139" s="9">
        <v>8.7227578379915818E-3</v>
      </c>
      <c r="EC139" s="12">
        <v>8.4183163367326536E-2</v>
      </c>
      <c r="FG139" s="39"/>
      <c r="FH139" s="9">
        <v>44565.799599999998</v>
      </c>
      <c r="FI139" s="12">
        <v>8.4183163367326536E-2</v>
      </c>
      <c r="GM139" s="39"/>
      <c r="GN139" s="9">
        <v>44588.180699999997</v>
      </c>
      <c r="GO139" s="12">
        <v>8.4183163367326536E-2</v>
      </c>
    </row>
    <row r="140" spans="3:197" x14ac:dyDescent="0.35">
      <c r="C140" s="39"/>
      <c r="D140" s="9">
        <v>86</v>
      </c>
      <c r="E140" s="12">
        <v>0.33833233353329334</v>
      </c>
      <c r="AI140" s="39"/>
      <c r="AJ140" s="9">
        <v>83</v>
      </c>
      <c r="AK140" s="12">
        <v>0.78404319136172762</v>
      </c>
      <c r="BO140" s="39"/>
      <c r="BP140" s="9">
        <v>4.1588488577905709E-3</v>
      </c>
      <c r="BQ140" s="12">
        <v>8.9182163567286546E-2</v>
      </c>
      <c r="CU140" s="39"/>
      <c r="CV140" s="9">
        <v>4.3991676077482327E-3</v>
      </c>
      <c r="CW140" s="12">
        <v>8.9182163567286546E-2</v>
      </c>
      <c r="EA140" s="39"/>
      <c r="EB140" s="9">
        <v>9.6463648388064489E-3</v>
      </c>
      <c r="EC140" s="12">
        <v>8.9182163567286546E-2</v>
      </c>
      <c r="FG140" s="39"/>
      <c r="FH140" s="9">
        <v>44665.690699999999</v>
      </c>
      <c r="FI140" s="12">
        <v>8.9182163567286546E-2</v>
      </c>
      <c r="GM140" s="39"/>
      <c r="GN140" s="9">
        <v>44681.0789</v>
      </c>
      <c r="GO140" s="12">
        <v>8.9182163567286546E-2</v>
      </c>
    </row>
    <row r="141" spans="3:197" x14ac:dyDescent="0.35">
      <c r="C141" s="39"/>
      <c r="D141" s="9">
        <v>87</v>
      </c>
      <c r="E141" s="12">
        <v>0.35312937412517498</v>
      </c>
      <c r="AI141" s="39"/>
      <c r="AJ141" s="9">
        <v>84</v>
      </c>
      <c r="AK141" s="12">
        <v>0.79804039192161569</v>
      </c>
      <c r="BO141" s="39"/>
      <c r="BP141" s="9">
        <v>4.2628105974462406E-3</v>
      </c>
      <c r="BQ141" s="12">
        <v>9.4181163767246556E-2</v>
      </c>
      <c r="CU141" s="39"/>
      <c r="CV141" s="9">
        <v>4.5788665667591969E-3</v>
      </c>
      <c r="CW141" s="12">
        <v>9.4181163767246556E-2</v>
      </c>
      <c r="EA141" s="39"/>
      <c r="EB141" s="9">
        <v>1.0466938997118902E-2</v>
      </c>
      <c r="EC141" s="12">
        <v>9.4181163767246556E-2</v>
      </c>
      <c r="FG141" s="39"/>
      <c r="FH141" s="9">
        <v>44799.447399999997</v>
      </c>
      <c r="FI141" s="12">
        <v>9.4181163767246556E-2</v>
      </c>
      <c r="GM141" s="39"/>
      <c r="GN141" s="9">
        <v>44852.735800000002</v>
      </c>
      <c r="GO141" s="12">
        <v>9.4181163767246556E-2</v>
      </c>
    </row>
    <row r="142" spans="3:197" x14ac:dyDescent="0.35">
      <c r="C142" s="39"/>
      <c r="D142" s="9">
        <v>88</v>
      </c>
      <c r="E142" s="12">
        <v>0.369126174765047</v>
      </c>
      <c r="AI142" s="39"/>
      <c r="AJ142" s="9">
        <v>85</v>
      </c>
      <c r="AK142" s="12">
        <v>0.81163767246550689</v>
      </c>
      <c r="BO142" s="39"/>
      <c r="BP142" s="9">
        <v>4.3863540077884872E-3</v>
      </c>
      <c r="BQ142" s="12">
        <v>9.898020395920816E-2</v>
      </c>
      <c r="CU142" s="39"/>
      <c r="CV142" s="9">
        <v>4.6919905378347464E-3</v>
      </c>
      <c r="CW142" s="12">
        <v>9.898020395920816E-2</v>
      </c>
      <c r="EA142" s="39"/>
      <c r="EB142" s="9">
        <v>1.1081553789940258E-2</v>
      </c>
      <c r="EC142" s="12">
        <v>9.898020395920816E-2</v>
      </c>
      <c r="FG142" s="39"/>
      <c r="FH142" s="9">
        <v>44878.621200000001</v>
      </c>
      <c r="FI142" s="12">
        <v>9.898020395920816E-2</v>
      </c>
      <c r="GM142" s="39"/>
      <c r="GN142" s="9">
        <v>45008.697399999997</v>
      </c>
      <c r="GO142" s="12">
        <v>9.898020395920816E-2</v>
      </c>
    </row>
    <row r="143" spans="3:197" x14ac:dyDescent="0.35">
      <c r="C143" s="39"/>
      <c r="D143" s="9">
        <v>89</v>
      </c>
      <c r="E143" s="12">
        <v>0.38412317536492702</v>
      </c>
      <c r="AI143" s="39"/>
      <c r="AJ143" s="9">
        <v>86</v>
      </c>
      <c r="AK143" s="12">
        <v>0.82263547290541894</v>
      </c>
      <c r="BO143" s="39"/>
      <c r="BP143" s="9">
        <v>4.512410744195376E-3</v>
      </c>
      <c r="BQ143" s="12">
        <v>0.10397920415916817</v>
      </c>
      <c r="CU143" s="39"/>
      <c r="CV143" s="9">
        <v>4.8143848964294512E-3</v>
      </c>
      <c r="CW143" s="12">
        <v>0.10397920415916817</v>
      </c>
      <c r="EA143" s="39"/>
      <c r="EB143" s="9">
        <v>1.2248031151665289E-2</v>
      </c>
      <c r="EC143" s="12">
        <v>0.10397920415916817</v>
      </c>
      <c r="FG143" s="39"/>
      <c r="FH143" s="9">
        <v>44949.444100000001</v>
      </c>
      <c r="FI143" s="12">
        <v>0.10397920415916817</v>
      </c>
      <c r="GM143" s="39"/>
      <c r="GN143" s="9">
        <v>45112.419300000001</v>
      </c>
      <c r="GO143" s="12">
        <v>0.10397920415916817</v>
      </c>
    </row>
    <row r="144" spans="3:197" x14ac:dyDescent="0.35">
      <c r="C144" s="39"/>
      <c r="D144" s="9">
        <v>90</v>
      </c>
      <c r="E144" s="12">
        <v>0.39652069586082783</v>
      </c>
      <c r="AI144" s="39"/>
      <c r="AJ144" s="9">
        <v>87</v>
      </c>
      <c r="AK144" s="12">
        <v>0.83423315336932613</v>
      </c>
      <c r="BO144" s="39"/>
      <c r="BP144" s="9">
        <v>4.6206592498578003E-3</v>
      </c>
      <c r="BQ144" s="12">
        <v>0.10897820435912818</v>
      </c>
      <c r="CU144" s="39"/>
      <c r="CV144" s="9">
        <v>4.900847350692736E-3</v>
      </c>
      <c r="CW144" s="12">
        <v>0.10897820435912818</v>
      </c>
      <c r="EA144" s="39"/>
      <c r="EB144" s="9">
        <v>1.2996149178364908E-2</v>
      </c>
      <c r="EC144" s="12">
        <v>0.10897820435912818</v>
      </c>
      <c r="FG144" s="39"/>
      <c r="FH144" s="9">
        <v>45055.465400000001</v>
      </c>
      <c r="FI144" s="12">
        <v>0.10897820435912818</v>
      </c>
      <c r="GM144" s="39"/>
      <c r="GN144" s="9">
        <v>45183.541100000002</v>
      </c>
      <c r="GO144" s="12">
        <v>0.10897820435912818</v>
      </c>
    </row>
    <row r="145" spans="3:197" x14ac:dyDescent="0.35">
      <c r="C145" s="39"/>
      <c r="D145" s="9">
        <v>91</v>
      </c>
      <c r="E145" s="12">
        <v>0.40971805638872227</v>
      </c>
      <c r="AI145" s="39"/>
      <c r="AJ145" s="9">
        <v>88</v>
      </c>
      <c r="AK145" s="12">
        <v>0.84263147370525893</v>
      </c>
      <c r="BO145" s="39"/>
      <c r="BP145" s="9">
        <v>4.7237302808740998E-3</v>
      </c>
      <c r="BQ145" s="12">
        <v>0.11397720455908818</v>
      </c>
      <c r="CU145" s="39"/>
      <c r="CV145" s="9">
        <v>4.9844771234503317E-3</v>
      </c>
      <c r="CW145" s="12">
        <v>0.11397720455908818</v>
      </c>
      <c r="EA145" s="39"/>
      <c r="EB145" s="9">
        <v>1.3520700282149524E-2</v>
      </c>
      <c r="EC145" s="12">
        <v>0.11397720455908818</v>
      </c>
      <c r="FG145" s="39"/>
      <c r="FH145" s="9">
        <v>45155.558499999999</v>
      </c>
      <c r="FI145" s="12">
        <v>0.11397720455908818</v>
      </c>
      <c r="GM145" s="39"/>
      <c r="GN145" s="9">
        <v>45302.594899999996</v>
      </c>
      <c r="GO145" s="12">
        <v>0.11397720455908818</v>
      </c>
    </row>
    <row r="146" spans="3:197" x14ac:dyDescent="0.35">
      <c r="C146" s="39"/>
      <c r="D146" s="9">
        <v>92</v>
      </c>
      <c r="E146" s="12">
        <v>0.42091581683663265</v>
      </c>
      <c r="AI146" s="39"/>
      <c r="AJ146" s="9">
        <v>89</v>
      </c>
      <c r="AK146" s="12">
        <v>0.85122975404919021</v>
      </c>
      <c r="BO146" s="39"/>
      <c r="BP146" s="9">
        <v>4.8146490671633763E-3</v>
      </c>
      <c r="BQ146" s="12">
        <v>0.11877624475104979</v>
      </c>
      <c r="CU146" s="39"/>
      <c r="CV146" s="9">
        <v>5.0902396659673011E-3</v>
      </c>
      <c r="CW146" s="12">
        <v>0.11877624475104979</v>
      </c>
      <c r="EA146" s="39"/>
      <c r="EB146" s="9">
        <v>1.409395934828956E-2</v>
      </c>
      <c r="EC146" s="12">
        <v>0.11877624475104979</v>
      </c>
      <c r="FG146" s="39"/>
      <c r="FH146" s="9">
        <v>45217.002200000003</v>
      </c>
      <c r="FI146" s="12">
        <v>0.11877624475104979</v>
      </c>
      <c r="GM146" s="39"/>
      <c r="GN146" s="9">
        <v>45385.732199999999</v>
      </c>
      <c r="GO146" s="12">
        <v>0.11877624475104979</v>
      </c>
    </row>
    <row r="147" spans="3:197" x14ac:dyDescent="0.35">
      <c r="C147" s="39"/>
      <c r="D147" s="9">
        <v>93</v>
      </c>
      <c r="E147" s="12">
        <v>0.43131373725254951</v>
      </c>
      <c r="AI147" s="39"/>
      <c r="AJ147" s="9">
        <v>90</v>
      </c>
      <c r="AK147" s="12">
        <v>0.857628474305139</v>
      </c>
      <c r="BO147" s="39"/>
      <c r="BP147" s="9">
        <v>4.9100814348271528E-3</v>
      </c>
      <c r="BQ147" s="12">
        <v>0.12377524495100979</v>
      </c>
      <c r="CU147" s="39"/>
      <c r="CV147" s="9">
        <v>5.1809368396874989E-3</v>
      </c>
      <c r="CW147" s="12">
        <v>0.12377524495100979</v>
      </c>
      <c r="EA147" s="39"/>
      <c r="EB147" s="9">
        <v>1.4998987712918119E-2</v>
      </c>
      <c r="EC147" s="12">
        <v>0.12377524495100979</v>
      </c>
      <c r="FG147" s="39"/>
      <c r="FH147" s="9">
        <v>45333.595500000003</v>
      </c>
      <c r="FI147" s="12">
        <v>0.12377524495100979</v>
      </c>
      <c r="GM147" s="39"/>
      <c r="GN147" s="9">
        <v>45474.165500000003</v>
      </c>
      <c r="GO147" s="12">
        <v>0.12377524495100979</v>
      </c>
    </row>
    <row r="148" spans="3:197" x14ac:dyDescent="0.35">
      <c r="C148" s="39"/>
      <c r="D148" s="9">
        <v>94</v>
      </c>
      <c r="E148" s="12">
        <v>0.44171165766846632</v>
      </c>
      <c r="AI148" s="39"/>
      <c r="AJ148" s="9">
        <v>91</v>
      </c>
      <c r="AK148" s="12">
        <v>0.86562687462507504</v>
      </c>
      <c r="BO148" s="39"/>
      <c r="BP148" s="9">
        <v>5.0362718862945023E-3</v>
      </c>
      <c r="BQ148" s="12">
        <v>0.1287742451509698</v>
      </c>
      <c r="CU148" s="39"/>
      <c r="CV148" s="9">
        <v>5.3473798381751128E-3</v>
      </c>
      <c r="CW148" s="12">
        <v>0.1287742451509698</v>
      </c>
      <c r="EA148" s="39"/>
      <c r="EB148" s="9">
        <v>1.5808403531328574E-2</v>
      </c>
      <c r="EC148" s="12">
        <v>0.1287742451509698</v>
      </c>
      <c r="FG148" s="39"/>
      <c r="FH148" s="9">
        <v>45415.538800000002</v>
      </c>
      <c r="FI148" s="12">
        <v>0.1287742451509698</v>
      </c>
      <c r="GM148" s="39"/>
      <c r="GN148" s="9">
        <v>45586.006600000001</v>
      </c>
      <c r="GO148" s="12">
        <v>0.1287742451509698</v>
      </c>
    </row>
    <row r="149" spans="3:197" x14ac:dyDescent="0.35">
      <c r="C149" s="39"/>
      <c r="D149" s="9">
        <v>95</v>
      </c>
      <c r="E149" s="12">
        <v>0.45450909818036395</v>
      </c>
      <c r="AI149" s="39"/>
      <c r="AJ149" s="9">
        <v>92</v>
      </c>
      <c r="AK149" s="12">
        <v>0.87302539492101583</v>
      </c>
      <c r="BO149" s="39"/>
      <c r="BP149" s="9">
        <v>5.1734354857778421E-3</v>
      </c>
      <c r="BQ149" s="12">
        <v>0.13377324535092983</v>
      </c>
      <c r="CU149" s="39"/>
      <c r="CV149" s="9">
        <v>5.4087490087952094E-3</v>
      </c>
      <c r="CW149" s="12">
        <v>0.13377324535092983</v>
      </c>
      <c r="EA149" s="39"/>
      <c r="EB149" s="9">
        <v>1.6352628094607673E-2</v>
      </c>
      <c r="EC149" s="12">
        <v>0.13377324535092983</v>
      </c>
      <c r="FG149" s="39"/>
      <c r="FH149" s="9">
        <v>45468.4571</v>
      </c>
      <c r="FI149" s="12">
        <v>0.13377324535092983</v>
      </c>
      <c r="GM149" s="39"/>
      <c r="GN149" s="9">
        <v>45661.140899999999</v>
      </c>
      <c r="GO149" s="12">
        <v>0.13377324535092983</v>
      </c>
    </row>
    <row r="150" spans="3:197" x14ac:dyDescent="0.35">
      <c r="C150" s="39"/>
      <c r="D150" s="9">
        <v>96</v>
      </c>
      <c r="E150" s="12">
        <v>0.46610677864427114</v>
      </c>
      <c r="AI150" s="39"/>
      <c r="AJ150" s="9">
        <v>93</v>
      </c>
      <c r="AK150" s="12">
        <v>0.87782443511297736</v>
      </c>
      <c r="BO150" s="39"/>
      <c r="BP150" s="9">
        <v>5.2885461272558897E-3</v>
      </c>
      <c r="BQ150" s="12">
        <v>0.13857228554289142</v>
      </c>
      <c r="CU150" s="39"/>
      <c r="CV150" s="9">
        <v>5.4860804750610026E-3</v>
      </c>
      <c r="CW150" s="12">
        <v>0.13857228554289142</v>
      </c>
      <c r="EA150" s="39"/>
      <c r="EB150" s="9">
        <v>1.6770423289817201E-2</v>
      </c>
      <c r="EC150" s="12">
        <v>0.13857228554289142</v>
      </c>
      <c r="FG150" s="39"/>
      <c r="FH150" s="9">
        <v>45542.992599999998</v>
      </c>
      <c r="FI150" s="12">
        <v>0.13857228554289142</v>
      </c>
      <c r="GM150" s="39"/>
      <c r="GN150" s="9">
        <v>45704.410799999998</v>
      </c>
      <c r="GO150" s="12">
        <v>0.13857228554289142</v>
      </c>
    </row>
    <row r="151" spans="3:197" x14ac:dyDescent="0.35">
      <c r="C151" s="39"/>
      <c r="D151" s="9">
        <v>97</v>
      </c>
      <c r="E151" s="12">
        <v>0.47610477904419118</v>
      </c>
      <c r="AI151" s="39"/>
      <c r="AJ151" s="9">
        <v>94</v>
      </c>
      <c r="AK151" s="12">
        <v>0.88302339532093577</v>
      </c>
      <c r="BO151" s="39"/>
      <c r="BP151" s="9">
        <v>5.3682102451695817E-3</v>
      </c>
      <c r="BQ151" s="12">
        <v>0.14357128574285144</v>
      </c>
      <c r="CU151" s="39"/>
      <c r="CV151" s="9">
        <v>5.5835522715137814E-3</v>
      </c>
      <c r="CW151" s="12">
        <v>0.14357128574285144</v>
      </c>
      <c r="EA151" s="39"/>
      <c r="EB151" s="9">
        <v>1.7520771406451495E-2</v>
      </c>
      <c r="EC151" s="12">
        <v>0.14357128574285144</v>
      </c>
      <c r="FG151" s="39"/>
      <c r="FH151" s="9">
        <v>45623.984900000003</v>
      </c>
      <c r="FI151" s="12">
        <v>0.14357128574285144</v>
      </c>
      <c r="GM151" s="39"/>
      <c r="GN151" s="9">
        <v>45761.565900000001</v>
      </c>
      <c r="GO151" s="12">
        <v>0.14357128574285144</v>
      </c>
    </row>
    <row r="152" spans="3:197" x14ac:dyDescent="0.35">
      <c r="C152" s="39"/>
      <c r="D152" s="9">
        <v>98</v>
      </c>
      <c r="E152" s="12">
        <v>0.48810237952409519</v>
      </c>
      <c r="AI152" s="39"/>
      <c r="AJ152" s="9">
        <v>95</v>
      </c>
      <c r="AK152" s="12">
        <v>0.88762247550489903</v>
      </c>
      <c r="BO152" s="39"/>
      <c r="BP152" s="9">
        <v>5.4916939489184895E-3</v>
      </c>
      <c r="BQ152" s="12">
        <v>0.14857028594281144</v>
      </c>
      <c r="CU152" s="39"/>
      <c r="CV152" s="9">
        <v>5.6807737132031685E-3</v>
      </c>
      <c r="CW152" s="12">
        <v>0.14857028594281144</v>
      </c>
      <c r="EA152" s="39"/>
      <c r="EB152" s="9">
        <v>1.8255006407128568E-2</v>
      </c>
      <c r="EC152" s="12">
        <v>0.14857028594281144</v>
      </c>
      <c r="FG152" s="39"/>
      <c r="FH152" s="9">
        <v>45729.1296</v>
      </c>
      <c r="FI152" s="12">
        <v>0.14857028594281144</v>
      </c>
      <c r="GM152" s="39"/>
      <c r="GN152" s="9">
        <v>45852.056400000001</v>
      </c>
      <c r="GO152" s="12">
        <v>0.14857028594281144</v>
      </c>
    </row>
    <row r="153" spans="3:197" x14ac:dyDescent="0.35">
      <c r="C153" s="39"/>
      <c r="D153" s="9">
        <v>99</v>
      </c>
      <c r="E153" s="12">
        <v>0.49610077984403117</v>
      </c>
      <c r="AI153" s="39"/>
      <c r="AJ153" s="9">
        <v>97</v>
      </c>
      <c r="AK153" s="12">
        <v>0.89382123575284944</v>
      </c>
      <c r="BO153" s="39"/>
      <c r="BP153" s="9">
        <v>5.6080823236739612E-3</v>
      </c>
      <c r="BQ153" s="12">
        <v>0.15356928614277143</v>
      </c>
      <c r="CU153" s="39"/>
      <c r="CV153" s="9">
        <v>5.7981007171139009E-3</v>
      </c>
      <c r="CW153" s="12">
        <v>0.15356928614277143</v>
      </c>
      <c r="EA153" s="39"/>
      <c r="EB153" s="9">
        <v>1.8703064033703774E-2</v>
      </c>
      <c r="EC153" s="12">
        <v>0.15356928614277143</v>
      </c>
      <c r="FG153" s="39"/>
      <c r="FH153" s="9">
        <v>45816.553699999997</v>
      </c>
      <c r="FI153" s="12">
        <v>0.15356928614277143</v>
      </c>
      <c r="GM153" s="39"/>
      <c r="GN153" s="9">
        <v>45915.311099999999</v>
      </c>
      <c r="GO153" s="12">
        <v>0.15356928614277143</v>
      </c>
    </row>
    <row r="154" spans="3:197" x14ac:dyDescent="0.35">
      <c r="C154" s="39"/>
      <c r="D154" s="9">
        <v>100</v>
      </c>
      <c r="E154" s="12">
        <v>0.5036992601479704</v>
      </c>
      <c r="AI154" s="39"/>
      <c r="AJ154" s="9">
        <v>98</v>
      </c>
      <c r="AK154" s="12">
        <v>0.89602079584083183</v>
      </c>
      <c r="BO154" s="39"/>
      <c r="BP154" s="9">
        <v>5.7550355807501055E-3</v>
      </c>
      <c r="BQ154" s="12">
        <v>0.15836832633473305</v>
      </c>
      <c r="CU154" s="39"/>
      <c r="CV154" s="9">
        <v>5.8992731139517604E-3</v>
      </c>
      <c r="CW154" s="12">
        <v>0.15836832633473305</v>
      </c>
      <c r="EA154" s="39"/>
      <c r="EB154" s="9">
        <v>1.9292774325499182E-2</v>
      </c>
      <c r="EC154" s="12">
        <v>0.15836832633473305</v>
      </c>
      <c r="FG154" s="39"/>
      <c r="FH154" s="9">
        <v>45883.413</v>
      </c>
      <c r="FI154" s="12">
        <v>0.15836832633473305</v>
      </c>
      <c r="GM154" s="39"/>
      <c r="GN154" s="9">
        <v>45985.580999999998</v>
      </c>
      <c r="GO154" s="12">
        <v>0.15836832633473305</v>
      </c>
    </row>
    <row r="155" spans="3:197" x14ac:dyDescent="0.35">
      <c r="C155" s="39"/>
      <c r="D155" s="9">
        <v>101</v>
      </c>
      <c r="E155" s="12">
        <v>0.99980003999200162</v>
      </c>
      <c r="AI155" s="39"/>
      <c r="AJ155" s="9">
        <v>100</v>
      </c>
      <c r="AK155" s="12">
        <v>0.90221955608878224</v>
      </c>
      <c r="BO155" s="39"/>
      <c r="BP155" s="9">
        <v>5.7956153633334116E-3</v>
      </c>
      <c r="BQ155" s="12">
        <v>0.16336732653469307</v>
      </c>
      <c r="CU155" s="39"/>
      <c r="CV155" s="9">
        <v>5.970322739854388E-3</v>
      </c>
      <c r="CW155" s="12">
        <v>0.16336732653469307</v>
      </c>
      <c r="EA155" s="39"/>
      <c r="EB155" s="9">
        <v>1.9694854161294961E-2</v>
      </c>
      <c r="EC155" s="12">
        <v>0.16336732653469307</v>
      </c>
      <c r="FG155" s="39"/>
      <c r="FH155" s="9">
        <v>45968.036899999999</v>
      </c>
      <c r="FI155" s="12">
        <v>0.16336732653469307</v>
      </c>
      <c r="GM155" s="39"/>
      <c r="GN155" s="9">
        <v>46049.183299999997</v>
      </c>
      <c r="GO155" s="12">
        <v>0.16336732653469307</v>
      </c>
    </row>
    <row r="156" spans="3:197" x14ac:dyDescent="0.35">
      <c r="C156" s="39"/>
      <c r="D156" s="9">
        <v>101</v>
      </c>
      <c r="E156" s="12">
        <v>0.99980003999200162</v>
      </c>
      <c r="AI156" s="39"/>
      <c r="AJ156" s="9">
        <v>101</v>
      </c>
      <c r="AK156" s="12">
        <v>0.99980003999200162</v>
      </c>
      <c r="BO156" s="39"/>
      <c r="BP156" s="9">
        <v>5.874147450009126E-3</v>
      </c>
      <c r="BQ156" s="12">
        <v>0.16836632673465307</v>
      </c>
      <c r="CU156" s="39"/>
      <c r="CV156" s="9">
        <v>6.0631401983546086E-3</v>
      </c>
      <c r="CW156" s="12">
        <v>0.16836632673465307</v>
      </c>
      <c r="EA156" s="39"/>
      <c r="EB156" s="9">
        <v>2.0246171284408598E-2</v>
      </c>
      <c r="EC156" s="12">
        <v>0.16836632673465307</v>
      </c>
      <c r="FG156" s="39"/>
      <c r="FH156" s="9">
        <v>46072.451099999998</v>
      </c>
      <c r="FI156" s="12">
        <v>0.16836632673465307</v>
      </c>
      <c r="GM156" s="39"/>
      <c r="GN156" s="9">
        <v>46108.259700000002</v>
      </c>
      <c r="GO156" s="12">
        <v>0.16836632673465307</v>
      </c>
    </row>
    <row r="157" spans="3:197" x14ac:dyDescent="0.35">
      <c r="C157" s="39"/>
      <c r="D157" s="9">
        <v>101</v>
      </c>
      <c r="E157" s="12">
        <v>0.99980003999200162</v>
      </c>
      <c r="AI157" s="39"/>
      <c r="AJ157" s="9">
        <v>101</v>
      </c>
      <c r="AK157" s="12">
        <v>0.99980003999200162</v>
      </c>
      <c r="BO157" s="39"/>
      <c r="BP157" s="9">
        <v>5.9535371207795774E-3</v>
      </c>
      <c r="BQ157" s="12">
        <v>0.17336532693461307</v>
      </c>
      <c r="CU157" s="39"/>
      <c r="CV157" s="9">
        <v>6.1517602984564237E-3</v>
      </c>
      <c r="CW157" s="12">
        <v>0.17336532693461307</v>
      </c>
      <c r="EA157" s="39"/>
      <c r="EB157" s="9">
        <v>2.0860417478857647E-2</v>
      </c>
      <c r="EC157" s="12">
        <v>0.17336532693461307</v>
      </c>
      <c r="FG157" s="39"/>
      <c r="FH157" s="9">
        <v>46143.266199999998</v>
      </c>
      <c r="FI157" s="12">
        <v>0.17336532693461307</v>
      </c>
      <c r="GM157" s="39"/>
      <c r="GN157" s="9">
        <v>46170.198700000001</v>
      </c>
      <c r="GO157" s="12">
        <v>0.17336532693461307</v>
      </c>
    </row>
    <row r="158" spans="3:197" x14ac:dyDescent="0.35">
      <c r="C158" s="39"/>
      <c r="D158" s="9">
        <v>101</v>
      </c>
      <c r="E158" s="12">
        <v>0.99980003999200162</v>
      </c>
      <c r="AI158" s="39"/>
      <c r="AJ158" s="9">
        <v>101</v>
      </c>
      <c r="AK158" s="12">
        <v>0.99980003999200162</v>
      </c>
      <c r="BO158" s="39"/>
      <c r="BP158" s="9">
        <v>6.0598782408691548E-3</v>
      </c>
      <c r="BQ158" s="12">
        <v>0.17816436712657469</v>
      </c>
      <c r="CU158" s="39"/>
      <c r="CV158" s="9">
        <v>6.2251486481253613E-3</v>
      </c>
      <c r="CW158" s="12">
        <v>0.17816436712657469</v>
      </c>
      <c r="EA158" s="39"/>
      <c r="EB158" s="9">
        <v>2.1354036800875033E-2</v>
      </c>
      <c r="EC158" s="12">
        <v>0.17816436712657469</v>
      </c>
      <c r="FG158" s="39"/>
      <c r="FH158" s="9">
        <v>46239.505799999999</v>
      </c>
      <c r="FI158" s="12">
        <v>0.17816436712657469</v>
      </c>
      <c r="GM158" s="39"/>
      <c r="GN158" s="9">
        <v>46241.338300000003</v>
      </c>
      <c r="GO158" s="12">
        <v>0.17816436712657469</v>
      </c>
    </row>
    <row r="159" spans="3:197" x14ac:dyDescent="0.35">
      <c r="C159" s="39"/>
      <c r="D159" s="9">
        <v>101</v>
      </c>
      <c r="E159" s="12">
        <v>0.99980003999200162</v>
      </c>
      <c r="AI159" s="39"/>
      <c r="AJ159" s="9">
        <v>101</v>
      </c>
      <c r="AK159" s="12">
        <v>0.99980003999200162</v>
      </c>
      <c r="BO159" s="39"/>
      <c r="BP159" s="9">
        <v>6.1341113394255027E-3</v>
      </c>
      <c r="BQ159" s="12">
        <v>0.18316336732653468</v>
      </c>
      <c r="CU159" s="39"/>
      <c r="CV159" s="9">
        <v>6.3040462976154173E-3</v>
      </c>
      <c r="CW159" s="12">
        <v>0.18316336732653468</v>
      </c>
      <c r="EA159" s="39"/>
      <c r="EB159" s="9">
        <v>2.1889452662304264E-2</v>
      </c>
      <c r="EC159" s="12">
        <v>0.18316336732653468</v>
      </c>
      <c r="FG159" s="39"/>
      <c r="FH159" s="9">
        <v>46313.832199999997</v>
      </c>
      <c r="FI159" s="12">
        <v>0.18316336732653468</v>
      </c>
      <c r="GM159" s="39"/>
      <c r="GN159" s="9">
        <v>46310.668400000002</v>
      </c>
      <c r="GO159" s="12">
        <v>0.18316336732653468</v>
      </c>
    </row>
    <row r="160" spans="3:197" x14ac:dyDescent="0.35">
      <c r="C160" s="39"/>
      <c r="D160" s="9">
        <v>101</v>
      </c>
      <c r="E160" s="12">
        <v>0.99980003999200162</v>
      </c>
      <c r="AI160" s="39"/>
      <c r="AJ160" s="9">
        <v>101</v>
      </c>
      <c r="AK160" s="12">
        <v>0.99980003999200162</v>
      </c>
      <c r="BO160" s="39"/>
      <c r="BP160" s="9">
        <v>6.2191316957656857E-3</v>
      </c>
      <c r="BQ160" s="12">
        <v>0.18816236752649471</v>
      </c>
      <c r="CU160" s="39"/>
      <c r="CV160" s="9">
        <v>6.4223889706770199E-3</v>
      </c>
      <c r="CW160" s="12">
        <v>0.18816236752649471</v>
      </c>
      <c r="EA160" s="39"/>
      <c r="EB160" s="9">
        <v>2.2402400220645501E-2</v>
      </c>
      <c r="EC160" s="12">
        <v>0.18816236752649471</v>
      </c>
      <c r="FG160" s="39"/>
      <c r="FH160" s="9">
        <v>46375.053999999996</v>
      </c>
      <c r="FI160" s="12">
        <v>0.18816236752649471</v>
      </c>
      <c r="GM160" s="39"/>
      <c r="GN160" s="9">
        <v>46385.749799999998</v>
      </c>
      <c r="GO160" s="12">
        <v>0.18816236752649471</v>
      </c>
    </row>
    <row r="161" spans="3:197" x14ac:dyDescent="0.35">
      <c r="C161" s="39"/>
      <c r="D161" s="9">
        <v>101</v>
      </c>
      <c r="E161" s="12">
        <v>0.99980003999200162</v>
      </c>
      <c r="AI161" s="39"/>
      <c r="AJ161" s="9">
        <v>101</v>
      </c>
      <c r="AK161" s="12">
        <v>0.99980003999200162</v>
      </c>
      <c r="BO161" s="39"/>
      <c r="BP161" s="9">
        <v>6.356802353967436E-3</v>
      </c>
      <c r="BQ161" s="12">
        <v>0.1931613677264547</v>
      </c>
      <c r="CU161" s="39"/>
      <c r="CV161" s="9">
        <v>6.5314641722661534E-3</v>
      </c>
      <c r="CW161" s="12">
        <v>0.1931613677264547</v>
      </c>
      <c r="EA161" s="39"/>
      <c r="EB161" s="9">
        <v>2.293701779593563E-2</v>
      </c>
      <c r="EC161" s="12">
        <v>0.1931613677264547</v>
      </c>
      <c r="FG161" s="39"/>
      <c r="FH161" s="9">
        <v>46455.325900000003</v>
      </c>
      <c r="FI161" s="12">
        <v>0.1931613677264547</v>
      </c>
      <c r="GM161" s="39"/>
      <c r="GN161" s="9">
        <v>46456.529699999999</v>
      </c>
      <c r="GO161" s="12">
        <v>0.1931613677264547</v>
      </c>
    </row>
    <row r="162" spans="3:197" x14ac:dyDescent="0.35">
      <c r="C162" s="39"/>
      <c r="D162" s="9">
        <v>101</v>
      </c>
      <c r="E162" s="12">
        <v>0.99980003999200162</v>
      </c>
      <c r="AI162" s="39"/>
      <c r="AJ162" s="9">
        <v>101</v>
      </c>
      <c r="AK162" s="12">
        <v>0.99980003999200162</v>
      </c>
      <c r="BO162" s="39"/>
      <c r="BP162" s="9">
        <v>6.4532927696452714E-3</v>
      </c>
      <c r="BQ162" s="12">
        <v>0.19796040791841632</v>
      </c>
      <c r="CU162" s="39"/>
      <c r="CV162" s="9">
        <v>6.6123052140803695E-3</v>
      </c>
      <c r="CW162" s="12">
        <v>0.19796040791841632</v>
      </c>
      <c r="EA162" s="39"/>
      <c r="EB162" s="9">
        <v>2.331725457384054E-2</v>
      </c>
      <c r="EC162" s="12">
        <v>0.19796040791841632</v>
      </c>
      <c r="FG162" s="39"/>
      <c r="FH162" s="9">
        <v>46535.864399999999</v>
      </c>
      <c r="FI162" s="12">
        <v>0.19796040791841632</v>
      </c>
      <c r="GM162" s="39"/>
      <c r="GN162" s="9">
        <v>46520.663800000002</v>
      </c>
      <c r="GO162" s="12">
        <v>0.19796040791841632</v>
      </c>
    </row>
    <row r="163" spans="3:197" x14ac:dyDescent="0.35">
      <c r="C163" s="39"/>
      <c r="D163" s="9">
        <v>101</v>
      </c>
      <c r="E163" s="12">
        <v>0.99980003999200162</v>
      </c>
      <c r="AI163" s="39"/>
      <c r="AJ163" s="9">
        <v>101</v>
      </c>
      <c r="AK163" s="12">
        <v>0.99980003999200162</v>
      </c>
      <c r="BO163" s="39"/>
      <c r="BP163" s="9">
        <v>6.560046277030167E-3</v>
      </c>
      <c r="BQ163" s="12">
        <v>0.20295940811837632</v>
      </c>
      <c r="CU163" s="39"/>
      <c r="CV163" s="9">
        <v>6.7175797069744395E-3</v>
      </c>
      <c r="CW163" s="12">
        <v>0.20295940811837632</v>
      </c>
      <c r="EA163" s="39"/>
      <c r="EB163" s="9">
        <v>2.3937692204400757E-2</v>
      </c>
      <c r="EC163" s="12">
        <v>0.20295940811837632</v>
      </c>
      <c r="FG163" s="39"/>
      <c r="FH163" s="9">
        <v>46600.602599999998</v>
      </c>
      <c r="FI163" s="12">
        <v>0.20295940811837632</v>
      </c>
      <c r="GM163" s="39"/>
      <c r="GN163" s="9">
        <v>46604.4208</v>
      </c>
      <c r="GO163" s="12">
        <v>0.20295940811837632</v>
      </c>
    </row>
    <row r="164" spans="3:197" x14ac:dyDescent="0.35">
      <c r="C164" s="39"/>
      <c r="D164" s="9">
        <v>101</v>
      </c>
      <c r="E164" s="12">
        <v>0.99980003999200162</v>
      </c>
      <c r="AI164" s="39"/>
      <c r="AJ164" s="9">
        <v>101</v>
      </c>
      <c r="AK164" s="12">
        <v>0.99980003999200162</v>
      </c>
      <c r="BO164" s="39"/>
      <c r="BP164" s="9">
        <v>6.6462911426434755E-3</v>
      </c>
      <c r="BQ164" s="12">
        <v>0.20795840831833634</v>
      </c>
      <c r="CU164" s="39"/>
      <c r="CV164" s="9">
        <v>6.7742628959862675E-3</v>
      </c>
      <c r="CW164" s="12">
        <v>0.20795840831833634</v>
      </c>
      <c r="EA164" s="39"/>
      <c r="EB164" s="9">
        <v>2.4413968268019507E-2</v>
      </c>
      <c r="EC164" s="12">
        <v>0.20795840831833634</v>
      </c>
      <c r="FG164" s="39"/>
      <c r="FH164" s="9">
        <v>46652.748099999997</v>
      </c>
      <c r="FI164" s="12">
        <v>0.20795840831833634</v>
      </c>
      <c r="GM164" s="39"/>
      <c r="GN164" s="9">
        <v>46673.354099999997</v>
      </c>
      <c r="GO164" s="12">
        <v>0.20795840831833634</v>
      </c>
    </row>
    <row r="165" spans="3:197" x14ac:dyDescent="0.35">
      <c r="C165" s="39"/>
      <c r="D165" s="9">
        <v>101</v>
      </c>
      <c r="E165" s="12">
        <v>0.99980003999200162</v>
      </c>
      <c r="AI165" s="39"/>
      <c r="AJ165" s="9">
        <v>101</v>
      </c>
      <c r="AK165" s="12">
        <v>0.99980003999200162</v>
      </c>
      <c r="BO165" s="39"/>
      <c r="BP165" s="9">
        <v>6.7343559748079635E-3</v>
      </c>
      <c r="BQ165" s="12">
        <v>0.21295740851829634</v>
      </c>
      <c r="CU165" s="39"/>
      <c r="CV165" s="9">
        <v>6.8684161112786751E-3</v>
      </c>
      <c r="CW165" s="12">
        <v>0.21295740851829634</v>
      </c>
      <c r="EA165" s="39"/>
      <c r="EB165" s="9">
        <v>2.5123717761592397E-2</v>
      </c>
      <c r="EC165" s="12">
        <v>0.21295740851829634</v>
      </c>
      <c r="FG165" s="39"/>
      <c r="FH165" s="9">
        <v>46733.3295</v>
      </c>
      <c r="FI165" s="12">
        <v>0.21295740851829634</v>
      </c>
      <c r="GM165" s="39"/>
      <c r="GN165" s="9">
        <v>46761.492100000003</v>
      </c>
      <c r="GO165" s="12">
        <v>0.21295740851829634</v>
      </c>
    </row>
    <row r="166" spans="3:197" x14ac:dyDescent="0.35">
      <c r="C166" s="39"/>
      <c r="D166" s="9">
        <v>101</v>
      </c>
      <c r="E166" s="12">
        <v>0.99980003999200162</v>
      </c>
      <c r="AI166" s="39"/>
      <c r="AJ166" s="9">
        <v>101</v>
      </c>
      <c r="AK166" s="12">
        <v>0.99980003999200162</v>
      </c>
      <c r="BO166" s="39"/>
      <c r="BP166" s="9">
        <v>6.833866502225565E-3</v>
      </c>
      <c r="BQ166" s="12">
        <v>0.21775644871025795</v>
      </c>
      <c r="CU166" s="39"/>
      <c r="CV166" s="9">
        <v>6.9663941324911664E-3</v>
      </c>
      <c r="CW166" s="12">
        <v>0.21775644871025795</v>
      </c>
      <c r="EA166" s="39"/>
      <c r="EB166" s="9">
        <v>2.5378630010714481E-2</v>
      </c>
      <c r="EC166" s="12">
        <v>0.21775644871025795</v>
      </c>
      <c r="FG166" s="39"/>
      <c r="FH166" s="9">
        <v>46806.9254</v>
      </c>
      <c r="FI166" s="12">
        <v>0.21775644871025795</v>
      </c>
      <c r="GM166" s="39"/>
      <c r="GN166" s="9">
        <v>46821.835099999997</v>
      </c>
      <c r="GO166" s="12">
        <v>0.21775644871025795</v>
      </c>
    </row>
    <row r="167" spans="3:197" x14ac:dyDescent="0.35">
      <c r="C167" s="39"/>
      <c r="D167" s="9">
        <v>101</v>
      </c>
      <c r="E167" s="12">
        <v>0.99980003999200162</v>
      </c>
      <c r="AI167" s="39"/>
      <c r="AJ167" s="9">
        <v>101</v>
      </c>
      <c r="AK167" s="12">
        <v>0.99980003999200162</v>
      </c>
      <c r="BO167" s="39"/>
      <c r="BP167" s="9">
        <v>6.8987558044959936E-3</v>
      </c>
      <c r="BQ167" s="12">
        <v>0.22275544891021795</v>
      </c>
      <c r="CU167" s="39"/>
      <c r="CV167" s="9">
        <v>7.0357749396114874E-3</v>
      </c>
      <c r="CW167" s="12">
        <v>0.22275544891021795</v>
      </c>
      <c r="EA167" s="39"/>
      <c r="EB167" s="9">
        <v>2.5957037081890365E-2</v>
      </c>
      <c r="EC167" s="12">
        <v>0.22275544891021795</v>
      </c>
      <c r="FG167" s="39"/>
      <c r="FH167" s="9">
        <v>46903.710899999998</v>
      </c>
      <c r="FI167" s="12">
        <v>0.22275544891021795</v>
      </c>
      <c r="GM167" s="39"/>
      <c r="GN167" s="9">
        <v>46908.8295</v>
      </c>
      <c r="GO167" s="12">
        <v>0.22275544891021795</v>
      </c>
    </row>
    <row r="168" spans="3:197" x14ac:dyDescent="0.35">
      <c r="C168" s="39"/>
      <c r="D168" s="9">
        <v>101</v>
      </c>
      <c r="E168" s="12">
        <v>0.99980003999200162</v>
      </c>
      <c r="AI168" s="39"/>
      <c r="AJ168" s="9">
        <v>101</v>
      </c>
      <c r="AK168" s="12">
        <v>0.99980003999200162</v>
      </c>
      <c r="BO168" s="39"/>
      <c r="BP168" s="9">
        <v>6.9624644219729642E-3</v>
      </c>
      <c r="BQ168" s="12">
        <v>0.22775444911017798</v>
      </c>
      <c r="CU168" s="39"/>
      <c r="CV168" s="9">
        <v>7.1364180501563082E-3</v>
      </c>
      <c r="CW168" s="12">
        <v>0.22775444911017798</v>
      </c>
      <c r="EA168" s="39"/>
      <c r="EB168" s="9">
        <v>2.6387636948924192E-2</v>
      </c>
      <c r="EC168" s="12">
        <v>0.22775444911017798</v>
      </c>
      <c r="FG168" s="39"/>
      <c r="FH168" s="9">
        <v>46968.574500000002</v>
      </c>
      <c r="FI168" s="12">
        <v>0.22775444911017798</v>
      </c>
      <c r="GM168" s="39"/>
      <c r="GN168" s="9">
        <v>46964.554400000001</v>
      </c>
      <c r="GO168" s="12">
        <v>0.22775444911017798</v>
      </c>
    </row>
    <row r="169" spans="3:197" x14ac:dyDescent="0.35">
      <c r="C169" s="39"/>
      <c r="D169" s="9">
        <v>101</v>
      </c>
      <c r="E169" s="12">
        <v>0.99980003999200162</v>
      </c>
      <c r="AI169" s="39"/>
      <c r="AJ169" s="9">
        <v>101</v>
      </c>
      <c r="AK169" s="12">
        <v>0.99980003999200162</v>
      </c>
      <c r="BO169" s="39"/>
      <c r="BP169" s="9">
        <v>7.0370103462769115E-3</v>
      </c>
      <c r="BQ169" s="12">
        <v>0.23275344931013797</v>
      </c>
      <c r="CU169" s="39"/>
      <c r="CV169" s="9">
        <v>7.2539477500996753E-3</v>
      </c>
      <c r="CW169" s="12">
        <v>0.23275344931013797</v>
      </c>
      <c r="EA169" s="39"/>
      <c r="EB169" s="9">
        <v>2.6843931813455017E-2</v>
      </c>
      <c r="EC169" s="12">
        <v>0.23275344931013797</v>
      </c>
      <c r="FG169" s="39"/>
      <c r="FH169" s="9">
        <v>47011.744500000001</v>
      </c>
      <c r="FI169" s="12">
        <v>0.23275344931013797</v>
      </c>
      <c r="GM169" s="39"/>
      <c r="GN169" s="9">
        <v>47037.126700000001</v>
      </c>
      <c r="GO169" s="12">
        <v>0.23275344931013797</v>
      </c>
    </row>
    <row r="170" spans="3:197" x14ac:dyDescent="0.35">
      <c r="C170" s="39"/>
      <c r="D170" s="9">
        <v>101</v>
      </c>
      <c r="E170" s="12">
        <v>0.99980003999200162</v>
      </c>
      <c r="AI170" s="39"/>
      <c r="AJ170" s="9">
        <v>101</v>
      </c>
      <c r="AK170" s="12">
        <v>0.99980003999200162</v>
      </c>
      <c r="BO170" s="39"/>
      <c r="BP170" s="9">
        <v>7.1347623755422477E-3</v>
      </c>
      <c r="BQ170" s="12">
        <v>0.23755248950209959</v>
      </c>
      <c r="CU170" s="39"/>
      <c r="CV170" s="9">
        <v>7.3566675732888772E-3</v>
      </c>
      <c r="CW170" s="12">
        <v>0.23755248950209959</v>
      </c>
      <c r="EA170" s="39"/>
      <c r="EB170" s="9">
        <v>2.7184731380456059E-2</v>
      </c>
      <c r="EC170" s="12">
        <v>0.23755248950209959</v>
      </c>
      <c r="FG170" s="39"/>
      <c r="FH170" s="9">
        <v>47077.806199999999</v>
      </c>
      <c r="FI170" s="12">
        <v>0.23755248950209959</v>
      </c>
      <c r="GM170" s="39"/>
      <c r="GN170" s="9">
        <v>47098.315699999999</v>
      </c>
      <c r="GO170" s="12">
        <v>0.23755248950209959</v>
      </c>
    </row>
    <row r="171" spans="3:197" x14ac:dyDescent="0.35">
      <c r="C171" s="39"/>
      <c r="D171" s="9">
        <v>101</v>
      </c>
      <c r="E171" s="12">
        <v>0.99980003999200162</v>
      </c>
      <c r="AI171" s="39"/>
      <c r="AJ171" s="9">
        <v>101</v>
      </c>
      <c r="AK171" s="12">
        <v>0.99980003999200162</v>
      </c>
      <c r="BO171" s="39"/>
      <c r="BP171" s="9">
        <v>7.1929574977807054E-3</v>
      </c>
      <c r="BQ171" s="12">
        <v>0.24255148970205959</v>
      </c>
      <c r="CU171" s="39"/>
      <c r="CV171" s="9">
        <v>7.423550423823708E-3</v>
      </c>
      <c r="CW171" s="12">
        <v>0.24255148970205959</v>
      </c>
      <c r="EA171" s="39"/>
      <c r="EB171" s="9">
        <v>2.7663600746221286E-2</v>
      </c>
      <c r="EC171" s="12">
        <v>0.24255148970205959</v>
      </c>
      <c r="FG171" s="39"/>
      <c r="FH171" s="9">
        <v>47138.478199999998</v>
      </c>
      <c r="FI171" s="12">
        <v>0.24255148970205959</v>
      </c>
      <c r="GM171" s="39"/>
      <c r="GN171" s="9">
        <v>47169.533900000002</v>
      </c>
      <c r="GO171" s="12">
        <v>0.24255148970205959</v>
      </c>
    </row>
    <row r="172" spans="3:197" x14ac:dyDescent="0.35">
      <c r="C172" s="39"/>
      <c r="D172" s="9">
        <v>101</v>
      </c>
      <c r="E172" s="12">
        <v>0.99980003999200162</v>
      </c>
      <c r="AI172" s="39"/>
      <c r="AJ172" s="9">
        <v>101</v>
      </c>
      <c r="AK172" s="12">
        <v>0.99980003999200162</v>
      </c>
      <c r="BO172" s="39"/>
      <c r="BP172" s="9">
        <v>7.2803052895514158E-3</v>
      </c>
      <c r="BQ172" s="12">
        <v>0.24755048990201958</v>
      </c>
      <c r="CU172" s="39"/>
      <c r="CV172" s="9">
        <v>7.4887578554810701E-3</v>
      </c>
      <c r="CW172" s="12">
        <v>0.24755048990201958</v>
      </c>
      <c r="EA172" s="39"/>
      <c r="EB172" s="9">
        <v>2.8289856910045059E-2</v>
      </c>
      <c r="EC172" s="12">
        <v>0.24755048990201958</v>
      </c>
      <c r="FG172" s="39"/>
      <c r="FH172" s="9">
        <v>47223.705600000001</v>
      </c>
      <c r="FI172" s="12">
        <v>0.24755048990201958</v>
      </c>
      <c r="GM172" s="39"/>
      <c r="GN172" s="9">
        <v>47239.544000000002</v>
      </c>
      <c r="GO172" s="12">
        <v>0.24755048990201958</v>
      </c>
    </row>
    <row r="173" spans="3:197" x14ac:dyDescent="0.35">
      <c r="C173" s="39"/>
      <c r="D173" s="9">
        <v>101</v>
      </c>
      <c r="E173" s="12">
        <v>0.99980003999200162</v>
      </c>
      <c r="AI173" s="39"/>
      <c r="AJ173" s="9">
        <v>101</v>
      </c>
      <c r="AK173" s="12">
        <v>0.99980003999200162</v>
      </c>
      <c r="BO173" s="39"/>
      <c r="BP173" s="9">
        <v>7.3634315596803534E-3</v>
      </c>
      <c r="BQ173" s="12">
        <v>0.25254949010197958</v>
      </c>
      <c r="CU173" s="39"/>
      <c r="CV173" s="9">
        <v>7.5587780499479723E-3</v>
      </c>
      <c r="CW173" s="12">
        <v>0.25254949010197958</v>
      </c>
      <c r="EA173" s="39"/>
      <c r="EB173" s="9">
        <v>2.8708270037869521E-2</v>
      </c>
      <c r="EC173" s="12">
        <v>0.25254949010197958</v>
      </c>
      <c r="FG173" s="39"/>
      <c r="FH173" s="9">
        <v>47302.3531</v>
      </c>
      <c r="FI173" s="12">
        <v>0.25254949010197958</v>
      </c>
      <c r="GM173" s="39"/>
      <c r="GN173" s="9">
        <v>47299.0982</v>
      </c>
      <c r="GO173" s="12">
        <v>0.25254949010197958</v>
      </c>
    </row>
    <row r="174" spans="3:197" x14ac:dyDescent="0.35">
      <c r="C174" s="39"/>
      <c r="D174" s="9">
        <v>101</v>
      </c>
      <c r="E174" s="12">
        <v>0.99980003999200162</v>
      </c>
      <c r="AI174" s="39"/>
      <c r="AJ174" s="9">
        <v>101</v>
      </c>
      <c r="AK174" s="12">
        <v>0.99980003999200162</v>
      </c>
      <c r="BO174" s="39"/>
      <c r="BP174" s="9">
        <v>7.4447094670936336E-3</v>
      </c>
      <c r="BQ174" s="12">
        <v>0.25734853029394122</v>
      </c>
      <c r="CU174" s="39"/>
      <c r="CV174" s="9">
        <v>7.6395081288214471E-3</v>
      </c>
      <c r="CW174" s="12">
        <v>0.25734853029394122</v>
      </c>
      <c r="EA174" s="39"/>
      <c r="EB174" s="9">
        <v>2.9150484552729772E-2</v>
      </c>
      <c r="EC174" s="12">
        <v>0.25734853029394122</v>
      </c>
      <c r="FG174" s="39"/>
      <c r="FH174" s="9">
        <v>47359.183400000002</v>
      </c>
      <c r="FI174" s="12">
        <v>0.25734853029394122</v>
      </c>
      <c r="GM174" s="39"/>
      <c r="GN174" s="9">
        <v>47364.349800000004</v>
      </c>
      <c r="GO174" s="12">
        <v>0.25734853029394122</v>
      </c>
    </row>
    <row r="175" spans="3:197" x14ac:dyDescent="0.35">
      <c r="C175" s="39"/>
      <c r="D175" s="9">
        <v>101</v>
      </c>
      <c r="E175" s="12">
        <v>0.99980003999200162</v>
      </c>
      <c r="AI175" s="39"/>
      <c r="AJ175" s="9">
        <v>101</v>
      </c>
      <c r="AK175" s="12">
        <v>0.99980003999200162</v>
      </c>
      <c r="BO175" s="39"/>
      <c r="BP175" s="9">
        <v>7.521557279348532E-3</v>
      </c>
      <c r="BQ175" s="12">
        <v>0.26234753049390119</v>
      </c>
      <c r="CU175" s="39"/>
      <c r="CV175" s="9">
        <v>7.7152591110010611E-3</v>
      </c>
      <c r="CW175" s="12">
        <v>0.26234753049390119</v>
      </c>
      <c r="EA175" s="39"/>
      <c r="EB175" s="9">
        <v>2.9559898861935715E-2</v>
      </c>
      <c r="EC175" s="12">
        <v>0.26234753049390119</v>
      </c>
      <c r="FG175" s="39"/>
      <c r="FH175" s="9">
        <v>47415.304700000001</v>
      </c>
      <c r="FI175" s="12">
        <v>0.26234753049390119</v>
      </c>
      <c r="GM175" s="39"/>
      <c r="GN175" s="9">
        <v>47408.6633</v>
      </c>
      <c r="GO175" s="12">
        <v>0.26234753049390119</v>
      </c>
    </row>
    <row r="176" spans="3:197" x14ac:dyDescent="0.35">
      <c r="C176" s="39"/>
      <c r="D176" s="9">
        <v>101</v>
      </c>
      <c r="E176" s="12">
        <v>0.99980003999200162</v>
      </c>
      <c r="AI176" s="39"/>
      <c r="AJ176" s="9">
        <v>101</v>
      </c>
      <c r="AK176" s="12">
        <v>0.99980003999200162</v>
      </c>
      <c r="BO176" s="39"/>
      <c r="BP176" s="9">
        <v>7.5903543550176989E-3</v>
      </c>
      <c r="BQ176" s="12">
        <v>0.26734653069386122</v>
      </c>
      <c r="CU176" s="39"/>
      <c r="CV176" s="9">
        <v>7.8215743986466552E-3</v>
      </c>
      <c r="CW176" s="12">
        <v>0.26734653069386122</v>
      </c>
      <c r="EA176" s="39"/>
      <c r="EB176" s="9">
        <v>2.997275968837539E-2</v>
      </c>
      <c r="EC176" s="12">
        <v>0.26734653069386122</v>
      </c>
      <c r="FG176" s="39"/>
      <c r="FH176" s="9">
        <v>47465.421300000002</v>
      </c>
      <c r="FI176" s="12">
        <v>0.26734653069386122</v>
      </c>
      <c r="GM176" s="39"/>
      <c r="GN176" s="9">
        <v>47475.267500000002</v>
      </c>
      <c r="GO176" s="12">
        <v>0.26734653069386122</v>
      </c>
    </row>
    <row r="177" spans="3:197" x14ac:dyDescent="0.35">
      <c r="C177" s="39"/>
      <c r="D177" s="9">
        <v>101</v>
      </c>
      <c r="E177" s="12">
        <v>0.99980003999200162</v>
      </c>
      <c r="AI177" s="39"/>
      <c r="AJ177" s="9">
        <v>101</v>
      </c>
      <c r="AK177" s="12">
        <v>0.99980003999200162</v>
      </c>
      <c r="BO177" s="39"/>
      <c r="BP177" s="9">
        <v>7.6650802499098857E-3</v>
      </c>
      <c r="BQ177" s="12">
        <v>0.27234553089382124</v>
      </c>
      <c r="CU177" s="39"/>
      <c r="CV177" s="9">
        <v>7.9039264740307282E-3</v>
      </c>
      <c r="CW177" s="12">
        <v>0.27234553089382124</v>
      </c>
      <c r="EA177" s="39"/>
      <c r="EB177" s="9">
        <v>3.0402314397390866E-2</v>
      </c>
      <c r="EC177" s="12">
        <v>0.27234553089382124</v>
      </c>
      <c r="FG177" s="39"/>
      <c r="FH177" s="9">
        <v>47528.204299999998</v>
      </c>
      <c r="FI177" s="12">
        <v>0.27234553089382124</v>
      </c>
      <c r="GM177" s="39"/>
      <c r="GN177" s="9">
        <v>47521.280700000003</v>
      </c>
      <c r="GO177" s="12">
        <v>0.27234553089382124</v>
      </c>
    </row>
    <row r="178" spans="3:197" x14ac:dyDescent="0.35">
      <c r="C178" s="39"/>
      <c r="D178" s="9">
        <v>101</v>
      </c>
      <c r="E178" s="12">
        <v>0.99980003999200162</v>
      </c>
      <c r="AI178" s="39"/>
      <c r="AJ178" s="9">
        <v>101</v>
      </c>
      <c r="AK178" s="12">
        <v>0.99980003999200162</v>
      </c>
      <c r="BO178" s="39"/>
      <c r="BP178" s="9">
        <v>7.752946634746156E-3</v>
      </c>
      <c r="BQ178" s="12">
        <v>0.27714457108578283</v>
      </c>
      <c r="CU178" s="39"/>
      <c r="CV178" s="9">
        <v>7.9802051064060495E-3</v>
      </c>
      <c r="CW178" s="12">
        <v>0.27714457108578283</v>
      </c>
      <c r="EA178" s="39"/>
      <c r="EB178" s="9">
        <v>3.0857138331313306E-2</v>
      </c>
      <c r="EC178" s="12">
        <v>0.27714457108578283</v>
      </c>
      <c r="FG178" s="39"/>
      <c r="FH178" s="9">
        <v>47584.858</v>
      </c>
      <c r="FI178" s="12">
        <v>0.27714457108578283</v>
      </c>
      <c r="GM178" s="39"/>
      <c r="GN178" s="9">
        <v>47560.242700000003</v>
      </c>
      <c r="GO178" s="12">
        <v>0.27714457108578283</v>
      </c>
    </row>
    <row r="179" spans="3:197" x14ac:dyDescent="0.35">
      <c r="C179" s="39"/>
      <c r="D179" s="9">
        <v>101</v>
      </c>
      <c r="E179" s="12">
        <v>0.99980003999200162</v>
      </c>
      <c r="AI179" s="39"/>
      <c r="AJ179" s="9">
        <v>101</v>
      </c>
      <c r="AK179" s="12">
        <v>0.99980003999200162</v>
      </c>
      <c r="BO179" s="39"/>
      <c r="BP179" s="9">
        <v>7.8769361271142056E-3</v>
      </c>
      <c r="BQ179" s="12">
        <v>0.28214357128574286</v>
      </c>
      <c r="CU179" s="39"/>
      <c r="CV179" s="9">
        <v>8.0498300318450691E-3</v>
      </c>
      <c r="CW179" s="12">
        <v>0.28214357128574286</v>
      </c>
      <c r="EA179" s="39"/>
      <c r="EB179" s="9">
        <v>3.1365562939813442E-2</v>
      </c>
      <c r="EC179" s="12">
        <v>0.28214357128574286</v>
      </c>
      <c r="FG179" s="39"/>
      <c r="FH179" s="9">
        <v>47631.557399999998</v>
      </c>
      <c r="FI179" s="12">
        <v>0.28214357128574286</v>
      </c>
      <c r="GM179" s="39"/>
      <c r="GN179" s="9">
        <v>47601.458599999998</v>
      </c>
      <c r="GO179" s="12">
        <v>0.28214357128574286</v>
      </c>
    </row>
    <row r="180" spans="3:197" x14ac:dyDescent="0.35">
      <c r="C180" s="39"/>
      <c r="D180" s="9">
        <v>101</v>
      </c>
      <c r="E180" s="12">
        <v>0.99980003999200162</v>
      </c>
      <c r="AI180" s="39"/>
      <c r="AJ180" s="9">
        <v>101</v>
      </c>
      <c r="AK180" s="12">
        <v>0.99980003999200162</v>
      </c>
      <c r="BO180" s="39"/>
      <c r="BP180" s="9">
        <v>7.9302869525574235E-3</v>
      </c>
      <c r="BQ180" s="12">
        <v>0.28714257148570288</v>
      </c>
      <c r="CU180" s="39"/>
      <c r="CV180" s="9">
        <v>8.1472238695526385E-3</v>
      </c>
      <c r="CW180" s="12">
        <v>0.28714257148570288</v>
      </c>
      <c r="EA180" s="39"/>
      <c r="EB180" s="9">
        <v>3.1791633229404773E-2</v>
      </c>
      <c r="EC180" s="12">
        <v>0.28714257148570288</v>
      </c>
      <c r="FG180" s="39"/>
      <c r="FH180" s="9">
        <v>47705.958700000003</v>
      </c>
      <c r="FI180" s="12">
        <v>0.28714257148570288</v>
      </c>
      <c r="GM180" s="39"/>
      <c r="GN180" s="9">
        <v>47663.650099999999</v>
      </c>
      <c r="GO180" s="12">
        <v>0.28714257148570288</v>
      </c>
    </row>
    <row r="181" spans="3:197" x14ac:dyDescent="0.35">
      <c r="C181" s="39"/>
      <c r="D181" s="9">
        <v>101</v>
      </c>
      <c r="E181" s="12">
        <v>0.99980003999200162</v>
      </c>
      <c r="AI181" s="39"/>
      <c r="AJ181" s="9">
        <v>101</v>
      </c>
      <c r="AK181" s="12">
        <v>0.99980003999200162</v>
      </c>
      <c r="BO181" s="39"/>
      <c r="BP181" s="9">
        <v>8.0293177927703401E-3</v>
      </c>
      <c r="BQ181" s="12">
        <v>0.29214157168566285</v>
      </c>
      <c r="CU181" s="39"/>
      <c r="CV181" s="9">
        <v>8.2158404156585096E-3</v>
      </c>
      <c r="CW181" s="12">
        <v>0.29214157168566285</v>
      </c>
      <c r="EA181" s="39"/>
      <c r="EB181" s="9">
        <v>3.218356416222088E-2</v>
      </c>
      <c r="EC181" s="12">
        <v>0.29214157168566285</v>
      </c>
      <c r="FG181" s="39"/>
      <c r="FH181" s="9">
        <v>47782.253700000001</v>
      </c>
      <c r="FI181" s="12">
        <v>0.29214157168566285</v>
      </c>
      <c r="GM181" s="39"/>
      <c r="GN181" s="9">
        <v>47719.979099999997</v>
      </c>
      <c r="GO181" s="12">
        <v>0.29214157168566285</v>
      </c>
    </row>
    <row r="182" spans="3:197" x14ac:dyDescent="0.35">
      <c r="C182" s="39"/>
      <c r="D182" s="9">
        <v>101</v>
      </c>
      <c r="E182" s="12">
        <v>0.99980003999200162</v>
      </c>
      <c r="AI182" s="39"/>
      <c r="AJ182" s="9">
        <v>101</v>
      </c>
      <c r="AK182" s="12">
        <v>0.99980003999200162</v>
      </c>
      <c r="BO182" s="39"/>
      <c r="BP182" s="9">
        <v>8.0842945237060392E-3</v>
      </c>
      <c r="BQ182" s="12">
        <v>0.29694061187762449</v>
      </c>
      <c r="CU182" s="39"/>
      <c r="CV182" s="9">
        <v>8.2915453474177014E-3</v>
      </c>
      <c r="CW182" s="12">
        <v>0.29694061187762449</v>
      </c>
      <c r="EA182" s="39"/>
      <c r="EB182" s="9">
        <v>3.2466842413195342E-2</v>
      </c>
      <c r="EC182" s="12">
        <v>0.29694061187762449</v>
      </c>
      <c r="FG182" s="39"/>
      <c r="FH182" s="9">
        <v>47821.710899999998</v>
      </c>
      <c r="FI182" s="12">
        <v>0.29694061187762449</v>
      </c>
      <c r="GM182" s="39"/>
      <c r="GN182" s="9">
        <v>47791.526599999997</v>
      </c>
      <c r="GO182" s="12">
        <v>0.29694061187762449</v>
      </c>
    </row>
    <row r="183" spans="3:197" x14ac:dyDescent="0.35">
      <c r="C183" s="39"/>
      <c r="D183" s="9">
        <v>101</v>
      </c>
      <c r="E183" s="12">
        <v>0.99980003999200162</v>
      </c>
      <c r="AI183" s="39"/>
      <c r="AJ183" s="9">
        <v>101</v>
      </c>
      <c r="AK183" s="12">
        <v>0.99980003999200162</v>
      </c>
      <c r="BO183" s="39"/>
      <c r="BP183" s="9">
        <v>8.1914630540022137E-3</v>
      </c>
      <c r="BQ183" s="12">
        <v>0.30193961207758446</v>
      </c>
      <c r="CU183" s="39"/>
      <c r="CV183" s="9">
        <v>8.3486545418868432E-3</v>
      </c>
      <c r="CW183" s="12">
        <v>0.30193961207758446</v>
      </c>
      <c r="EA183" s="39"/>
      <c r="EB183" s="9">
        <v>3.2867069597824192E-2</v>
      </c>
      <c r="EC183" s="12">
        <v>0.30193961207758446</v>
      </c>
      <c r="FG183" s="39"/>
      <c r="FH183" s="9">
        <v>47878.087800000001</v>
      </c>
      <c r="FI183" s="12">
        <v>0.30193961207758446</v>
      </c>
      <c r="GM183" s="39"/>
      <c r="GN183" s="9">
        <v>47857.367599999998</v>
      </c>
      <c r="GO183" s="12">
        <v>0.30193961207758446</v>
      </c>
    </row>
    <row r="184" spans="3:197" x14ac:dyDescent="0.35">
      <c r="C184" s="39"/>
      <c r="D184" s="9">
        <v>101</v>
      </c>
      <c r="E184" s="12">
        <v>0.99980003999200162</v>
      </c>
      <c r="AI184" s="39"/>
      <c r="AJ184" s="9">
        <v>101</v>
      </c>
      <c r="AK184" s="12">
        <v>0.99980003999200162</v>
      </c>
      <c r="BO184" s="39"/>
      <c r="BP184" s="9">
        <v>8.2524490304161785E-3</v>
      </c>
      <c r="BQ184" s="12">
        <v>0.30693861227754449</v>
      </c>
      <c r="CU184" s="39"/>
      <c r="CV184" s="9">
        <v>8.4147621180466342E-3</v>
      </c>
      <c r="CW184" s="12">
        <v>0.30693861227754449</v>
      </c>
      <c r="EA184" s="39"/>
      <c r="EB184" s="9">
        <v>3.3300446887145063E-2</v>
      </c>
      <c r="EC184" s="12">
        <v>0.30693861227754449</v>
      </c>
      <c r="FG184" s="39"/>
      <c r="FH184" s="9">
        <v>47945.355100000001</v>
      </c>
      <c r="FI184" s="12">
        <v>0.30693861227754449</v>
      </c>
      <c r="GM184" s="39"/>
      <c r="GN184" s="9">
        <v>47935.644500000002</v>
      </c>
      <c r="GO184" s="12">
        <v>0.30693861227754449</v>
      </c>
    </row>
    <row r="185" spans="3:197" x14ac:dyDescent="0.35">
      <c r="C185" s="39"/>
      <c r="D185" s="9">
        <v>101</v>
      </c>
      <c r="E185" s="12">
        <v>0.99980003999200162</v>
      </c>
      <c r="AI185" s="39"/>
      <c r="AJ185" s="9">
        <v>101</v>
      </c>
      <c r="AK185" s="12">
        <v>0.99980003999200162</v>
      </c>
      <c r="BO185" s="39"/>
      <c r="BP185" s="9">
        <v>8.3430129047667029E-3</v>
      </c>
      <c r="BQ185" s="12">
        <v>0.31193761247750451</v>
      </c>
      <c r="CU185" s="39"/>
      <c r="CV185" s="9">
        <v>8.4859506296396658E-3</v>
      </c>
      <c r="CW185" s="12">
        <v>0.31193761247750451</v>
      </c>
      <c r="EA185" s="39"/>
      <c r="EB185" s="9">
        <v>3.3688625493881172E-2</v>
      </c>
      <c r="EC185" s="12">
        <v>0.31193761247750451</v>
      </c>
      <c r="FG185" s="39"/>
      <c r="FH185" s="9">
        <v>48006.764199999998</v>
      </c>
      <c r="FI185" s="12">
        <v>0.31193761247750451</v>
      </c>
      <c r="GM185" s="39"/>
      <c r="GN185" s="9">
        <v>47991.464</v>
      </c>
      <c r="GO185" s="12">
        <v>0.31193761247750451</v>
      </c>
    </row>
    <row r="186" spans="3:197" x14ac:dyDescent="0.35">
      <c r="C186" s="39"/>
      <c r="D186" s="9">
        <v>101</v>
      </c>
      <c r="E186" s="12">
        <v>0.99980003999200162</v>
      </c>
      <c r="AI186" s="39"/>
      <c r="AJ186" s="9">
        <v>101</v>
      </c>
      <c r="AK186" s="12">
        <v>0.99980003999200162</v>
      </c>
      <c r="BO186" s="39"/>
      <c r="BP186" s="9">
        <v>8.4192559609748245E-3</v>
      </c>
      <c r="BQ186" s="12">
        <v>0.3167366526694661</v>
      </c>
      <c r="CU186" s="39"/>
      <c r="CV186" s="9">
        <v>8.5401930061644194E-3</v>
      </c>
      <c r="CW186" s="12">
        <v>0.3167366526694661</v>
      </c>
      <c r="EA186" s="39"/>
      <c r="EB186" s="9">
        <v>3.389425453804424E-2</v>
      </c>
      <c r="EC186" s="12">
        <v>0.3167366526694661</v>
      </c>
      <c r="FG186" s="39"/>
      <c r="FH186" s="9">
        <v>48064.295599999998</v>
      </c>
      <c r="FI186" s="12">
        <v>0.3167366526694661</v>
      </c>
      <c r="GM186" s="39"/>
      <c r="GN186" s="9">
        <v>48051.878900000003</v>
      </c>
      <c r="GO186" s="12">
        <v>0.3167366526694661</v>
      </c>
    </row>
    <row r="187" spans="3:197" x14ac:dyDescent="0.35">
      <c r="C187" s="39"/>
      <c r="D187" s="9">
        <v>101</v>
      </c>
      <c r="E187" s="12">
        <v>0.99980003999200162</v>
      </c>
      <c r="AI187" s="39"/>
      <c r="AJ187" s="9">
        <v>101</v>
      </c>
      <c r="AK187" s="12">
        <v>0.99980003999200162</v>
      </c>
      <c r="BO187" s="39"/>
      <c r="BP187" s="9">
        <v>8.4725550456673845E-3</v>
      </c>
      <c r="BQ187" s="12">
        <v>0.32173565286942613</v>
      </c>
      <c r="CU187" s="39"/>
      <c r="CV187" s="9">
        <v>8.61658792949512E-3</v>
      </c>
      <c r="CW187" s="12">
        <v>0.32173565286942613</v>
      </c>
      <c r="EA187" s="39"/>
      <c r="EB187" s="9">
        <v>3.416553382316919E-2</v>
      </c>
      <c r="EC187" s="12">
        <v>0.32173565286942613</v>
      </c>
      <c r="FG187" s="39"/>
      <c r="FH187" s="9">
        <v>48138.637799999997</v>
      </c>
      <c r="FI187" s="12">
        <v>0.32173565286942613</v>
      </c>
      <c r="GM187" s="39"/>
      <c r="GN187" s="9">
        <v>48089.199500000002</v>
      </c>
      <c r="GO187" s="12">
        <v>0.32173565286942613</v>
      </c>
    </row>
    <row r="188" spans="3:197" x14ac:dyDescent="0.35">
      <c r="C188" s="39"/>
      <c r="D188" s="9">
        <v>101</v>
      </c>
      <c r="E188" s="12">
        <v>0.99980003999200162</v>
      </c>
      <c r="AI188" s="39"/>
      <c r="AJ188" s="9">
        <v>101</v>
      </c>
      <c r="AK188" s="12">
        <v>0.99980003999200162</v>
      </c>
      <c r="BO188" s="39"/>
      <c r="BP188" s="9">
        <v>8.5491923406223642E-3</v>
      </c>
      <c r="BQ188" s="12">
        <v>0.32673465306938615</v>
      </c>
      <c r="CU188" s="39"/>
      <c r="CV188" s="9">
        <v>8.6994581863294486E-3</v>
      </c>
      <c r="CW188" s="12">
        <v>0.32673465306938615</v>
      </c>
      <c r="EA188" s="39"/>
      <c r="EB188" s="9">
        <v>3.456615565408213E-2</v>
      </c>
      <c r="EC188" s="12">
        <v>0.32673465306938615</v>
      </c>
      <c r="FG188" s="39"/>
      <c r="FH188" s="9">
        <v>48182.895400000001</v>
      </c>
      <c r="FI188" s="12">
        <v>0.32673465306938615</v>
      </c>
      <c r="GM188" s="39"/>
      <c r="GN188" s="9">
        <v>48159.3753</v>
      </c>
      <c r="GO188" s="12">
        <v>0.32673465306938615</v>
      </c>
    </row>
    <row r="189" spans="3:197" x14ac:dyDescent="0.35">
      <c r="C189" s="39"/>
      <c r="D189" s="9">
        <v>101</v>
      </c>
      <c r="E189" s="12">
        <v>0.99980003999200162</v>
      </c>
      <c r="AI189" s="39"/>
      <c r="AJ189" s="9">
        <v>101</v>
      </c>
      <c r="AK189" s="12">
        <v>0.99980003999200162</v>
      </c>
      <c r="BO189" s="39"/>
      <c r="BP189" s="9">
        <v>8.6260844405888337E-3</v>
      </c>
      <c r="BQ189" s="12">
        <v>0.33173365326934612</v>
      </c>
      <c r="CU189" s="39"/>
      <c r="CV189" s="9">
        <v>8.7539028979135482E-3</v>
      </c>
      <c r="CW189" s="12">
        <v>0.33173365326934612</v>
      </c>
      <c r="EA189" s="39"/>
      <c r="EB189" s="9">
        <v>3.4969254355858383E-2</v>
      </c>
      <c r="EC189" s="12">
        <v>0.33173365326934612</v>
      </c>
      <c r="FG189" s="39"/>
      <c r="FH189" s="9">
        <v>48224.749100000001</v>
      </c>
      <c r="FI189" s="12">
        <v>0.33173365326934612</v>
      </c>
      <c r="GM189" s="39"/>
      <c r="GN189" s="9">
        <v>48210.3298</v>
      </c>
      <c r="GO189" s="12">
        <v>0.33173365326934612</v>
      </c>
    </row>
    <row r="190" spans="3:197" x14ac:dyDescent="0.35">
      <c r="C190" s="39"/>
      <c r="D190" s="9">
        <v>101</v>
      </c>
      <c r="E190" s="12">
        <v>0.99980003999200162</v>
      </c>
      <c r="AI190" s="39"/>
      <c r="AJ190" s="9">
        <v>101</v>
      </c>
      <c r="AK190" s="12">
        <v>0.99980003999200162</v>
      </c>
      <c r="BO190" s="39"/>
      <c r="BP190" s="9">
        <v>8.6942545891458608E-3</v>
      </c>
      <c r="BQ190" s="12">
        <v>0.33653269346130776</v>
      </c>
      <c r="CU190" s="39"/>
      <c r="CV190" s="9">
        <v>8.8420424148141843E-3</v>
      </c>
      <c r="CW190" s="12">
        <v>0.33653269346130776</v>
      </c>
      <c r="EA190" s="39"/>
      <c r="EB190" s="9">
        <v>3.5448415534293141E-2</v>
      </c>
      <c r="EC190" s="12">
        <v>0.33653269346130776</v>
      </c>
      <c r="FG190" s="39"/>
      <c r="FH190" s="9">
        <v>48273.841500000002</v>
      </c>
      <c r="FI190" s="12">
        <v>0.33653269346130776</v>
      </c>
      <c r="GM190" s="39"/>
      <c r="GN190" s="9">
        <v>48255.986799999999</v>
      </c>
      <c r="GO190" s="12">
        <v>0.33653269346130776</v>
      </c>
    </row>
    <row r="191" spans="3:197" x14ac:dyDescent="0.35">
      <c r="C191" s="39"/>
      <c r="D191" s="9">
        <v>101</v>
      </c>
      <c r="E191" s="12">
        <v>0.99980003999200162</v>
      </c>
      <c r="AI191" s="39"/>
      <c r="AJ191" s="9">
        <v>101</v>
      </c>
      <c r="AK191" s="12">
        <v>0.99980003999200162</v>
      </c>
      <c r="BO191" s="39"/>
      <c r="BP191" s="9">
        <v>8.7586272836974281E-3</v>
      </c>
      <c r="BQ191" s="12">
        <v>0.34153169366126773</v>
      </c>
      <c r="CU191" s="39"/>
      <c r="CV191" s="9">
        <v>8.9375432010837495E-3</v>
      </c>
      <c r="CW191" s="12">
        <v>0.34153169366126773</v>
      </c>
      <c r="EA191" s="39"/>
      <c r="EB191" s="9">
        <v>3.5725612852124049E-2</v>
      </c>
      <c r="EC191" s="12">
        <v>0.34153169366126773</v>
      </c>
      <c r="FG191" s="39"/>
      <c r="FH191" s="9">
        <v>48324.305899999999</v>
      </c>
      <c r="FI191" s="12">
        <v>0.34153169366126773</v>
      </c>
      <c r="GM191" s="39"/>
      <c r="GN191" s="9">
        <v>48314.119100000004</v>
      </c>
      <c r="GO191" s="12">
        <v>0.34153169366126773</v>
      </c>
    </row>
    <row r="192" spans="3:197" x14ac:dyDescent="0.35">
      <c r="C192" s="39"/>
      <c r="D192" s="9">
        <v>101</v>
      </c>
      <c r="E192" s="12">
        <v>0.99980003999200162</v>
      </c>
      <c r="AI192" s="39"/>
      <c r="AJ192" s="9">
        <v>101</v>
      </c>
      <c r="AK192" s="12">
        <v>0.99980003999200162</v>
      </c>
      <c r="BO192" s="39"/>
      <c r="BP192" s="9">
        <v>8.832034173577058E-3</v>
      </c>
      <c r="BQ192" s="12">
        <v>0.34653069386122776</v>
      </c>
      <c r="CU192" s="39"/>
      <c r="CV192" s="9">
        <v>9.0051691329630212E-3</v>
      </c>
      <c r="CW192" s="12">
        <v>0.34653069386122776</v>
      </c>
      <c r="EA192" s="39"/>
      <c r="EB192" s="9">
        <v>3.6045152826609188E-2</v>
      </c>
      <c r="EC192" s="12">
        <v>0.34653069386122776</v>
      </c>
      <c r="FG192" s="39"/>
      <c r="FH192" s="9">
        <v>48403.7264</v>
      </c>
      <c r="FI192" s="12">
        <v>0.34653069386122776</v>
      </c>
      <c r="GM192" s="39"/>
      <c r="GN192" s="9">
        <v>48368.601300000002</v>
      </c>
      <c r="GO192" s="12">
        <v>0.34653069386122776</v>
      </c>
    </row>
    <row r="193" spans="3:197" x14ac:dyDescent="0.35">
      <c r="C193" s="39"/>
      <c r="D193" s="9">
        <v>101</v>
      </c>
      <c r="E193" s="12">
        <v>0.99980003999200162</v>
      </c>
      <c r="AI193" s="39"/>
      <c r="AJ193" s="9">
        <v>101</v>
      </c>
      <c r="AK193" s="12">
        <v>0.99980003999200162</v>
      </c>
      <c r="BO193" s="39"/>
      <c r="BP193" s="9">
        <v>8.8823975631397174E-3</v>
      </c>
      <c r="BQ193" s="12">
        <v>0.35152969406118778</v>
      </c>
      <c r="CU193" s="39"/>
      <c r="CV193" s="9">
        <v>9.0844845331246663E-3</v>
      </c>
      <c r="CW193" s="12">
        <v>0.35152969406118778</v>
      </c>
      <c r="EA193" s="39"/>
      <c r="EB193" s="9">
        <v>3.6475721355303949E-2</v>
      </c>
      <c r="EC193" s="12">
        <v>0.35152969406118778</v>
      </c>
      <c r="FG193" s="39"/>
      <c r="FH193" s="9">
        <v>48470.193899999998</v>
      </c>
      <c r="FI193" s="12">
        <v>0.35152969406118778</v>
      </c>
      <c r="GM193" s="39"/>
      <c r="GN193" s="9">
        <v>48422.951699999998</v>
      </c>
      <c r="GO193" s="12">
        <v>0.35152969406118778</v>
      </c>
    </row>
    <row r="194" spans="3:197" x14ac:dyDescent="0.35">
      <c r="C194" s="39"/>
      <c r="D194" s="9">
        <v>101</v>
      </c>
      <c r="E194" s="12">
        <v>0.99980003999200162</v>
      </c>
      <c r="AI194" s="39"/>
      <c r="AJ194" s="9">
        <v>101</v>
      </c>
      <c r="AK194" s="12">
        <v>0.99980003999200162</v>
      </c>
      <c r="BO194" s="39"/>
      <c r="BP194" s="9">
        <v>8.940617563167743E-3</v>
      </c>
      <c r="BQ194" s="12">
        <v>0.35632873425314937</v>
      </c>
      <c r="CU194" s="39"/>
      <c r="CV194" s="9">
        <v>9.1599684895645166E-3</v>
      </c>
      <c r="CW194" s="12">
        <v>0.35632873425314937</v>
      </c>
      <c r="EA194" s="39"/>
      <c r="EB194" s="9">
        <v>3.6805195494679935E-2</v>
      </c>
      <c r="EC194" s="12">
        <v>0.35632873425314937</v>
      </c>
      <c r="FG194" s="39"/>
      <c r="FH194" s="9">
        <v>48523.157500000001</v>
      </c>
      <c r="FI194" s="12">
        <v>0.35632873425314937</v>
      </c>
      <c r="GM194" s="39"/>
      <c r="GN194" s="9">
        <v>48480.809600000001</v>
      </c>
      <c r="GO194" s="12">
        <v>0.35632873425314937</v>
      </c>
    </row>
    <row r="195" spans="3:197" x14ac:dyDescent="0.35">
      <c r="C195" s="39"/>
      <c r="D195" s="9">
        <v>101</v>
      </c>
      <c r="E195" s="12">
        <v>0.99980003999200162</v>
      </c>
      <c r="AI195" s="39"/>
      <c r="AJ195" s="9">
        <v>101</v>
      </c>
      <c r="AK195" s="12">
        <v>0.99980003999200162</v>
      </c>
      <c r="BO195" s="39"/>
      <c r="BP195" s="9">
        <v>9.0302784084577148E-3</v>
      </c>
      <c r="BQ195" s="12">
        <v>0.36132773445310939</v>
      </c>
      <c r="CU195" s="39"/>
      <c r="CV195" s="9">
        <v>9.2449999029816481E-3</v>
      </c>
      <c r="CW195" s="12">
        <v>0.36132773445310939</v>
      </c>
      <c r="EA195" s="39"/>
      <c r="EB195" s="9">
        <v>3.7195221562479959E-2</v>
      </c>
      <c r="EC195" s="12">
        <v>0.36132773445310939</v>
      </c>
      <c r="FG195" s="39"/>
      <c r="FH195" s="9">
        <v>48593.753199999999</v>
      </c>
      <c r="FI195" s="12">
        <v>0.36132773445310939</v>
      </c>
      <c r="GM195" s="39"/>
      <c r="GN195" s="9">
        <v>48542.488299999997</v>
      </c>
      <c r="GO195" s="12">
        <v>0.36132773445310939</v>
      </c>
    </row>
    <row r="196" spans="3:197" x14ac:dyDescent="0.35">
      <c r="C196" s="39"/>
      <c r="D196" s="9">
        <v>101</v>
      </c>
      <c r="E196" s="12">
        <v>0.99980003999200162</v>
      </c>
      <c r="AI196" s="39"/>
      <c r="AJ196" s="9">
        <v>101</v>
      </c>
      <c r="AK196" s="12">
        <v>0.99980003999200162</v>
      </c>
      <c r="BO196" s="39"/>
      <c r="BP196" s="9">
        <v>9.1298815389634167E-3</v>
      </c>
      <c r="BQ196" s="12">
        <v>0.36632673465306936</v>
      </c>
      <c r="CU196" s="39"/>
      <c r="CV196" s="9">
        <v>9.3108606568033658E-3</v>
      </c>
      <c r="CW196" s="12">
        <v>0.36632673465306936</v>
      </c>
      <c r="EA196" s="39"/>
      <c r="EB196" s="9">
        <v>3.7549382728773222E-2</v>
      </c>
      <c r="EC196" s="12">
        <v>0.36632673465306936</v>
      </c>
      <c r="FG196" s="39"/>
      <c r="FH196" s="9">
        <v>48645.467100000002</v>
      </c>
      <c r="FI196" s="12">
        <v>0.36632673465306936</v>
      </c>
      <c r="GM196" s="39"/>
      <c r="GN196" s="9">
        <v>48591.993199999997</v>
      </c>
      <c r="GO196" s="12">
        <v>0.36632673465306936</v>
      </c>
    </row>
    <row r="197" spans="3:197" x14ac:dyDescent="0.35">
      <c r="C197" s="39"/>
      <c r="D197" s="9">
        <v>101</v>
      </c>
      <c r="E197" s="12">
        <v>0.99980003999200162</v>
      </c>
      <c r="AI197" s="39"/>
      <c r="AJ197" s="9">
        <v>101</v>
      </c>
      <c r="AK197" s="12">
        <v>0.99980003999200162</v>
      </c>
      <c r="BO197" s="39"/>
      <c r="BP197" s="9">
        <v>9.2085466049577607E-3</v>
      </c>
      <c r="BQ197" s="12">
        <v>0.37132573485302939</v>
      </c>
      <c r="CU197" s="39"/>
      <c r="CV197" s="9">
        <v>9.4022792645370567E-3</v>
      </c>
      <c r="CW197" s="12">
        <v>0.37132573485302939</v>
      </c>
      <c r="EA197" s="39"/>
      <c r="EB197" s="9">
        <v>3.8014877881507113E-2</v>
      </c>
      <c r="EC197" s="12">
        <v>0.37132573485302939</v>
      </c>
      <c r="FG197" s="39"/>
      <c r="FH197" s="9">
        <v>48708.099699999999</v>
      </c>
      <c r="FI197" s="12">
        <v>0.37132573485302939</v>
      </c>
      <c r="GM197" s="39"/>
      <c r="GN197" s="9">
        <v>48670.443099999997</v>
      </c>
      <c r="GO197" s="12">
        <v>0.37132573485302939</v>
      </c>
    </row>
    <row r="198" spans="3:197" x14ac:dyDescent="0.35">
      <c r="C198" s="39"/>
      <c r="D198" s="9">
        <v>101</v>
      </c>
      <c r="E198" s="12">
        <v>0.99980003999200162</v>
      </c>
      <c r="AI198" s="39"/>
      <c r="AJ198" s="9">
        <v>101</v>
      </c>
      <c r="AK198" s="12">
        <v>0.99980003999200162</v>
      </c>
      <c r="BO198" s="39"/>
      <c r="BP198" s="9">
        <v>9.292883347176855E-3</v>
      </c>
      <c r="BQ198" s="12">
        <v>0.37612477504499098</v>
      </c>
      <c r="CU198" s="39"/>
      <c r="CV198" s="9">
        <v>9.455542077300717E-3</v>
      </c>
      <c r="CW198" s="12">
        <v>0.37612477504499098</v>
      </c>
      <c r="EA198" s="39"/>
      <c r="EB198" s="9">
        <v>3.8345766124176603E-2</v>
      </c>
      <c r="EC198" s="12">
        <v>0.37612477504499098</v>
      </c>
      <c r="FG198" s="39"/>
      <c r="FH198" s="9">
        <v>48756.153299999998</v>
      </c>
      <c r="FI198" s="12">
        <v>0.37612477504499098</v>
      </c>
      <c r="GM198" s="39"/>
      <c r="GN198" s="9">
        <v>48707.863499999999</v>
      </c>
      <c r="GO198" s="12">
        <v>0.37612477504499098</v>
      </c>
    </row>
    <row r="199" spans="3:197" x14ac:dyDescent="0.35">
      <c r="C199" s="39"/>
      <c r="D199" s="9">
        <v>101</v>
      </c>
      <c r="E199" s="12">
        <v>0.99980003999200162</v>
      </c>
      <c r="AI199" s="39"/>
      <c r="AJ199" s="9">
        <v>101</v>
      </c>
      <c r="AK199" s="12">
        <v>0.99980003999200162</v>
      </c>
      <c r="BO199" s="39"/>
      <c r="BP199" s="9">
        <v>9.4006415764111163E-3</v>
      </c>
      <c r="BQ199" s="12">
        <v>0.381123775244951</v>
      </c>
      <c r="CU199" s="39"/>
      <c r="CV199" s="9">
        <v>9.5624302207917063E-3</v>
      </c>
      <c r="CW199" s="12">
        <v>0.381123775244951</v>
      </c>
      <c r="EA199" s="39"/>
      <c r="EB199" s="9">
        <v>3.8542593899786572E-2</v>
      </c>
      <c r="EC199" s="12">
        <v>0.381123775244951</v>
      </c>
      <c r="FG199" s="39"/>
      <c r="FH199" s="9">
        <v>48825.572999999997</v>
      </c>
      <c r="FI199" s="12">
        <v>0.381123775244951</v>
      </c>
      <c r="GM199" s="39"/>
      <c r="GN199" s="9">
        <v>48764.755700000002</v>
      </c>
      <c r="GO199" s="12">
        <v>0.381123775244951</v>
      </c>
    </row>
    <row r="200" spans="3:197" x14ac:dyDescent="0.35">
      <c r="C200" s="39"/>
      <c r="D200" s="9">
        <v>101</v>
      </c>
      <c r="E200" s="12">
        <v>0.99980003999200162</v>
      </c>
      <c r="AI200" s="39"/>
      <c r="AJ200" s="9">
        <v>101</v>
      </c>
      <c r="AK200" s="12">
        <v>0.99980003999200162</v>
      </c>
      <c r="BO200" s="39"/>
      <c r="BP200" s="9">
        <v>9.4947715403527165E-3</v>
      </c>
      <c r="BQ200" s="12">
        <v>0.38612277544491103</v>
      </c>
      <c r="CU200" s="39"/>
      <c r="CV200" s="9">
        <v>9.6461694114427527E-3</v>
      </c>
      <c r="CW200" s="12">
        <v>0.38612277544491103</v>
      </c>
      <c r="EA200" s="39"/>
      <c r="EB200" s="9">
        <v>3.8840200034283207E-2</v>
      </c>
      <c r="EC200" s="12">
        <v>0.38612277544491103</v>
      </c>
      <c r="FG200" s="39"/>
      <c r="FH200" s="9">
        <v>48875.221599999997</v>
      </c>
      <c r="FI200" s="12">
        <v>0.38612277544491103</v>
      </c>
      <c r="GM200" s="39"/>
      <c r="GN200" s="9">
        <v>48825.317600000002</v>
      </c>
      <c r="GO200" s="12">
        <v>0.38612277544491103</v>
      </c>
    </row>
    <row r="201" spans="3:197" x14ac:dyDescent="0.35">
      <c r="C201" s="39"/>
      <c r="D201" s="9">
        <v>101</v>
      </c>
      <c r="E201" s="12">
        <v>0.99980003999200162</v>
      </c>
      <c r="AI201" s="39"/>
      <c r="AJ201" s="9">
        <v>101</v>
      </c>
      <c r="AK201" s="12">
        <v>0.99980003999200162</v>
      </c>
      <c r="BO201" s="39"/>
      <c r="BP201" s="9">
        <v>9.547981925121499E-3</v>
      </c>
      <c r="BQ201" s="12">
        <v>0.39112177564487105</v>
      </c>
      <c r="CU201" s="39"/>
      <c r="CV201" s="9">
        <v>9.7370358449506041E-3</v>
      </c>
      <c r="CW201" s="12">
        <v>0.39112177564487105</v>
      </c>
      <c r="EA201" s="39"/>
      <c r="EB201" s="9">
        <v>3.916918950805251E-2</v>
      </c>
      <c r="EC201" s="12">
        <v>0.39112177564487105</v>
      </c>
      <c r="FG201" s="39"/>
      <c r="FH201" s="9">
        <v>48918.647799999999</v>
      </c>
      <c r="FI201" s="12">
        <v>0.39112177564487105</v>
      </c>
      <c r="GM201" s="39"/>
      <c r="GN201" s="9">
        <v>48883.961600000002</v>
      </c>
      <c r="GO201" s="12">
        <v>0.39112177564487105</v>
      </c>
    </row>
    <row r="202" spans="3:197" x14ac:dyDescent="0.35">
      <c r="C202" s="39"/>
      <c r="D202" s="9">
        <v>101</v>
      </c>
      <c r="E202" s="12">
        <v>0.99980003999200162</v>
      </c>
      <c r="AI202" s="39"/>
      <c r="AJ202" s="9">
        <v>101</v>
      </c>
      <c r="AK202" s="12">
        <v>0.99980003999200162</v>
      </c>
      <c r="BO202" s="39"/>
      <c r="BP202" s="9">
        <v>9.6472821148456296E-3</v>
      </c>
      <c r="BQ202" s="12">
        <v>0.39592081583683264</v>
      </c>
      <c r="CU202" s="39"/>
      <c r="CV202" s="9">
        <v>9.8132956758181372E-3</v>
      </c>
      <c r="CW202" s="12">
        <v>0.39592081583683264</v>
      </c>
      <c r="EA202" s="39"/>
      <c r="EB202" s="9">
        <v>3.9556956054166419E-2</v>
      </c>
      <c r="EC202" s="12">
        <v>0.39592081583683264</v>
      </c>
      <c r="FG202" s="39"/>
      <c r="FH202" s="9">
        <v>48973.208299999998</v>
      </c>
      <c r="FI202" s="12">
        <v>0.39592081583683264</v>
      </c>
      <c r="GM202" s="39"/>
      <c r="GN202" s="9">
        <v>48951.2091</v>
      </c>
      <c r="GO202" s="12">
        <v>0.39592081583683264</v>
      </c>
    </row>
    <row r="203" spans="3:197" x14ac:dyDescent="0.35">
      <c r="C203" s="39"/>
      <c r="D203" s="9">
        <v>101</v>
      </c>
      <c r="E203" s="12">
        <v>0.99980003999200162</v>
      </c>
      <c r="AI203" s="39"/>
      <c r="AJ203" s="9">
        <v>101</v>
      </c>
      <c r="AK203" s="12">
        <v>0.99980003999200162</v>
      </c>
      <c r="BO203" s="39"/>
      <c r="BP203" s="9">
        <v>9.725618294354553E-3</v>
      </c>
      <c r="BQ203" s="12">
        <v>0.40091981603679266</v>
      </c>
      <c r="CU203" s="39"/>
      <c r="CV203" s="9">
        <v>9.8616339838274655E-3</v>
      </c>
      <c r="CW203" s="12">
        <v>0.40091981603679266</v>
      </c>
      <c r="EA203" s="39"/>
      <c r="EB203" s="9">
        <v>3.9885704722177263E-2</v>
      </c>
      <c r="EC203" s="12">
        <v>0.40091981603679266</v>
      </c>
      <c r="FG203" s="39"/>
      <c r="FH203" s="9">
        <v>49042.874300000003</v>
      </c>
      <c r="FI203" s="12">
        <v>0.40091981603679266</v>
      </c>
      <c r="GM203" s="39"/>
      <c r="GN203" s="9">
        <v>49025.393900000003</v>
      </c>
      <c r="GO203" s="12">
        <v>0.40091981603679266</v>
      </c>
    </row>
    <row r="204" spans="3:197" x14ac:dyDescent="0.35">
      <c r="C204" s="39"/>
      <c r="D204" s="9">
        <v>101</v>
      </c>
      <c r="E204" s="12">
        <v>0.99980003999200162</v>
      </c>
      <c r="AI204" s="39"/>
      <c r="AJ204" s="9">
        <v>101</v>
      </c>
      <c r="AK204" s="12">
        <v>0.99980003999200162</v>
      </c>
      <c r="BO204" s="39"/>
      <c r="BP204" s="9">
        <v>9.7900170908773992E-3</v>
      </c>
      <c r="BQ204" s="12">
        <v>0.40591881623675263</v>
      </c>
      <c r="CU204" s="39"/>
      <c r="CV204" s="9">
        <v>9.9202017607289625E-3</v>
      </c>
      <c r="CW204" s="12">
        <v>0.40591881623675263</v>
      </c>
      <c r="EA204" s="39"/>
      <c r="EB204" s="9">
        <v>4.0332731094844365E-2</v>
      </c>
      <c r="EC204" s="12">
        <v>0.40591881623675263</v>
      </c>
      <c r="FG204" s="39"/>
      <c r="FH204" s="9">
        <v>49094.340300000003</v>
      </c>
      <c r="FI204" s="12">
        <v>0.40591881623675263</v>
      </c>
      <c r="GM204" s="39"/>
      <c r="GN204" s="9">
        <v>49075.332999999999</v>
      </c>
      <c r="GO204" s="12">
        <v>0.40591881623675263</v>
      </c>
    </row>
    <row r="205" spans="3:197" x14ac:dyDescent="0.35">
      <c r="C205" s="39"/>
      <c r="D205" s="9">
        <v>101</v>
      </c>
      <c r="E205" s="12">
        <v>0.99980003999200162</v>
      </c>
      <c r="AI205" s="39"/>
      <c r="AJ205" s="9">
        <v>101</v>
      </c>
      <c r="AK205" s="12">
        <v>0.99980003999200162</v>
      </c>
      <c r="BO205" s="39"/>
      <c r="BP205" s="9">
        <v>9.8604091475570487E-3</v>
      </c>
      <c r="BQ205" s="12">
        <v>0.41091781643671266</v>
      </c>
      <c r="CU205" s="39"/>
      <c r="CV205" s="9">
        <v>9.99096865598878E-3</v>
      </c>
      <c r="CW205" s="12">
        <v>0.41091781643671266</v>
      </c>
      <c r="EA205" s="39"/>
      <c r="EB205" s="9">
        <v>4.0657457237294442E-2</v>
      </c>
      <c r="EC205" s="12">
        <v>0.41091781643671266</v>
      </c>
      <c r="FG205" s="39"/>
      <c r="FH205" s="9">
        <v>49148.7886</v>
      </c>
      <c r="FI205" s="12">
        <v>0.41091781643671266</v>
      </c>
      <c r="GM205" s="39"/>
      <c r="GN205" s="9">
        <v>49133.756800000003</v>
      </c>
      <c r="GO205" s="12">
        <v>0.41091781643671266</v>
      </c>
    </row>
    <row r="206" spans="3:197" x14ac:dyDescent="0.35">
      <c r="C206" s="39"/>
      <c r="D206" s="9">
        <v>101</v>
      </c>
      <c r="E206" s="12">
        <v>0.99980003999200162</v>
      </c>
      <c r="AI206" s="39"/>
      <c r="AJ206" s="9">
        <v>101</v>
      </c>
      <c r="AK206" s="12">
        <v>0.99980003999200162</v>
      </c>
      <c r="BO206" s="39"/>
      <c r="BP206" s="9">
        <v>9.942771027389925E-3</v>
      </c>
      <c r="BQ206" s="12">
        <v>0.41571685662867425</v>
      </c>
      <c r="CU206" s="39"/>
      <c r="CV206" s="9">
        <v>1.0063671892572307E-2</v>
      </c>
      <c r="CW206" s="12">
        <v>0.41571685662867425</v>
      </c>
      <c r="EA206" s="39"/>
      <c r="EB206" s="9">
        <v>4.1023061105049025E-2</v>
      </c>
      <c r="EC206" s="12">
        <v>0.41571685662867425</v>
      </c>
      <c r="FG206" s="39"/>
      <c r="FH206" s="9">
        <v>49188.491699999999</v>
      </c>
      <c r="FI206" s="12">
        <v>0.41571685662867425</v>
      </c>
      <c r="GM206" s="39"/>
      <c r="GN206" s="9">
        <v>49190.795899999997</v>
      </c>
      <c r="GO206" s="12">
        <v>0.41571685662867425</v>
      </c>
    </row>
    <row r="207" spans="3:197" x14ac:dyDescent="0.35">
      <c r="C207" s="39"/>
      <c r="D207" s="9">
        <v>101</v>
      </c>
      <c r="E207" s="12">
        <v>0.99980003999200162</v>
      </c>
      <c r="AI207" s="39"/>
      <c r="AJ207" s="9">
        <v>101</v>
      </c>
      <c r="AK207" s="12">
        <v>0.99980003999200162</v>
      </c>
      <c r="BO207" s="39"/>
      <c r="BP207" s="9">
        <v>1.0008286514892476E-2</v>
      </c>
      <c r="BQ207" s="12">
        <v>0.42071585682863427</v>
      </c>
      <c r="CU207" s="39"/>
      <c r="CV207" s="9">
        <v>1.0151627119260577E-2</v>
      </c>
      <c r="CW207" s="12">
        <v>0.42071585682863427</v>
      </c>
      <c r="EA207" s="39"/>
      <c r="EB207" s="9">
        <v>4.1352613489234719E-2</v>
      </c>
      <c r="EC207" s="12">
        <v>0.42071585682863427</v>
      </c>
      <c r="FG207" s="39"/>
      <c r="FH207" s="9">
        <v>49242.15</v>
      </c>
      <c r="FI207" s="12">
        <v>0.42071585682863427</v>
      </c>
      <c r="GM207" s="39"/>
      <c r="GN207" s="9">
        <v>49261.124199999998</v>
      </c>
      <c r="GO207" s="12">
        <v>0.42071585682863427</v>
      </c>
    </row>
    <row r="208" spans="3:197" x14ac:dyDescent="0.35">
      <c r="C208" s="39"/>
      <c r="D208" s="9">
        <v>101</v>
      </c>
      <c r="E208" s="12">
        <v>0.99980003999200162</v>
      </c>
      <c r="AI208" s="39"/>
      <c r="AJ208" s="9">
        <v>101</v>
      </c>
      <c r="AK208" s="12">
        <v>0.99980003999200162</v>
      </c>
      <c r="BO208" s="39"/>
      <c r="BP208" s="9">
        <v>1.0083679705660077E-2</v>
      </c>
      <c r="BQ208" s="12">
        <v>0.4257148570285943</v>
      </c>
      <c r="CU208" s="39"/>
      <c r="CV208" s="9">
        <v>1.0254773131695188E-2</v>
      </c>
      <c r="CW208" s="12">
        <v>0.4257148570285943</v>
      </c>
      <c r="EA208" s="39"/>
      <c r="EB208" s="9">
        <v>4.1717313222387503E-2</v>
      </c>
      <c r="EC208" s="12">
        <v>0.4257148570285943</v>
      </c>
      <c r="FG208" s="39"/>
      <c r="FH208" s="9">
        <v>49293.5455</v>
      </c>
      <c r="FI208" s="12">
        <v>0.4257148570285943</v>
      </c>
      <c r="GM208" s="39"/>
      <c r="GN208" s="9">
        <v>49302.905899999998</v>
      </c>
      <c r="GO208" s="12">
        <v>0.4257148570285943</v>
      </c>
    </row>
    <row r="209" spans="3:197" x14ac:dyDescent="0.35">
      <c r="C209" s="39"/>
      <c r="D209" s="9">
        <v>101</v>
      </c>
      <c r="E209" s="12">
        <v>0.99980003999200162</v>
      </c>
      <c r="AI209" s="39"/>
      <c r="AJ209" s="9">
        <v>101</v>
      </c>
      <c r="AK209" s="12">
        <v>0.99980003999200162</v>
      </c>
      <c r="BO209" s="39"/>
      <c r="BP209" s="9">
        <v>1.0164134338750372E-2</v>
      </c>
      <c r="BQ209" s="12">
        <v>0.43071385722855426</v>
      </c>
      <c r="CU209" s="39"/>
      <c r="CV209" s="9">
        <v>1.0331431647317195E-2</v>
      </c>
      <c r="CW209" s="12">
        <v>0.43071385722855426</v>
      </c>
      <c r="EA209" s="39"/>
      <c r="EB209" s="9">
        <v>4.2107346521232054E-2</v>
      </c>
      <c r="EC209" s="12">
        <v>0.43071385722855426</v>
      </c>
      <c r="FG209" s="39"/>
      <c r="FH209" s="9">
        <v>49343.044699999999</v>
      </c>
      <c r="FI209" s="12">
        <v>0.43071385722855426</v>
      </c>
      <c r="GM209" s="39"/>
      <c r="GN209" s="9">
        <v>49355.332399999999</v>
      </c>
      <c r="GO209" s="12">
        <v>0.43071385722855426</v>
      </c>
    </row>
    <row r="210" spans="3:197" x14ac:dyDescent="0.35">
      <c r="C210" s="39"/>
      <c r="D210" s="9">
        <v>101</v>
      </c>
      <c r="E210" s="12">
        <v>0.99980003999200162</v>
      </c>
      <c r="AI210" s="39"/>
      <c r="AJ210" s="9">
        <v>101</v>
      </c>
      <c r="AK210" s="12">
        <v>0.99980003999200162</v>
      </c>
      <c r="BO210" s="39"/>
      <c r="BP210" s="9">
        <v>1.0226995806938985E-2</v>
      </c>
      <c r="BQ210" s="12">
        <v>0.43551289742051591</v>
      </c>
      <c r="CU210" s="39"/>
      <c r="CV210" s="9">
        <v>1.041564765763719E-2</v>
      </c>
      <c r="CW210" s="12">
        <v>0.43551289742051591</v>
      </c>
      <c r="EA210" s="39"/>
      <c r="EB210" s="9">
        <v>4.2385794421432116E-2</v>
      </c>
      <c r="EC210" s="12">
        <v>0.43551289742051591</v>
      </c>
      <c r="FG210" s="39"/>
      <c r="FH210" s="9">
        <v>49394.462899999999</v>
      </c>
      <c r="FI210" s="12">
        <v>0.43551289742051591</v>
      </c>
      <c r="GM210" s="39"/>
      <c r="GN210" s="9">
        <v>49418.952499999999</v>
      </c>
      <c r="GO210" s="12">
        <v>0.43551289742051591</v>
      </c>
    </row>
    <row r="211" spans="3:197" x14ac:dyDescent="0.35">
      <c r="C211" s="39"/>
      <c r="D211" s="9">
        <v>101</v>
      </c>
      <c r="E211" s="12">
        <v>0.99980003999200162</v>
      </c>
      <c r="AI211" s="39"/>
      <c r="AJ211" s="9">
        <v>101</v>
      </c>
      <c r="AK211" s="12">
        <v>0.99980003999200162</v>
      </c>
      <c r="BO211" s="39"/>
      <c r="BP211" s="9">
        <v>1.0304530783471858E-2</v>
      </c>
      <c r="BQ211" s="12">
        <v>0.44051189762047588</v>
      </c>
      <c r="CU211" s="39"/>
      <c r="CV211" s="9">
        <v>1.0476922173912599E-2</v>
      </c>
      <c r="CW211" s="12">
        <v>0.44051189762047588</v>
      </c>
      <c r="EA211" s="39"/>
      <c r="EB211" s="9">
        <v>4.2731175392508126E-2</v>
      </c>
      <c r="EC211" s="12">
        <v>0.44051189762047588</v>
      </c>
      <c r="FG211" s="39"/>
      <c r="FH211" s="9">
        <v>49440.130400000002</v>
      </c>
      <c r="FI211" s="12">
        <v>0.44051189762047588</v>
      </c>
      <c r="GM211" s="39"/>
      <c r="GN211" s="9">
        <v>49456.698900000003</v>
      </c>
      <c r="GO211" s="12">
        <v>0.44051189762047588</v>
      </c>
    </row>
    <row r="212" spans="3:197" x14ac:dyDescent="0.35">
      <c r="C212" s="39"/>
      <c r="D212" s="9">
        <v>101</v>
      </c>
      <c r="E212" s="12">
        <v>0.99980003999200162</v>
      </c>
      <c r="AI212" s="39"/>
      <c r="AJ212" s="9">
        <v>101</v>
      </c>
      <c r="AK212" s="12">
        <v>0.99980003999200162</v>
      </c>
      <c r="BO212" s="39"/>
      <c r="BP212" s="9">
        <v>1.0389305516168894E-2</v>
      </c>
      <c r="BQ212" s="12">
        <v>0.4455108978204359</v>
      </c>
      <c r="CU212" s="39"/>
      <c r="CV212" s="9">
        <v>1.0545975829995167E-2</v>
      </c>
      <c r="CW212" s="12">
        <v>0.4455108978204359</v>
      </c>
      <c r="EA212" s="39"/>
      <c r="EB212" s="9">
        <v>4.3264649233909984E-2</v>
      </c>
      <c r="EC212" s="12">
        <v>0.4455108978204359</v>
      </c>
      <c r="FG212" s="39"/>
      <c r="FH212" s="9">
        <v>49482.466500000002</v>
      </c>
      <c r="FI212" s="12">
        <v>0.4455108978204359</v>
      </c>
      <c r="GM212" s="39"/>
      <c r="GN212" s="9">
        <v>49508.962699999996</v>
      </c>
      <c r="GO212" s="12">
        <v>0.4455108978204359</v>
      </c>
    </row>
    <row r="213" spans="3:197" x14ac:dyDescent="0.35">
      <c r="C213" s="39"/>
      <c r="D213" s="9">
        <v>101</v>
      </c>
      <c r="E213" s="12">
        <v>0.99980003999200162</v>
      </c>
      <c r="AI213" s="39"/>
      <c r="AJ213" s="9">
        <v>101</v>
      </c>
      <c r="AK213" s="12">
        <v>0.99980003999200162</v>
      </c>
      <c r="BO213" s="39"/>
      <c r="BP213" s="9">
        <v>1.0459228900566851E-2</v>
      </c>
      <c r="BQ213" s="12">
        <v>0.45050989802039593</v>
      </c>
      <c r="CU213" s="39"/>
      <c r="CV213" s="9">
        <v>1.0605867147382162E-2</v>
      </c>
      <c r="CW213" s="12">
        <v>0.45050989802039593</v>
      </c>
      <c r="EA213" s="39"/>
      <c r="EB213" s="9">
        <v>4.3691717130003402E-2</v>
      </c>
      <c r="EC213" s="12">
        <v>0.45050989802039593</v>
      </c>
      <c r="FG213" s="39"/>
      <c r="FH213" s="9">
        <v>49524.042300000001</v>
      </c>
      <c r="FI213" s="12">
        <v>0.45050989802039593</v>
      </c>
      <c r="GM213" s="39"/>
      <c r="GN213" s="9">
        <v>49563.476300000002</v>
      </c>
      <c r="GO213" s="12">
        <v>0.45050989802039593</v>
      </c>
    </row>
    <row r="214" spans="3:197" x14ac:dyDescent="0.35">
      <c r="C214" s="39"/>
      <c r="D214" s="9">
        <v>101</v>
      </c>
      <c r="E214" s="12">
        <v>0.99980003999200162</v>
      </c>
      <c r="AI214" s="39"/>
      <c r="AJ214" s="9">
        <v>101</v>
      </c>
      <c r="AK214" s="12">
        <v>0.99980003999200162</v>
      </c>
      <c r="BO214" s="39"/>
      <c r="BP214" s="9">
        <v>1.0518639178738232E-2</v>
      </c>
      <c r="BQ214" s="12">
        <v>0.45530893821235752</v>
      </c>
      <c r="CU214" s="39"/>
      <c r="CV214" s="9">
        <v>1.0706391212382786E-2</v>
      </c>
      <c r="CW214" s="12">
        <v>0.45530893821235752</v>
      </c>
      <c r="EA214" s="39"/>
      <c r="EB214" s="9">
        <v>4.4088538457703379E-2</v>
      </c>
      <c r="EC214" s="12">
        <v>0.45530893821235752</v>
      </c>
      <c r="FG214" s="39"/>
      <c r="FH214" s="9">
        <v>49572.907299999999</v>
      </c>
      <c r="FI214" s="12">
        <v>0.45530893821235752</v>
      </c>
      <c r="GM214" s="39"/>
      <c r="GN214" s="9">
        <v>49604.071300000003</v>
      </c>
      <c r="GO214" s="12">
        <v>0.45530893821235752</v>
      </c>
    </row>
    <row r="215" spans="3:197" x14ac:dyDescent="0.35">
      <c r="C215" s="39"/>
      <c r="D215" s="9">
        <v>101</v>
      </c>
      <c r="E215" s="12">
        <v>0.99980003999200162</v>
      </c>
      <c r="AI215" s="39"/>
      <c r="AJ215" s="9">
        <v>101</v>
      </c>
      <c r="AK215" s="12">
        <v>0.99980003999200162</v>
      </c>
      <c r="BO215" s="39"/>
      <c r="BP215" s="9">
        <v>1.059582285978195E-2</v>
      </c>
      <c r="BQ215" s="12">
        <v>0.46030793841231754</v>
      </c>
      <c r="CU215" s="39"/>
      <c r="CV215" s="9">
        <v>1.0770925467825624E-2</v>
      </c>
      <c r="CW215" s="12">
        <v>0.46030793841231754</v>
      </c>
      <c r="EA215" s="39"/>
      <c r="EB215" s="9">
        <v>4.4463839398297268E-2</v>
      </c>
      <c r="EC215" s="12">
        <v>0.46030793841231754</v>
      </c>
      <c r="FG215" s="39"/>
      <c r="FH215" s="9">
        <v>49627.249600000003</v>
      </c>
      <c r="FI215" s="12">
        <v>0.46030793841231754</v>
      </c>
      <c r="GM215" s="39"/>
      <c r="GN215" s="9">
        <v>49668.6126</v>
      </c>
      <c r="GO215" s="12">
        <v>0.46030793841231754</v>
      </c>
    </row>
    <row r="216" spans="3:197" x14ac:dyDescent="0.35">
      <c r="C216" s="39"/>
      <c r="D216" s="9">
        <v>101</v>
      </c>
      <c r="E216" s="12">
        <v>0.99980003999200162</v>
      </c>
      <c r="AI216" s="39"/>
      <c r="AJ216" s="9">
        <v>101</v>
      </c>
      <c r="AK216" s="12">
        <v>0.99980003999200162</v>
      </c>
      <c r="BO216" s="39"/>
      <c r="BP216" s="9">
        <v>1.0669426394645383E-2</v>
      </c>
      <c r="BQ216" s="12">
        <v>0.46530693861227757</v>
      </c>
      <c r="CU216" s="39"/>
      <c r="CV216" s="9">
        <v>1.0845607026616289E-2</v>
      </c>
      <c r="CW216" s="12">
        <v>0.46530693861227757</v>
      </c>
      <c r="EA216" s="39"/>
      <c r="EB216" s="9">
        <v>4.4837541429323328E-2</v>
      </c>
      <c r="EC216" s="12">
        <v>0.46530693861227757</v>
      </c>
      <c r="FG216" s="39"/>
      <c r="FH216" s="9">
        <v>49688.101900000001</v>
      </c>
      <c r="FI216" s="12">
        <v>0.46530693861227757</v>
      </c>
      <c r="GM216" s="39"/>
      <c r="GN216" s="9">
        <v>49700.321300000003</v>
      </c>
      <c r="GO216" s="12">
        <v>0.46530693861227757</v>
      </c>
    </row>
    <row r="217" spans="3:197" x14ac:dyDescent="0.35">
      <c r="C217" s="39"/>
      <c r="D217" s="9">
        <v>101</v>
      </c>
      <c r="E217" s="12">
        <v>0.99980003999200162</v>
      </c>
      <c r="AI217" s="39"/>
      <c r="AJ217" s="9">
        <v>101</v>
      </c>
      <c r="AK217" s="12">
        <v>0.99980003999200162</v>
      </c>
      <c r="BO217" s="39"/>
      <c r="BP217" s="9">
        <v>1.0754471327266511E-2</v>
      </c>
      <c r="BQ217" s="12">
        <v>0.47030593881223753</v>
      </c>
      <c r="CU217" s="39"/>
      <c r="CV217" s="9">
        <v>1.0907747661158004E-2</v>
      </c>
      <c r="CW217" s="12">
        <v>0.47030593881223753</v>
      </c>
      <c r="EA217" s="39"/>
      <c r="EB217" s="9">
        <v>4.5196243447072321E-2</v>
      </c>
      <c r="EC217" s="12">
        <v>0.47030593881223753</v>
      </c>
      <c r="FG217" s="39"/>
      <c r="FH217" s="9">
        <v>49735.619100000004</v>
      </c>
      <c r="FI217" s="12">
        <v>0.47030593881223753</v>
      </c>
      <c r="GM217" s="39"/>
      <c r="GN217" s="9">
        <v>49760.972600000001</v>
      </c>
      <c r="GO217" s="12">
        <v>0.47030593881223753</v>
      </c>
    </row>
    <row r="218" spans="3:197" x14ac:dyDescent="0.35">
      <c r="C218" s="39"/>
      <c r="D218" s="9">
        <v>101</v>
      </c>
      <c r="E218" s="12">
        <v>0.99980003999200162</v>
      </c>
      <c r="AI218" s="39"/>
      <c r="AJ218" s="9">
        <v>101</v>
      </c>
      <c r="AK218" s="12">
        <v>0.99980003999200162</v>
      </c>
      <c r="BO218" s="39"/>
      <c r="BP218" s="9">
        <v>1.0846203729908762E-2</v>
      </c>
      <c r="BQ218" s="12">
        <v>0.47510497900419918</v>
      </c>
      <c r="CU218" s="39"/>
      <c r="CV218" s="9">
        <v>1.0984108615698719E-2</v>
      </c>
      <c r="CW218" s="12">
        <v>0.47510497900419918</v>
      </c>
      <c r="EA218" s="39"/>
      <c r="EB218" s="9">
        <v>4.5552243803195676E-2</v>
      </c>
      <c r="EC218" s="12">
        <v>0.47510497900419918</v>
      </c>
      <c r="FG218" s="39"/>
      <c r="FH218" s="9">
        <v>49791.866800000003</v>
      </c>
      <c r="FI218" s="12">
        <v>0.47510497900419918</v>
      </c>
      <c r="GM218" s="39"/>
      <c r="GN218" s="9">
        <v>49807.0864</v>
      </c>
      <c r="GO218" s="12">
        <v>0.47510497900419918</v>
      </c>
    </row>
    <row r="219" spans="3:197" x14ac:dyDescent="0.35">
      <c r="C219" s="39"/>
      <c r="D219" s="9">
        <v>101</v>
      </c>
      <c r="E219" s="12">
        <v>0.99980003999200162</v>
      </c>
      <c r="AI219" s="39"/>
      <c r="AJ219" s="9">
        <v>101</v>
      </c>
      <c r="AK219" s="12">
        <v>0.99980003999200162</v>
      </c>
      <c r="BO219" s="39"/>
      <c r="BP219" s="9">
        <v>1.09257370088578E-2</v>
      </c>
      <c r="BQ219" s="12">
        <v>0.48010397920415915</v>
      </c>
      <c r="CU219" s="39"/>
      <c r="CV219" s="9">
        <v>1.1077015165674858E-2</v>
      </c>
      <c r="CW219" s="12">
        <v>0.48010397920415915</v>
      </c>
      <c r="EA219" s="39"/>
      <c r="EB219" s="9">
        <v>4.5957607487428796E-2</v>
      </c>
      <c r="EC219" s="12">
        <v>0.48010397920415915</v>
      </c>
      <c r="FG219" s="39"/>
      <c r="FH219" s="9">
        <v>49840.458599999998</v>
      </c>
      <c r="FI219" s="12">
        <v>0.48010397920415915</v>
      </c>
      <c r="GM219" s="39"/>
      <c r="GN219" s="9">
        <v>49856.487399999998</v>
      </c>
      <c r="GO219" s="12">
        <v>0.48010397920415915</v>
      </c>
    </row>
    <row r="220" spans="3:197" x14ac:dyDescent="0.35">
      <c r="C220" s="39"/>
      <c r="D220" s="9">
        <v>101</v>
      </c>
      <c r="E220" s="12">
        <v>0.99980003999200162</v>
      </c>
      <c r="AI220" s="39"/>
      <c r="AJ220" s="9">
        <v>101</v>
      </c>
      <c r="AK220" s="12">
        <v>0.99980003999200162</v>
      </c>
      <c r="BO220" s="39"/>
      <c r="BP220" s="9">
        <v>1.0983898119484876E-2</v>
      </c>
      <c r="BQ220" s="12">
        <v>0.48510297940411917</v>
      </c>
      <c r="CU220" s="39"/>
      <c r="CV220" s="9">
        <v>1.1170312961360878E-2</v>
      </c>
      <c r="CW220" s="12">
        <v>0.48510297940411917</v>
      </c>
      <c r="EA220" s="39"/>
      <c r="EB220" s="9">
        <v>4.633408685105226E-2</v>
      </c>
      <c r="EC220" s="12">
        <v>0.48510297940411917</v>
      </c>
      <c r="FG220" s="39"/>
      <c r="FH220" s="9">
        <v>49883.152699999999</v>
      </c>
      <c r="FI220" s="12">
        <v>0.48510297940411917</v>
      </c>
      <c r="GM220" s="39"/>
      <c r="GN220" s="9">
        <v>49923.521699999998</v>
      </c>
      <c r="GO220" s="12">
        <v>0.48510297940411917</v>
      </c>
    </row>
    <row r="221" spans="3:197" x14ac:dyDescent="0.35">
      <c r="C221" s="39"/>
      <c r="D221" s="9">
        <v>101</v>
      </c>
      <c r="E221" s="12">
        <v>0.99980003999200162</v>
      </c>
      <c r="AI221" s="39"/>
      <c r="AJ221" s="9">
        <v>101</v>
      </c>
      <c r="AK221" s="12">
        <v>0.99980003999200162</v>
      </c>
      <c r="BO221" s="39"/>
      <c r="BP221" s="9">
        <v>1.1083110399306437E-2</v>
      </c>
      <c r="BQ221" s="12">
        <v>0.4901019796040792</v>
      </c>
      <c r="CU221" s="39"/>
      <c r="CV221" s="9">
        <v>1.1223093459183328E-2</v>
      </c>
      <c r="CW221" s="12">
        <v>0.4901019796040792</v>
      </c>
      <c r="EA221" s="39"/>
      <c r="EB221" s="9">
        <v>4.6649657278909837E-2</v>
      </c>
      <c r="EC221" s="12">
        <v>0.4901019796040792</v>
      </c>
      <c r="FG221" s="39"/>
      <c r="FH221" s="9">
        <v>49936.234400000001</v>
      </c>
      <c r="FI221" s="12">
        <v>0.4901019796040792</v>
      </c>
      <c r="GM221" s="39"/>
      <c r="GN221" s="9">
        <v>49980.274299999997</v>
      </c>
      <c r="GO221" s="12">
        <v>0.4901019796040792</v>
      </c>
    </row>
    <row r="222" spans="3:197" x14ac:dyDescent="0.35">
      <c r="C222" s="39"/>
      <c r="D222" s="9">
        <v>101</v>
      </c>
      <c r="E222" s="12">
        <v>0.99980003999200162</v>
      </c>
      <c r="AI222" s="39"/>
      <c r="AJ222" s="9">
        <v>101</v>
      </c>
      <c r="AK222" s="12">
        <v>0.99980003999200162</v>
      </c>
      <c r="BO222" s="39"/>
      <c r="BP222" s="9">
        <v>1.116917502918994E-2</v>
      </c>
      <c r="BQ222" s="12">
        <v>0.49490101979604079</v>
      </c>
      <c r="CU222" s="39"/>
      <c r="CV222" s="9">
        <v>1.1271448488917108E-2</v>
      </c>
      <c r="CW222" s="12">
        <v>0.49490101979604079</v>
      </c>
      <c r="EA222" s="39"/>
      <c r="EB222" s="9">
        <v>4.6892463797449602E-2</v>
      </c>
      <c r="EC222" s="12">
        <v>0.49490101979604079</v>
      </c>
      <c r="FG222" s="39"/>
      <c r="FH222" s="9">
        <v>49997.5245</v>
      </c>
      <c r="FI222" s="12">
        <v>0.49490101979604079</v>
      </c>
      <c r="GM222" s="39"/>
      <c r="GN222" s="9">
        <v>50043.553899999999</v>
      </c>
      <c r="GO222" s="12">
        <v>0.49490101979604079</v>
      </c>
    </row>
    <row r="223" spans="3:197" x14ac:dyDescent="0.35">
      <c r="C223" s="39"/>
      <c r="D223" s="9">
        <v>101</v>
      </c>
      <c r="E223" s="12">
        <v>0.99980003999200162</v>
      </c>
      <c r="AI223" s="39"/>
      <c r="AJ223" s="9">
        <v>101</v>
      </c>
      <c r="AK223" s="12">
        <v>0.99980003999200162</v>
      </c>
      <c r="BO223" s="39"/>
      <c r="BP223" s="9">
        <v>1.1242672695301305E-2</v>
      </c>
      <c r="BQ223" s="12">
        <v>0.49990001999600081</v>
      </c>
      <c r="CU223" s="39"/>
      <c r="CV223" s="9">
        <v>1.1346083410446829E-2</v>
      </c>
      <c r="CW223" s="12">
        <v>0.49990001999600081</v>
      </c>
      <c r="EA223" s="39"/>
      <c r="EB223" s="9">
        <v>4.7219802417736607E-2</v>
      </c>
      <c r="EC223" s="12">
        <v>0.49990001999600081</v>
      </c>
      <c r="FG223" s="39"/>
      <c r="FH223" s="9">
        <v>50043.359600000003</v>
      </c>
      <c r="FI223" s="12">
        <v>0.49990001999600081</v>
      </c>
      <c r="GM223" s="39"/>
      <c r="GN223" s="9">
        <v>50098.685599999997</v>
      </c>
      <c r="GO223" s="12">
        <v>0.49990001999600081</v>
      </c>
    </row>
    <row r="224" spans="3:197" x14ac:dyDescent="0.35">
      <c r="C224" s="39"/>
      <c r="D224" s="9">
        <v>101</v>
      </c>
      <c r="E224" s="12">
        <v>0.99980003999200162</v>
      </c>
      <c r="AI224" s="39"/>
      <c r="AJ224" s="9">
        <v>101</v>
      </c>
      <c r="AK224" s="12">
        <v>0.99980003999200162</v>
      </c>
      <c r="BO224" s="39"/>
      <c r="BP224" s="9">
        <v>1.1333490019384154E-2</v>
      </c>
      <c r="BQ224" s="12">
        <v>0.50489902019596078</v>
      </c>
      <c r="CU224" s="39"/>
      <c r="CV224" s="9">
        <v>1.1401408072257492E-2</v>
      </c>
      <c r="CW224" s="12">
        <v>0.50489902019596078</v>
      </c>
      <c r="EA224" s="39"/>
      <c r="EB224" s="9">
        <v>4.764599429877963E-2</v>
      </c>
      <c r="EC224" s="12">
        <v>0.50489902019596078</v>
      </c>
      <c r="FG224" s="39"/>
      <c r="FH224" s="9">
        <v>50092.235200000003</v>
      </c>
      <c r="FI224" s="12">
        <v>0.50489902019596078</v>
      </c>
      <c r="GM224" s="39"/>
      <c r="GN224" s="9">
        <v>50160.231399999997</v>
      </c>
      <c r="GO224" s="12">
        <v>0.50489902019596078</v>
      </c>
    </row>
    <row r="225" spans="3:197" x14ac:dyDescent="0.35">
      <c r="C225" s="39"/>
      <c r="D225" s="9">
        <v>101</v>
      </c>
      <c r="E225" s="12">
        <v>0.99980003999200162</v>
      </c>
      <c r="AI225" s="39"/>
      <c r="AJ225" s="9">
        <v>101</v>
      </c>
      <c r="AK225" s="12">
        <v>0.99980003999200162</v>
      </c>
      <c r="BO225" s="39"/>
      <c r="BP225" s="9">
        <v>1.1408035184007277E-2</v>
      </c>
      <c r="BQ225" s="12">
        <v>0.50969806038792242</v>
      </c>
      <c r="CU225" s="39"/>
      <c r="CV225" s="9">
        <v>1.1472660753955425E-2</v>
      </c>
      <c r="CW225" s="12">
        <v>0.50969806038792242</v>
      </c>
      <c r="EA225" s="39"/>
      <c r="EB225" s="9">
        <v>4.7895278950771294E-2</v>
      </c>
      <c r="EC225" s="12">
        <v>0.50969806038792242</v>
      </c>
      <c r="FG225" s="39"/>
      <c r="FH225" s="9">
        <v>50131.2212</v>
      </c>
      <c r="FI225" s="12">
        <v>0.50969806038792242</v>
      </c>
      <c r="GM225" s="39"/>
      <c r="GN225" s="9">
        <v>50199.686000000002</v>
      </c>
      <c r="GO225" s="12">
        <v>0.50969806038792242</v>
      </c>
    </row>
    <row r="226" spans="3:197" x14ac:dyDescent="0.35">
      <c r="C226" s="39"/>
      <c r="D226" s="9">
        <v>101</v>
      </c>
      <c r="E226" s="12">
        <v>0.99980003999200162</v>
      </c>
      <c r="AI226" s="39"/>
      <c r="AJ226" s="9">
        <v>101</v>
      </c>
      <c r="AK226" s="12">
        <v>0.99980003999200162</v>
      </c>
      <c r="BO226" s="39"/>
      <c r="BP226" s="9">
        <v>1.1483898793773907E-2</v>
      </c>
      <c r="BQ226" s="12">
        <v>0.51469706058788245</v>
      </c>
      <c r="CU226" s="39"/>
      <c r="CV226" s="9">
        <v>1.1554151637919896E-2</v>
      </c>
      <c r="CW226" s="12">
        <v>0.51469706058788245</v>
      </c>
      <c r="EA226" s="39"/>
      <c r="EB226" s="9">
        <v>4.8322903133521992E-2</v>
      </c>
      <c r="EC226" s="12">
        <v>0.51469706058788245</v>
      </c>
      <c r="FG226" s="39"/>
      <c r="FH226" s="9">
        <v>50173.520100000002</v>
      </c>
      <c r="FI226" s="12">
        <v>0.51469706058788245</v>
      </c>
      <c r="GM226" s="39"/>
      <c r="GN226" s="9">
        <v>50250.864099999999</v>
      </c>
      <c r="GO226" s="12">
        <v>0.51469706058788245</v>
      </c>
    </row>
    <row r="227" spans="3:197" x14ac:dyDescent="0.35">
      <c r="C227" s="39"/>
      <c r="D227" s="9">
        <v>101</v>
      </c>
      <c r="E227" s="12">
        <v>0.99980003999200162</v>
      </c>
      <c r="AI227" s="39"/>
      <c r="AJ227" s="9">
        <v>101</v>
      </c>
      <c r="AK227" s="12">
        <v>0.99980003999200162</v>
      </c>
      <c r="BO227" s="39"/>
      <c r="BP227" s="9">
        <v>1.1559934238020727E-2</v>
      </c>
      <c r="BQ227" s="12">
        <v>0.51969606078784247</v>
      </c>
      <c r="CU227" s="39"/>
      <c r="CV227" s="9">
        <v>1.162555196014293E-2</v>
      </c>
      <c r="CW227" s="12">
        <v>0.51969606078784247</v>
      </c>
      <c r="EA227" s="39"/>
      <c r="EB227" s="9">
        <v>4.863134805144971E-2</v>
      </c>
      <c r="EC227" s="12">
        <v>0.51969606078784247</v>
      </c>
      <c r="FG227" s="39"/>
      <c r="FH227" s="9">
        <v>50222.711199999998</v>
      </c>
      <c r="FI227" s="12">
        <v>0.51969606078784247</v>
      </c>
      <c r="GM227" s="39"/>
      <c r="GN227" s="9">
        <v>50295.9254</v>
      </c>
      <c r="GO227" s="12">
        <v>0.51969606078784247</v>
      </c>
    </row>
    <row r="228" spans="3:197" x14ac:dyDescent="0.35">
      <c r="C228" s="39"/>
      <c r="D228" s="9">
        <v>101</v>
      </c>
      <c r="E228" s="12">
        <v>0.99980003999200162</v>
      </c>
      <c r="AI228" s="39"/>
      <c r="AJ228" s="9">
        <v>101</v>
      </c>
      <c r="AK228" s="12">
        <v>0.99980003999200162</v>
      </c>
      <c r="BO228" s="39"/>
      <c r="BP228" s="9">
        <v>1.1638473305099633E-2</v>
      </c>
      <c r="BQ228" s="12">
        <v>0.52469506098780239</v>
      </c>
      <c r="CU228" s="39"/>
      <c r="CV228" s="9">
        <v>1.1724175216327548E-2</v>
      </c>
      <c r="CW228" s="12">
        <v>0.52469506098780239</v>
      </c>
      <c r="EA228" s="39"/>
      <c r="EB228" s="9">
        <v>4.9039257416504667E-2</v>
      </c>
      <c r="EC228" s="12">
        <v>0.52469506098780239</v>
      </c>
      <c r="FG228" s="39"/>
      <c r="FH228" s="9">
        <v>50285.275500000003</v>
      </c>
      <c r="FI228" s="12">
        <v>0.52469506098780239</v>
      </c>
      <c r="GM228" s="39"/>
      <c r="GN228" s="9">
        <v>50346.399400000002</v>
      </c>
      <c r="GO228" s="12">
        <v>0.52469506098780239</v>
      </c>
    </row>
    <row r="229" spans="3:197" x14ac:dyDescent="0.35">
      <c r="C229" s="39"/>
      <c r="D229" s="9">
        <v>101</v>
      </c>
      <c r="E229" s="12">
        <v>0.99980003999200162</v>
      </c>
      <c r="AI229" s="39"/>
      <c r="AJ229" s="9">
        <v>101</v>
      </c>
      <c r="AK229" s="12">
        <v>0.99980003999200162</v>
      </c>
      <c r="BO229" s="39"/>
      <c r="BP229" s="9">
        <v>1.1702263158073689E-2</v>
      </c>
      <c r="BQ229" s="12">
        <v>0.52949410117976403</v>
      </c>
      <c r="CU229" s="39"/>
      <c r="CV229" s="9">
        <v>1.1801479600534246E-2</v>
      </c>
      <c r="CW229" s="12">
        <v>0.52949410117976403</v>
      </c>
      <c r="EA229" s="39"/>
      <c r="EB229" s="9">
        <v>4.9272750404804451E-2</v>
      </c>
      <c r="EC229" s="12">
        <v>0.52949410117976403</v>
      </c>
      <c r="FG229" s="39"/>
      <c r="FH229" s="9">
        <v>50350.636299999998</v>
      </c>
      <c r="FI229" s="12">
        <v>0.52949410117976403</v>
      </c>
      <c r="GM229" s="39"/>
      <c r="GN229" s="9">
        <v>50396.506099999999</v>
      </c>
      <c r="GO229" s="12">
        <v>0.52949410117976403</v>
      </c>
    </row>
    <row r="230" spans="3:197" x14ac:dyDescent="0.35">
      <c r="C230" s="39"/>
      <c r="D230" s="9">
        <v>101</v>
      </c>
      <c r="E230" s="12">
        <v>0.99980003999200162</v>
      </c>
      <c r="AI230" s="39"/>
      <c r="AJ230" s="9">
        <v>101</v>
      </c>
      <c r="AK230" s="12">
        <v>0.99980003999200162</v>
      </c>
      <c r="BO230" s="39"/>
      <c r="BP230" s="9">
        <v>1.1791763382365558E-2</v>
      </c>
      <c r="BQ230" s="12">
        <v>0.53449310137972406</v>
      </c>
      <c r="CU230" s="39"/>
      <c r="CV230" s="9">
        <v>1.1880656877341668E-2</v>
      </c>
      <c r="CW230" s="12">
        <v>0.53449310137972406</v>
      </c>
      <c r="EA230" s="39"/>
      <c r="EB230" s="9">
        <v>4.9523786750275529E-2</v>
      </c>
      <c r="EC230" s="12">
        <v>0.53449310137972406</v>
      </c>
      <c r="FG230" s="39"/>
      <c r="FH230" s="9">
        <v>50395.717799999999</v>
      </c>
      <c r="FI230" s="12">
        <v>0.53449310137972406</v>
      </c>
      <c r="GM230" s="39"/>
      <c r="GN230" s="9">
        <v>50444.158000000003</v>
      </c>
      <c r="GO230" s="12">
        <v>0.53449310137972406</v>
      </c>
    </row>
    <row r="231" spans="3:197" x14ac:dyDescent="0.35">
      <c r="C231" s="39"/>
      <c r="D231" s="9">
        <v>101</v>
      </c>
      <c r="E231" s="12">
        <v>0.99980003999200162</v>
      </c>
      <c r="AI231" s="39"/>
      <c r="AJ231" s="9">
        <v>101</v>
      </c>
      <c r="AK231" s="12">
        <v>0.99980003999200162</v>
      </c>
      <c r="BO231" s="39"/>
      <c r="BP231" s="9">
        <v>1.1877173827274684E-2</v>
      </c>
      <c r="BQ231" s="12">
        <v>0.53949210157968408</v>
      </c>
      <c r="CU231" s="39"/>
      <c r="CV231" s="9">
        <v>1.1957563661888609E-2</v>
      </c>
      <c r="CW231" s="12">
        <v>0.53949210157968408</v>
      </c>
      <c r="EA231" s="39"/>
      <c r="EB231" s="9">
        <v>4.9802623138972296E-2</v>
      </c>
      <c r="EC231" s="12">
        <v>0.53949210157968408</v>
      </c>
      <c r="FG231" s="39"/>
      <c r="FH231" s="9">
        <v>50449.686800000003</v>
      </c>
      <c r="FI231" s="12">
        <v>0.53949210157968408</v>
      </c>
      <c r="GM231" s="39"/>
      <c r="GN231" s="9">
        <v>50500.186099999999</v>
      </c>
      <c r="GO231" s="12">
        <v>0.53949210157968408</v>
      </c>
    </row>
    <row r="232" spans="3:197" x14ac:dyDescent="0.35">
      <c r="C232" s="39"/>
      <c r="D232" s="9">
        <v>101</v>
      </c>
      <c r="E232" s="12">
        <v>0.99980003999200162</v>
      </c>
      <c r="AI232" s="39"/>
      <c r="AJ232" s="9">
        <v>101</v>
      </c>
      <c r="AK232" s="12">
        <v>0.99980003999200162</v>
      </c>
      <c r="BO232" s="39"/>
      <c r="BP232" s="9">
        <v>1.1964439981747146E-2</v>
      </c>
      <c r="BQ232" s="12">
        <v>0.5444911017796441</v>
      </c>
      <c r="CU232" s="39"/>
      <c r="CV232" s="9">
        <v>1.2060126944908652E-2</v>
      </c>
      <c r="CW232" s="12">
        <v>0.5444911017796441</v>
      </c>
      <c r="EA232" s="39"/>
      <c r="EB232" s="9">
        <v>5.0295758246313306E-2</v>
      </c>
      <c r="EC232" s="12">
        <v>0.5444911017796441</v>
      </c>
      <c r="FG232" s="39"/>
      <c r="FH232" s="9">
        <v>50502.587200000002</v>
      </c>
      <c r="FI232" s="12">
        <v>0.5444911017796441</v>
      </c>
      <c r="GM232" s="39"/>
      <c r="GN232" s="9">
        <v>50542.254099999998</v>
      </c>
      <c r="GO232" s="12">
        <v>0.5444911017796441</v>
      </c>
    </row>
    <row r="233" spans="3:197" x14ac:dyDescent="0.35">
      <c r="C233" s="39"/>
      <c r="D233" s="9">
        <v>101</v>
      </c>
      <c r="E233" s="12">
        <v>0.99980003999200162</v>
      </c>
      <c r="AI233" s="39"/>
      <c r="AJ233" s="9">
        <v>101</v>
      </c>
      <c r="AK233" s="12">
        <v>0.99980003999200162</v>
      </c>
      <c r="BO233" s="39"/>
      <c r="BP233" s="9">
        <v>1.2037230619002961E-2</v>
      </c>
      <c r="BQ233" s="12">
        <v>0.54929014197160564</v>
      </c>
      <c r="CU233" s="39"/>
      <c r="CV233" s="9">
        <v>1.2139829130429824E-2</v>
      </c>
      <c r="CW233" s="12">
        <v>0.54929014197160564</v>
      </c>
      <c r="EA233" s="39"/>
      <c r="EB233" s="9">
        <v>5.0626079725561379E-2</v>
      </c>
      <c r="EC233" s="12">
        <v>0.54929014197160564</v>
      </c>
      <c r="FG233" s="39"/>
      <c r="FH233" s="9">
        <v>50568.0743</v>
      </c>
      <c r="FI233" s="12">
        <v>0.54929014197160564</v>
      </c>
      <c r="GM233" s="39"/>
      <c r="GN233" s="9">
        <v>50584.507400000002</v>
      </c>
      <c r="GO233" s="12">
        <v>0.54929014197160564</v>
      </c>
    </row>
    <row r="234" spans="3:197" x14ac:dyDescent="0.35">
      <c r="C234" s="39"/>
      <c r="D234" s="9">
        <v>101</v>
      </c>
      <c r="E234" s="12">
        <v>0.99980003999200162</v>
      </c>
      <c r="AI234" s="39"/>
      <c r="AJ234" s="9">
        <v>101</v>
      </c>
      <c r="AK234" s="12">
        <v>0.99980003999200162</v>
      </c>
      <c r="BO234" s="39"/>
      <c r="BP234" s="9">
        <v>1.212915715860847E-2</v>
      </c>
      <c r="BQ234" s="12">
        <v>0.55428914217156566</v>
      </c>
      <c r="CU234" s="39"/>
      <c r="CV234" s="9">
        <v>1.2206594496700866E-2</v>
      </c>
      <c r="CW234" s="12">
        <v>0.55428914217156566</v>
      </c>
      <c r="EA234" s="39"/>
      <c r="EB234" s="9">
        <v>5.1018261573685726E-2</v>
      </c>
      <c r="EC234" s="12">
        <v>0.55428914217156566</v>
      </c>
      <c r="FG234" s="39"/>
      <c r="FH234" s="9">
        <v>50620.9689</v>
      </c>
      <c r="FI234" s="12">
        <v>0.55428914217156566</v>
      </c>
      <c r="GM234" s="39"/>
      <c r="GN234" s="9">
        <v>50635.1774</v>
      </c>
      <c r="GO234" s="12">
        <v>0.55428914217156566</v>
      </c>
    </row>
    <row r="235" spans="3:197" x14ac:dyDescent="0.35">
      <c r="C235" s="39"/>
      <c r="D235" s="9">
        <v>101</v>
      </c>
      <c r="E235" s="12">
        <v>0.99980003999200162</v>
      </c>
      <c r="AI235" s="39"/>
      <c r="AJ235" s="9">
        <v>101</v>
      </c>
      <c r="AK235" s="12">
        <v>0.99980003999200162</v>
      </c>
      <c r="BO235" s="39"/>
      <c r="BP235" s="9">
        <v>1.2210894433770396E-2</v>
      </c>
      <c r="BQ235" s="12">
        <v>0.55928814237152569</v>
      </c>
      <c r="CU235" s="39"/>
      <c r="CV235" s="9">
        <v>1.229663737685324E-2</v>
      </c>
      <c r="CW235" s="12">
        <v>0.55928814237152569</v>
      </c>
      <c r="EA235" s="39"/>
      <c r="EB235" s="9">
        <v>5.1361708443403112E-2</v>
      </c>
      <c r="EC235" s="12">
        <v>0.55928814237152569</v>
      </c>
      <c r="FG235" s="39"/>
      <c r="FH235" s="9">
        <v>50663.697999999997</v>
      </c>
      <c r="FI235" s="12">
        <v>0.55928814237152569</v>
      </c>
      <c r="GM235" s="39"/>
      <c r="GN235" s="9">
        <v>50682.7791</v>
      </c>
      <c r="GO235" s="12">
        <v>0.55928814237152569</v>
      </c>
    </row>
    <row r="236" spans="3:197" x14ac:dyDescent="0.35">
      <c r="C236" s="39"/>
      <c r="D236" s="9">
        <v>101</v>
      </c>
      <c r="E236" s="12">
        <v>0.99980003999200162</v>
      </c>
      <c r="AI236" s="39"/>
      <c r="AJ236" s="9">
        <v>101</v>
      </c>
      <c r="AK236" s="12">
        <v>0.99980003999200162</v>
      </c>
      <c r="BO236" s="39"/>
      <c r="BP236" s="9">
        <v>1.2298715810310489E-2</v>
      </c>
      <c r="BQ236" s="12">
        <v>0.56428714257148571</v>
      </c>
      <c r="CU236" s="39"/>
      <c r="CV236" s="9">
        <v>1.2391197755554922E-2</v>
      </c>
      <c r="CW236" s="12">
        <v>0.56428714257148571</v>
      </c>
      <c r="EA236" s="39"/>
      <c r="EB236" s="9">
        <v>5.1559077342568815E-2</v>
      </c>
      <c r="EC236" s="12">
        <v>0.56428714257148571</v>
      </c>
      <c r="FG236" s="39"/>
      <c r="FH236" s="9">
        <v>50728.757299999997</v>
      </c>
      <c r="FI236" s="12">
        <v>0.56428714257148571</v>
      </c>
      <c r="GM236" s="39"/>
      <c r="GN236" s="9">
        <v>50737.459600000002</v>
      </c>
      <c r="GO236" s="12">
        <v>0.56428714257148571</v>
      </c>
    </row>
    <row r="237" spans="3:197" x14ac:dyDescent="0.35">
      <c r="C237" s="39"/>
      <c r="D237" s="9">
        <v>101</v>
      </c>
      <c r="E237" s="12">
        <v>0.99980003999200162</v>
      </c>
      <c r="AI237" s="39"/>
      <c r="AJ237" s="9">
        <v>101</v>
      </c>
      <c r="AK237" s="12">
        <v>0.99980003999200162</v>
      </c>
      <c r="BO237" s="39"/>
      <c r="BP237" s="9">
        <v>1.2342189821230993E-2</v>
      </c>
      <c r="BQ237" s="12">
        <v>0.56908618276344736</v>
      </c>
      <c r="CU237" s="39"/>
      <c r="CV237" s="9">
        <v>1.2462701032439171E-2</v>
      </c>
      <c r="CW237" s="12">
        <v>0.56908618276344736</v>
      </c>
      <c r="EA237" s="39"/>
      <c r="EB237" s="9">
        <v>5.2057838425861168E-2</v>
      </c>
      <c r="EC237" s="12">
        <v>0.56908618276344736</v>
      </c>
      <c r="FG237" s="39"/>
      <c r="FH237" s="9">
        <v>50808.6253</v>
      </c>
      <c r="FI237" s="12">
        <v>0.56908618276344736</v>
      </c>
      <c r="GM237" s="39"/>
      <c r="GN237" s="9">
        <v>50795.583500000001</v>
      </c>
      <c r="GO237" s="12">
        <v>0.56908618276344736</v>
      </c>
    </row>
    <row r="238" spans="3:197" x14ac:dyDescent="0.35">
      <c r="C238" s="39"/>
      <c r="D238" s="9">
        <v>101</v>
      </c>
      <c r="E238" s="12">
        <v>0.99980003999200162</v>
      </c>
      <c r="AI238" s="39"/>
      <c r="AJ238" s="9">
        <v>101</v>
      </c>
      <c r="AK238" s="12">
        <v>0.99980003999200162</v>
      </c>
      <c r="BO238" s="39"/>
      <c r="BP238" s="9">
        <v>1.2428187114624265E-2</v>
      </c>
      <c r="BQ238" s="12">
        <v>0.57408518296340727</v>
      </c>
      <c r="CU238" s="39"/>
      <c r="CV238" s="9">
        <v>1.2553202018840103E-2</v>
      </c>
      <c r="CW238" s="12">
        <v>0.57408518296340727</v>
      </c>
      <c r="EA238" s="39"/>
      <c r="EB238" s="9">
        <v>5.2337777856514597E-2</v>
      </c>
      <c r="EC238" s="12">
        <v>0.57408518296340727</v>
      </c>
      <c r="FG238" s="39"/>
      <c r="FH238" s="9">
        <v>50874.78</v>
      </c>
      <c r="FI238" s="12">
        <v>0.57408518296340727</v>
      </c>
      <c r="GM238" s="39"/>
      <c r="GN238" s="9">
        <v>50857.681799999998</v>
      </c>
      <c r="GO238" s="12">
        <v>0.57408518296340727</v>
      </c>
    </row>
    <row r="239" spans="3:197" x14ac:dyDescent="0.35">
      <c r="C239" s="39"/>
      <c r="D239" s="9">
        <v>101</v>
      </c>
      <c r="E239" s="12">
        <v>0.99980003999200162</v>
      </c>
      <c r="AI239" s="39"/>
      <c r="AJ239" s="9">
        <v>101</v>
      </c>
      <c r="AK239" s="12">
        <v>0.99980003999200162</v>
      </c>
      <c r="BO239" s="39"/>
      <c r="BP239" s="9">
        <v>1.2502698791314382E-2</v>
      </c>
      <c r="BQ239" s="12">
        <v>0.57908418316336729</v>
      </c>
      <c r="CU239" s="39"/>
      <c r="CV239" s="9">
        <v>1.2638518713266862E-2</v>
      </c>
      <c r="CW239" s="12">
        <v>0.57908418316336729</v>
      </c>
      <c r="EA239" s="39"/>
      <c r="EB239" s="9">
        <v>5.2614070089655358E-2</v>
      </c>
      <c r="EC239" s="12">
        <v>0.57908418316336729</v>
      </c>
      <c r="FG239" s="39"/>
      <c r="FH239" s="9">
        <v>50950.597999999998</v>
      </c>
      <c r="FI239" s="12">
        <v>0.57908418316336729</v>
      </c>
      <c r="GM239" s="39"/>
      <c r="GN239" s="9">
        <v>50909.734400000001</v>
      </c>
      <c r="GO239" s="12">
        <v>0.57908418316336729</v>
      </c>
    </row>
    <row r="240" spans="3:197" x14ac:dyDescent="0.35">
      <c r="C240" s="39"/>
      <c r="D240" s="9">
        <v>101</v>
      </c>
      <c r="E240" s="12">
        <v>0.99980003999200162</v>
      </c>
      <c r="AI240" s="39"/>
      <c r="AJ240" s="9">
        <v>101</v>
      </c>
      <c r="AK240" s="12">
        <v>0.99980003999200162</v>
      </c>
      <c r="BO240" s="39"/>
      <c r="BP240" s="9">
        <v>1.2599600937646425E-2</v>
      </c>
      <c r="BQ240" s="12">
        <v>0.58408318336332732</v>
      </c>
      <c r="CU240" s="39"/>
      <c r="CV240" s="9">
        <v>1.2706387715323742E-2</v>
      </c>
      <c r="CW240" s="12">
        <v>0.58408318336332732</v>
      </c>
      <c r="EA240" s="39"/>
      <c r="EB240" s="9">
        <v>5.2954198507823791E-2</v>
      </c>
      <c r="EC240" s="12">
        <v>0.58408318336332732</v>
      </c>
      <c r="FG240" s="39"/>
      <c r="FH240" s="9">
        <v>51006.8505</v>
      </c>
      <c r="FI240" s="12">
        <v>0.58408318336332732</v>
      </c>
      <c r="GM240" s="39"/>
      <c r="GN240" s="9">
        <v>50963.471299999997</v>
      </c>
      <c r="GO240" s="12">
        <v>0.58408318336332732</v>
      </c>
    </row>
    <row r="241" spans="3:197" x14ac:dyDescent="0.35">
      <c r="C241" s="39"/>
      <c r="D241" s="9">
        <v>101</v>
      </c>
      <c r="E241" s="12">
        <v>0.99980003999200162</v>
      </c>
      <c r="AI241" s="39"/>
      <c r="AJ241" s="9">
        <v>101</v>
      </c>
      <c r="AK241" s="12">
        <v>0.99980003999200162</v>
      </c>
      <c r="BO241" s="39"/>
      <c r="BP241" s="9">
        <v>1.2690329576454029E-2</v>
      </c>
      <c r="BQ241" s="12">
        <v>0.58888222355528896</v>
      </c>
      <c r="CU241" s="39"/>
      <c r="CV241" s="9">
        <v>1.2799162289906022E-2</v>
      </c>
      <c r="CW241" s="12">
        <v>0.58888222355528896</v>
      </c>
      <c r="EA241" s="39"/>
      <c r="EB241" s="9">
        <v>5.3202389634296687E-2</v>
      </c>
      <c r="EC241" s="12">
        <v>0.58888222355528896</v>
      </c>
      <c r="FG241" s="39"/>
      <c r="FH241" s="9">
        <v>51070.607199999999</v>
      </c>
      <c r="FI241" s="12">
        <v>0.58888222355528896</v>
      </c>
      <c r="GM241" s="39"/>
      <c r="GN241" s="9">
        <v>51015.294500000004</v>
      </c>
      <c r="GO241" s="12">
        <v>0.58888222355528896</v>
      </c>
    </row>
    <row r="242" spans="3:197" x14ac:dyDescent="0.35">
      <c r="C242" s="39"/>
      <c r="D242" s="9">
        <v>101</v>
      </c>
      <c r="E242" s="12">
        <v>0.99980003999200162</v>
      </c>
      <c r="AI242" s="39"/>
      <c r="AJ242" s="9">
        <v>101</v>
      </c>
      <c r="AK242" s="12">
        <v>0.99980003999200162</v>
      </c>
      <c r="BO242" s="39"/>
      <c r="BP242" s="9">
        <v>1.2804263507668084E-2</v>
      </c>
      <c r="BQ242" s="12">
        <v>0.59388122375524899</v>
      </c>
      <c r="CU242" s="39"/>
      <c r="CV242" s="9">
        <v>1.2923159095880682E-2</v>
      </c>
      <c r="CW242" s="12">
        <v>0.59388122375524899</v>
      </c>
      <c r="EA242" s="39"/>
      <c r="EB242" s="9">
        <v>5.3530447890201421E-2</v>
      </c>
      <c r="EC242" s="12">
        <v>0.59388122375524899</v>
      </c>
      <c r="FG242" s="39"/>
      <c r="FH242" s="9">
        <v>51113.0452</v>
      </c>
      <c r="FI242" s="12">
        <v>0.59388122375524899</v>
      </c>
      <c r="GM242" s="39"/>
      <c r="GN242" s="9">
        <v>51061.357400000001</v>
      </c>
      <c r="GO242" s="12">
        <v>0.59388122375524899</v>
      </c>
    </row>
    <row r="243" spans="3:197" x14ac:dyDescent="0.35">
      <c r="C243" s="39"/>
      <c r="D243" s="9">
        <v>101</v>
      </c>
      <c r="E243" s="12">
        <v>0.99980003999200162</v>
      </c>
      <c r="AI243" s="39"/>
      <c r="AJ243" s="9">
        <v>101</v>
      </c>
      <c r="AK243" s="12">
        <v>0.99980003999200162</v>
      </c>
      <c r="BO243" s="39"/>
      <c r="BP243" s="9">
        <v>1.289767321695982E-2</v>
      </c>
      <c r="BQ243" s="12">
        <v>0.59888022395520901</v>
      </c>
      <c r="CU243" s="39"/>
      <c r="CV243" s="9">
        <v>1.2989902653998971E-2</v>
      </c>
      <c r="CW243" s="12">
        <v>0.59888022395520901</v>
      </c>
      <c r="EA243" s="39"/>
      <c r="EB243" s="9">
        <v>5.3808387119199025E-2</v>
      </c>
      <c r="EC243" s="12">
        <v>0.59888022395520901</v>
      </c>
      <c r="FG243" s="39"/>
      <c r="FH243" s="9">
        <v>51158.996400000004</v>
      </c>
      <c r="FI243" s="12">
        <v>0.59888022395520901</v>
      </c>
      <c r="GM243" s="39"/>
      <c r="GN243" s="9">
        <v>51124.582199999997</v>
      </c>
      <c r="GO243" s="12">
        <v>0.59888022395520901</v>
      </c>
    </row>
    <row r="244" spans="3:197" x14ac:dyDescent="0.35">
      <c r="C244" s="39"/>
      <c r="D244" s="9">
        <v>101</v>
      </c>
      <c r="E244" s="12">
        <v>0.99980003999200162</v>
      </c>
      <c r="AI244" s="39"/>
      <c r="AJ244" s="9">
        <v>101</v>
      </c>
      <c r="AK244" s="12">
        <v>0.99980003999200162</v>
      </c>
      <c r="BO244" s="39"/>
      <c r="BP244" s="9">
        <v>1.2971298326477435E-2</v>
      </c>
      <c r="BQ244" s="12">
        <v>0.60387922415516893</v>
      </c>
      <c r="CU244" s="39"/>
      <c r="CV244" s="9">
        <v>1.3078718493799645E-2</v>
      </c>
      <c r="CW244" s="12">
        <v>0.60387922415516893</v>
      </c>
      <c r="EA244" s="39"/>
      <c r="EB244" s="9">
        <v>5.4234075658322424E-2</v>
      </c>
      <c r="EC244" s="12">
        <v>0.60387922415516893</v>
      </c>
      <c r="FG244" s="39"/>
      <c r="FH244" s="9">
        <v>51211.777699999999</v>
      </c>
      <c r="FI244" s="12">
        <v>0.60387922415516893</v>
      </c>
      <c r="GM244" s="39"/>
      <c r="GN244" s="9">
        <v>51197.810400000002</v>
      </c>
      <c r="GO244" s="12">
        <v>0.60387922415516893</v>
      </c>
    </row>
    <row r="245" spans="3:197" x14ac:dyDescent="0.35">
      <c r="C245" s="39"/>
      <c r="D245" s="9">
        <v>101</v>
      </c>
      <c r="E245" s="12">
        <v>0.99980003999200162</v>
      </c>
      <c r="AI245" s="39"/>
      <c r="AJ245" s="9">
        <v>101</v>
      </c>
      <c r="AK245" s="12">
        <v>0.99980003999200162</v>
      </c>
      <c r="BO245" s="39"/>
      <c r="BP245" s="9">
        <v>1.3069462017567233E-2</v>
      </c>
      <c r="BQ245" s="12">
        <v>0.60867826434713057</v>
      </c>
      <c r="CU245" s="39"/>
      <c r="CV245" s="9">
        <v>1.3140205278648199E-2</v>
      </c>
      <c r="CW245" s="12">
        <v>0.60867826434713057</v>
      </c>
      <c r="EA245" s="39"/>
      <c r="EB245" s="9">
        <v>5.4633392820263388E-2</v>
      </c>
      <c r="EC245" s="12">
        <v>0.60867826434713057</v>
      </c>
      <c r="FG245" s="39"/>
      <c r="FH245" s="9">
        <v>51261.749400000001</v>
      </c>
      <c r="FI245" s="12">
        <v>0.60867826434713057</v>
      </c>
      <c r="GM245" s="39"/>
      <c r="GN245" s="9">
        <v>51250.867100000003</v>
      </c>
      <c r="GO245" s="12">
        <v>0.60867826434713057</v>
      </c>
    </row>
    <row r="246" spans="3:197" x14ac:dyDescent="0.35">
      <c r="C246" s="39"/>
      <c r="D246" s="9">
        <v>101</v>
      </c>
      <c r="E246" s="12">
        <v>0.99980003999200162</v>
      </c>
      <c r="AI246" s="39"/>
      <c r="AJ246" s="9">
        <v>101</v>
      </c>
      <c r="AK246" s="12">
        <v>0.99980003999200162</v>
      </c>
      <c r="BO246" s="39"/>
      <c r="BP246" s="9">
        <v>1.3136424402379597E-2</v>
      </c>
      <c r="BQ246" s="12">
        <v>0.6136772645470906</v>
      </c>
      <c r="CU246" s="39"/>
      <c r="CV246" s="9">
        <v>1.3209233099889677E-2</v>
      </c>
      <c r="CW246" s="12">
        <v>0.6136772645470906</v>
      </c>
      <c r="EA246" s="39"/>
      <c r="EB246" s="9">
        <v>5.5003094938986655E-2</v>
      </c>
      <c r="EC246" s="12">
        <v>0.6136772645470906</v>
      </c>
      <c r="FG246" s="39"/>
      <c r="FH246" s="9">
        <v>51307.883800000003</v>
      </c>
      <c r="FI246" s="12">
        <v>0.6136772645470906</v>
      </c>
      <c r="GM246" s="39"/>
      <c r="GN246" s="9">
        <v>51282.473899999997</v>
      </c>
      <c r="GO246" s="12">
        <v>0.6136772645470906</v>
      </c>
    </row>
    <row r="247" spans="3:197" x14ac:dyDescent="0.35">
      <c r="C247" s="39"/>
      <c r="D247" s="9">
        <v>101</v>
      </c>
      <c r="E247" s="12">
        <v>0.99980003999200162</v>
      </c>
      <c r="AI247" s="39"/>
      <c r="AJ247" s="9">
        <v>101</v>
      </c>
      <c r="AK247" s="12">
        <v>0.99980003999200162</v>
      </c>
      <c r="BO247" s="39"/>
      <c r="BP247" s="9">
        <v>1.3188439158004894E-2</v>
      </c>
      <c r="BQ247" s="12">
        <v>0.61867626474705062</v>
      </c>
      <c r="CU247" s="39"/>
      <c r="CV247" s="9">
        <v>1.3308050461773363E-2</v>
      </c>
      <c r="CW247" s="12">
        <v>0.61867626474705062</v>
      </c>
      <c r="EA247" s="39"/>
      <c r="EB247" s="9">
        <v>5.5424941212963846E-2</v>
      </c>
      <c r="EC247" s="12">
        <v>0.61867626474705062</v>
      </c>
      <c r="FG247" s="39"/>
      <c r="FH247" s="9">
        <v>51357.6086</v>
      </c>
      <c r="FI247" s="12">
        <v>0.61867626474705062</v>
      </c>
      <c r="GM247" s="39"/>
      <c r="GN247" s="9">
        <v>51322.471299999997</v>
      </c>
      <c r="GO247" s="12">
        <v>0.61867626474705062</v>
      </c>
    </row>
    <row r="248" spans="3:197" x14ac:dyDescent="0.35">
      <c r="C248" s="39"/>
      <c r="D248" s="9">
        <v>101</v>
      </c>
      <c r="E248" s="12">
        <v>0.99980003999200162</v>
      </c>
      <c r="AI248" s="39"/>
      <c r="AJ248" s="9">
        <v>101</v>
      </c>
      <c r="AK248" s="12">
        <v>0.99980003999200162</v>
      </c>
      <c r="BO248" s="39"/>
      <c r="BP248" s="9">
        <v>1.3297362986504392E-2</v>
      </c>
      <c r="BQ248" s="12">
        <v>0.62367526494701064</v>
      </c>
      <c r="CU248" s="39"/>
      <c r="CV248" s="9">
        <v>1.3384691674693012E-2</v>
      </c>
      <c r="CW248" s="12">
        <v>0.62367526494701064</v>
      </c>
      <c r="EA248" s="39"/>
      <c r="EB248" s="9">
        <v>5.5785051549878305E-2</v>
      </c>
      <c r="EC248" s="12">
        <v>0.62367526494701064</v>
      </c>
      <c r="FG248" s="39"/>
      <c r="FH248" s="9">
        <v>51399.054199999999</v>
      </c>
      <c r="FI248" s="12">
        <v>0.62367526494701064</v>
      </c>
      <c r="GM248" s="39"/>
      <c r="GN248" s="9">
        <v>51357.32</v>
      </c>
      <c r="GO248" s="12">
        <v>0.62367526494701064</v>
      </c>
    </row>
    <row r="249" spans="3:197" x14ac:dyDescent="0.35">
      <c r="C249" s="39"/>
      <c r="D249" s="9">
        <v>101</v>
      </c>
      <c r="E249" s="12">
        <v>0.99980003999200162</v>
      </c>
      <c r="AI249" s="39"/>
      <c r="AJ249" s="9">
        <v>101</v>
      </c>
      <c r="AK249" s="12">
        <v>0.99980003999200162</v>
      </c>
      <c r="BO249" s="39"/>
      <c r="BP249" s="9">
        <v>1.3364257465898064E-2</v>
      </c>
      <c r="BQ249" s="12">
        <v>0.62847430513897218</v>
      </c>
      <c r="CU249" s="39"/>
      <c r="CV249" s="9">
        <v>1.3456482357049725E-2</v>
      </c>
      <c r="CW249" s="12">
        <v>0.62847430513897218</v>
      </c>
      <c r="EA249" s="39"/>
      <c r="EB249" s="9">
        <v>5.6198634014469055E-2</v>
      </c>
      <c r="EC249" s="12">
        <v>0.62847430513897218</v>
      </c>
      <c r="FG249" s="39"/>
      <c r="FH249" s="9">
        <v>51446.763200000001</v>
      </c>
      <c r="FI249" s="12">
        <v>0.62847430513897218</v>
      </c>
      <c r="GM249" s="39"/>
      <c r="GN249" s="9">
        <v>51435.674099999997</v>
      </c>
      <c r="GO249" s="12">
        <v>0.62847430513897218</v>
      </c>
    </row>
    <row r="250" spans="3:197" x14ac:dyDescent="0.35">
      <c r="C250" s="39"/>
      <c r="D250" s="9">
        <v>101</v>
      </c>
      <c r="E250" s="12">
        <v>0.99980003999200162</v>
      </c>
      <c r="AI250" s="39"/>
      <c r="AJ250" s="9">
        <v>101</v>
      </c>
      <c r="AK250" s="12">
        <v>0.99980003999200162</v>
      </c>
      <c r="BO250" s="39"/>
      <c r="BP250" s="9">
        <v>1.3422193352413783E-2</v>
      </c>
      <c r="BQ250" s="12">
        <v>0.6334733053389322</v>
      </c>
      <c r="CU250" s="39"/>
      <c r="CV250" s="9">
        <v>1.3519290388771123E-2</v>
      </c>
      <c r="CW250" s="12">
        <v>0.6334733053389322</v>
      </c>
      <c r="EA250" s="39"/>
      <c r="EB250" s="9">
        <v>5.6493530282037213E-2</v>
      </c>
      <c r="EC250" s="12">
        <v>0.6334733053389322</v>
      </c>
      <c r="FG250" s="39"/>
      <c r="FH250" s="9">
        <v>51502.554700000001</v>
      </c>
      <c r="FI250" s="12">
        <v>0.6334733053389322</v>
      </c>
      <c r="GM250" s="39"/>
      <c r="GN250" s="9">
        <v>51492.591200000003</v>
      </c>
      <c r="GO250" s="12">
        <v>0.6334733053389322</v>
      </c>
    </row>
    <row r="251" spans="3:197" x14ac:dyDescent="0.35">
      <c r="C251" s="39"/>
      <c r="D251" s="9">
        <v>101</v>
      </c>
      <c r="E251" s="12">
        <v>0.99980003999200162</v>
      </c>
      <c r="AI251" s="39"/>
      <c r="AJ251" s="9">
        <v>101</v>
      </c>
      <c r="AK251" s="12">
        <v>0.99980003999200162</v>
      </c>
      <c r="BO251" s="39"/>
      <c r="BP251" s="9">
        <v>1.3528121699967338E-2</v>
      </c>
      <c r="BQ251" s="12">
        <v>0.63847230553889223</v>
      </c>
      <c r="CU251" s="39"/>
      <c r="CV251" s="9">
        <v>1.3580541763357734E-2</v>
      </c>
      <c r="CW251" s="12">
        <v>0.63847230553889223</v>
      </c>
      <c r="EA251" s="39"/>
      <c r="EB251" s="9">
        <v>5.6825434115734236E-2</v>
      </c>
      <c r="EC251" s="12">
        <v>0.63847230553889223</v>
      </c>
      <c r="FG251" s="39"/>
      <c r="FH251" s="9">
        <v>51535.952100000002</v>
      </c>
      <c r="FI251" s="12">
        <v>0.63847230553889223</v>
      </c>
      <c r="GM251" s="39"/>
      <c r="GN251" s="9">
        <v>51549.820500000002</v>
      </c>
      <c r="GO251" s="12">
        <v>0.63847230553889223</v>
      </c>
    </row>
    <row r="252" spans="3:197" x14ac:dyDescent="0.35">
      <c r="C252" s="39"/>
      <c r="D252" s="9">
        <v>101</v>
      </c>
      <c r="E252" s="12">
        <v>0.99980003999200162</v>
      </c>
      <c r="AI252" s="39"/>
      <c r="AJ252" s="9">
        <v>101</v>
      </c>
      <c r="AK252" s="12">
        <v>0.99980003999200162</v>
      </c>
      <c r="BO252" s="39"/>
      <c r="BP252" s="9">
        <v>1.3614625947296951E-2</v>
      </c>
      <c r="BQ252" s="12">
        <v>0.64347130573885225</v>
      </c>
      <c r="CU252" s="39"/>
      <c r="CV252" s="9">
        <v>1.3658829238373173E-2</v>
      </c>
      <c r="CW252" s="12">
        <v>0.64347130573885225</v>
      </c>
      <c r="EA252" s="39"/>
      <c r="EB252" s="9">
        <v>5.7057447646053222E-2</v>
      </c>
      <c r="EC252" s="12">
        <v>0.64347130573885225</v>
      </c>
      <c r="FG252" s="39"/>
      <c r="FH252" s="9">
        <v>51592.4876</v>
      </c>
      <c r="FI252" s="12">
        <v>0.64347130573885225</v>
      </c>
      <c r="GM252" s="39"/>
      <c r="GN252" s="9">
        <v>51596.646099999998</v>
      </c>
      <c r="GO252" s="12">
        <v>0.64347130573885225</v>
      </c>
    </row>
    <row r="253" spans="3:197" x14ac:dyDescent="0.35">
      <c r="C253" s="39"/>
      <c r="D253" s="9">
        <v>101</v>
      </c>
      <c r="E253" s="12">
        <v>0.99980003999200162</v>
      </c>
      <c r="AI253" s="39"/>
      <c r="AJ253" s="9">
        <v>101</v>
      </c>
      <c r="AK253" s="12">
        <v>0.99980003999200162</v>
      </c>
      <c r="BO253" s="39"/>
      <c r="BP253" s="9">
        <v>1.3676992410313752E-2</v>
      </c>
      <c r="BQ253" s="12">
        <v>0.64827034593081378</v>
      </c>
      <c r="CU253" s="39"/>
      <c r="CV253" s="9">
        <v>1.3721517560271021E-2</v>
      </c>
      <c r="CW253" s="12">
        <v>0.64827034593081378</v>
      </c>
      <c r="EA253" s="39"/>
      <c r="EB253" s="9">
        <v>5.7416613457630029E-2</v>
      </c>
      <c r="EC253" s="12">
        <v>0.64827034593081378</v>
      </c>
      <c r="FG253" s="39"/>
      <c r="FH253" s="9">
        <v>51635.416299999997</v>
      </c>
      <c r="FI253" s="12">
        <v>0.64827034593081378</v>
      </c>
      <c r="GM253" s="39"/>
      <c r="GN253" s="9">
        <v>51653.604200000002</v>
      </c>
      <c r="GO253" s="12">
        <v>0.64827034593081378</v>
      </c>
    </row>
    <row r="254" spans="3:197" x14ac:dyDescent="0.35">
      <c r="C254" s="39"/>
      <c r="D254" s="9">
        <v>101</v>
      </c>
      <c r="E254" s="12">
        <v>0.99980003999200162</v>
      </c>
      <c r="AI254" s="39"/>
      <c r="AJ254" s="9">
        <v>101</v>
      </c>
      <c r="AK254" s="12">
        <v>0.99980003999200162</v>
      </c>
      <c r="BO254" s="39"/>
      <c r="BP254" s="9">
        <v>1.3747728397028687E-2</v>
      </c>
      <c r="BQ254" s="12">
        <v>0.65326934613077381</v>
      </c>
      <c r="CU254" s="39"/>
      <c r="CV254" s="9">
        <v>1.3817844904034232E-2</v>
      </c>
      <c r="CW254" s="12">
        <v>0.65326934613077381</v>
      </c>
      <c r="EA254" s="39"/>
      <c r="EB254" s="9">
        <v>5.7706779541639414E-2</v>
      </c>
      <c r="EC254" s="12">
        <v>0.65326934613077381</v>
      </c>
      <c r="FG254" s="39"/>
      <c r="FH254" s="9">
        <v>51698.857400000001</v>
      </c>
      <c r="FI254" s="12">
        <v>0.65326934613077381</v>
      </c>
      <c r="GM254" s="39"/>
      <c r="GN254" s="9">
        <v>51712.894099999998</v>
      </c>
      <c r="GO254" s="12">
        <v>0.65326934613077381</v>
      </c>
    </row>
    <row r="255" spans="3:197" x14ac:dyDescent="0.35">
      <c r="C255" s="39"/>
      <c r="D255" s="9">
        <v>101</v>
      </c>
      <c r="E255" s="12">
        <v>0.99980003999200162</v>
      </c>
      <c r="AI255" s="39"/>
      <c r="AJ255" s="9">
        <v>101</v>
      </c>
      <c r="AK255" s="12">
        <v>0.99980003999200162</v>
      </c>
      <c r="BO255" s="39"/>
      <c r="BP255" s="9">
        <v>1.3842440799364914E-2</v>
      </c>
      <c r="BQ255" s="12">
        <v>0.65826834633073383</v>
      </c>
      <c r="CU255" s="39"/>
      <c r="CV255" s="9">
        <v>1.3911454355125533E-2</v>
      </c>
      <c r="CW255" s="12">
        <v>0.65826834633073383</v>
      </c>
      <c r="EA255" s="39"/>
      <c r="EB255" s="9">
        <v>5.8066774066031522E-2</v>
      </c>
      <c r="EC255" s="12">
        <v>0.65826834633073383</v>
      </c>
      <c r="FG255" s="39"/>
      <c r="FH255" s="9">
        <v>51746.2238</v>
      </c>
      <c r="FI255" s="12">
        <v>0.65826834633073383</v>
      </c>
      <c r="GM255" s="39"/>
      <c r="GN255" s="9">
        <v>51772.175799999997</v>
      </c>
      <c r="GO255" s="12">
        <v>0.65826834633073383</v>
      </c>
    </row>
    <row r="256" spans="3:197" x14ac:dyDescent="0.35">
      <c r="C256" s="39"/>
      <c r="D256" s="9">
        <v>101</v>
      </c>
      <c r="E256" s="12">
        <v>0.99980003999200162</v>
      </c>
      <c r="AI256" s="39"/>
      <c r="AJ256" s="9">
        <v>101</v>
      </c>
      <c r="AK256" s="12">
        <v>0.99980003999200162</v>
      </c>
      <c r="BO256" s="39"/>
      <c r="BP256" s="9">
        <v>1.3932483938777525E-2</v>
      </c>
      <c r="BQ256" s="12">
        <v>0.66326734653069386</v>
      </c>
      <c r="CU256" s="39"/>
      <c r="CV256" s="9">
        <v>1.4017807677833472E-2</v>
      </c>
      <c r="CW256" s="12">
        <v>0.66326734653069386</v>
      </c>
      <c r="EA256" s="39"/>
      <c r="EB256" s="9">
        <v>5.8414757006279433E-2</v>
      </c>
      <c r="EC256" s="12">
        <v>0.66326734653069386</v>
      </c>
      <c r="FG256" s="39"/>
      <c r="FH256" s="9">
        <v>51806.241300000002</v>
      </c>
      <c r="FI256" s="12">
        <v>0.66326734653069386</v>
      </c>
      <c r="GM256" s="39"/>
      <c r="GN256" s="9">
        <v>51834.180899999999</v>
      </c>
      <c r="GO256" s="12">
        <v>0.66326734653069386</v>
      </c>
    </row>
    <row r="257" spans="3:197" x14ac:dyDescent="0.35">
      <c r="C257" s="39"/>
      <c r="D257" s="9">
        <v>101</v>
      </c>
      <c r="E257" s="12">
        <v>0.99980003999200162</v>
      </c>
      <c r="AI257" s="39"/>
      <c r="AJ257" s="9">
        <v>101</v>
      </c>
      <c r="AK257" s="12">
        <v>0.99980003999200162</v>
      </c>
      <c r="BO257" s="39"/>
      <c r="BP257" s="9">
        <v>1.404023890438953E-2</v>
      </c>
      <c r="BQ257" s="12">
        <v>0.6680663867226555</v>
      </c>
      <c r="CU257" s="39"/>
      <c r="CV257" s="9">
        <v>1.4104473562430464E-2</v>
      </c>
      <c r="CW257" s="12">
        <v>0.6680663867226555</v>
      </c>
      <c r="EA257" s="39"/>
      <c r="EB257" s="9">
        <v>5.8881822603492825E-2</v>
      </c>
      <c r="EC257" s="12">
        <v>0.6680663867226555</v>
      </c>
      <c r="FG257" s="39"/>
      <c r="FH257" s="9">
        <v>51864.224300000002</v>
      </c>
      <c r="FI257" s="12">
        <v>0.6680663867226555</v>
      </c>
      <c r="GM257" s="39"/>
      <c r="GN257" s="9">
        <v>51886.222500000003</v>
      </c>
      <c r="GO257" s="12">
        <v>0.6680663867226555</v>
      </c>
    </row>
    <row r="258" spans="3:197" x14ac:dyDescent="0.35">
      <c r="C258" s="39"/>
      <c r="D258" s="9">
        <v>101</v>
      </c>
      <c r="E258" s="12">
        <v>0.99980003999200162</v>
      </c>
      <c r="AI258" s="39"/>
      <c r="AJ258" s="9">
        <v>101</v>
      </c>
      <c r="AK258" s="12">
        <v>0.99980003999200162</v>
      </c>
      <c r="BO258" s="39"/>
      <c r="BP258" s="9">
        <v>1.4104993454133243E-2</v>
      </c>
      <c r="BQ258" s="12">
        <v>0.67306538692261553</v>
      </c>
      <c r="CU258" s="39"/>
      <c r="CV258" s="9">
        <v>1.4197655211576935E-2</v>
      </c>
      <c r="CW258" s="12">
        <v>0.67306538692261553</v>
      </c>
      <c r="EA258" s="39"/>
      <c r="EB258" s="9">
        <v>5.9338637878828329E-2</v>
      </c>
      <c r="EC258" s="12">
        <v>0.67306538692261553</v>
      </c>
      <c r="FG258" s="39"/>
      <c r="FH258" s="9">
        <v>51908.320399999997</v>
      </c>
      <c r="FI258" s="12">
        <v>0.67306538692261553</v>
      </c>
      <c r="GM258" s="39"/>
      <c r="GN258" s="9">
        <v>51920.044399999999</v>
      </c>
      <c r="GO258" s="12">
        <v>0.67306538692261553</v>
      </c>
    </row>
    <row r="259" spans="3:197" x14ac:dyDescent="0.35">
      <c r="C259" s="39"/>
      <c r="D259" s="9">
        <v>101</v>
      </c>
      <c r="E259" s="12">
        <v>0.99980003999200162</v>
      </c>
      <c r="AI259" s="39"/>
      <c r="AJ259" s="9">
        <v>101</v>
      </c>
      <c r="AK259" s="12">
        <v>0.99980003999200162</v>
      </c>
      <c r="BO259" s="39"/>
      <c r="BP259" s="9">
        <v>1.4226139493300352E-2</v>
      </c>
      <c r="BQ259" s="12">
        <v>0.67806438712257544</v>
      </c>
      <c r="CU259" s="39"/>
      <c r="CV259" s="9">
        <v>1.4335694395501402E-2</v>
      </c>
      <c r="CW259" s="12">
        <v>0.67806438712257544</v>
      </c>
      <c r="EA259" s="39"/>
      <c r="EB259" s="9">
        <v>5.9820641048449009E-2</v>
      </c>
      <c r="EC259" s="12">
        <v>0.67806438712257544</v>
      </c>
      <c r="FG259" s="39"/>
      <c r="FH259" s="9">
        <v>51971.989699999998</v>
      </c>
      <c r="FI259" s="12">
        <v>0.67806438712257544</v>
      </c>
      <c r="GM259" s="39"/>
      <c r="GN259" s="9">
        <v>51977.795700000002</v>
      </c>
      <c r="GO259" s="12">
        <v>0.67806438712257544</v>
      </c>
    </row>
    <row r="260" spans="3:197" x14ac:dyDescent="0.35">
      <c r="C260" s="39"/>
      <c r="D260" s="9">
        <v>101</v>
      </c>
      <c r="E260" s="12">
        <v>0.99980003999200162</v>
      </c>
      <c r="AI260" s="39"/>
      <c r="AJ260" s="9">
        <v>101</v>
      </c>
      <c r="AK260" s="12">
        <v>0.99980003999200162</v>
      </c>
      <c r="BO260" s="39"/>
      <c r="BP260" s="9">
        <v>1.4303650842258101E-2</v>
      </c>
      <c r="BQ260" s="12">
        <v>0.68306338732253546</v>
      </c>
      <c r="CU260" s="39"/>
      <c r="CV260" s="9">
        <v>1.4417424137461429E-2</v>
      </c>
      <c r="CW260" s="12">
        <v>0.68306338732253546</v>
      </c>
      <c r="EA260" s="39"/>
      <c r="EB260" s="9">
        <v>6.0252627982468887E-2</v>
      </c>
      <c r="EC260" s="12">
        <v>0.68306338732253546</v>
      </c>
      <c r="FG260" s="39"/>
      <c r="FH260" s="9">
        <v>52052.275500000003</v>
      </c>
      <c r="FI260" s="12">
        <v>0.68306338732253546</v>
      </c>
      <c r="GM260" s="39"/>
      <c r="GN260" s="9">
        <v>52028.717499999999</v>
      </c>
      <c r="GO260" s="12">
        <v>0.68306338732253546</v>
      </c>
    </row>
    <row r="261" spans="3:197" x14ac:dyDescent="0.35">
      <c r="C261" s="39"/>
      <c r="D261" s="9">
        <v>101</v>
      </c>
      <c r="E261" s="12">
        <v>0.99980003999200162</v>
      </c>
      <c r="AI261" s="39"/>
      <c r="AJ261" s="9">
        <v>101</v>
      </c>
      <c r="AK261" s="12">
        <v>0.99980003999200162</v>
      </c>
      <c r="BO261" s="39"/>
      <c r="BP261" s="9">
        <v>1.438803869735936E-2</v>
      </c>
      <c r="BQ261" s="12">
        <v>0.68786242751449711</v>
      </c>
      <c r="CU261" s="39"/>
      <c r="CV261" s="9">
        <v>1.4516990292792499E-2</v>
      </c>
      <c r="CW261" s="12">
        <v>0.68786242751449711</v>
      </c>
      <c r="EA261" s="39"/>
      <c r="EB261" s="9">
        <v>6.0708267127068893E-2</v>
      </c>
      <c r="EC261" s="12">
        <v>0.68786242751449711</v>
      </c>
      <c r="FG261" s="39"/>
      <c r="FH261" s="9">
        <v>52094.704700000002</v>
      </c>
      <c r="FI261" s="12">
        <v>0.68786242751449711</v>
      </c>
      <c r="GM261" s="39"/>
      <c r="GN261" s="9">
        <v>52109.768600000003</v>
      </c>
      <c r="GO261" s="12">
        <v>0.68786242751449711</v>
      </c>
    </row>
    <row r="262" spans="3:197" x14ac:dyDescent="0.35">
      <c r="C262" s="39"/>
      <c r="D262" s="9">
        <v>101</v>
      </c>
      <c r="E262" s="12">
        <v>0.99980003999200162</v>
      </c>
      <c r="AI262" s="39"/>
      <c r="AJ262" s="9">
        <v>101</v>
      </c>
      <c r="AK262" s="12">
        <v>0.99980003999200162</v>
      </c>
      <c r="BO262" s="39"/>
      <c r="BP262" s="9">
        <v>1.4495111821177173E-2</v>
      </c>
      <c r="BQ262" s="12">
        <v>0.69286142771445713</v>
      </c>
      <c r="CU262" s="39"/>
      <c r="CV262" s="9">
        <v>1.4580011102999259E-2</v>
      </c>
      <c r="CW262" s="12">
        <v>0.69286142771445713</v>
      </c>
      <c r="EA262" s="39"/>
      <c r="EB262" s="9">
        <v>6.1181773565179197E-2</v>
      </c>
      <c r="EC262" s="12">
        <v>0.69286142771445713</v>
      </c>
      <c r="FG262" s="39"/>
      <c r="FH262" s="9">
        <v>52140.900199999996</v>
      </c>
      <c r="FI262" s="12">
        <v>0.69286142771445713</v>
      </c>
      <c r="GM262" s="39"/>
      <c r="GN262" s="9">
        <v>52162.224900000001</v>
      </c>
      <c r="GO262" s="12">
        <v>0.69286142771445713</v>
      </c>
    </row>
    <row r="263" spans="3:197" x14ac:dyDescent="0.35">
      <c r="C263" s="39"/>
      <c r="D263" s="9">
        <v>101</v>
      </c>
      <c r="E263" s="12">
        <v>0.99980003999200162</v>
      </c>
      <c r="AI263" s="39"/>
      <c r="AJ263" s="9">
        <v>101</v>
      </c>
      <c r="AK263" s="12">
        <v>0.99980003999200162</v>
      </c>
      <c r="BO263" s="39"/>
      <c r="BP263" s="9">
        <v>1.4571694078035725E-2</v>
      </c>
      <c r="BQ263" s="12">
        <v>0.69786042791441716</v>
      </c>
      <c r="CU263" s="39"/>
      <c r="CV263" s="9">
        <v>1.4650336756157668E-2</v>
      </c>
      <c r="CW263" s="12">
        <v>0.69786042791441716</v>
      </c>
      <c r="EA263" s="39"/>
      <c r="EB263" s="9">
        <v>6.1589904417038939E-2</v>
      </c>
      <c r="EC263" s="12">
        <v>0.69786042791441716</v>
      </c>
      <c r="FG263" s="39"/>
      <c r="FH263" s="9">
        <v>52195.186199999996</v>
      </c>
      <c r="FI263" s="12">
        <v>0.69786042791441716</v>
      </c>
      <c r="GM263" s="39"/>
      <c r="GN263" s="9">
        <v>52216.572899999999</v>
      </c>
      <c r="GO263" s="12">
        <v>0.69786042791441716</v>
      </c>
    </row>
    <row r="264" spans="3:197" x14ac:dyDescent="0.35">
      <c r="C264" s="39"/>
      <c r="D264" s="9">
        <v>101</v>
      </c>
      <c r="E264" s="12">
        <v>0.99980003999200162</v>
      </c>
      <c r="AI264" s="39"/>
      <c r="AJ264" s="9">
        <v>101</v>
      </c>
      <c r="AK264" s="12">
        <v>0.99980003999200162</v>
      </c>
      <c r="BO264" s="39"/>
      <c r="BP264" s="9">
        <v>1.4645796337406525E-2</v>
      </c>
      <c r="BQ264" s="12">
        <v>0.70285942811437707</v>
      </c>
      <c r="CU264" s="39"/>
      <c r="CV264" s="9">
        <v>1.4738007329319939E-2</v>
      </c>
      <c r="CW264" s="12">
        <v>0.70285942811437707</v>
      </c>
      <c r="EA264" s="39"/>
      <c r="EB264" s="9">
        <v>6.1923199103505348E-2</v>
      </c>
      <c r="EC264" s="12">
        <v>0.70285942811437707</v>
      </c>
      <c r="FG264" s="39"/>
      <c r="FH264" s="9">
        <v>52279.569600000003</v>
      </c>
      <c r="FI264" s="12">
        <v>0.70285942811437707</v>
      </c>
      <c r="GM264" s="39"/>
      <c r="GN264" s="9">
        <v>52294.5573</v>
      </c>
      <c r="GO264" s="12">
        <v>0.70285942811437707</v>
      </c>
    </row>
    <row r="265" spans="3:197" x14ac:dyDescent="0.35">
      <c r="C265" s="39"/>
      <c r="D265" s="9">
        <v>101</v>
      </c>
      <c r="E265" s="12">
        <v>0.99980003999200162</v>
      </c>
      <c r="AI265" s="39"/>
      <c r="AJ265" s="9">
        <v>101</v>
      </c>
      <c r="AK265" s="12">
        <v>0.99980003999200162</v>
      </c>
      <c r="BO265" s="39"/>
      <c r="BP265" s="9">
        <v>1.4745409496064548E-2</v>
      </c>
      <c r="BQ265" s="12">
        <v>0.70765846830633872</v>
      </c>
      <c r="CU265" s="39"/>
      <c r="CV265" s="9">
        <v>1.4817710435830831E-2</v>
      </c>
      <c r="CW265" s="12">
        <v>0.70765846830633872</v>
      </c>
      <c r="EA265" s="39"/>
      <c r="EB265" s="9">
        <v>6.2228457319254159E-2</v>
      </c>
      <c r="EC265" s="12">
        <v>0.70765846830633872</v>
      </c>
      <c r="FG265" s="39"/>
      <c r="FH265" s="9">
        <v>52352.320699999997</v>
      </c>
      <c r="FI265" s="12">
        <v>0.70765846830633872</v>
      </c>
      <c r="GM265" s="39"/>
      <c r="GN265" s="9">
        <v>52354.069799999997</v>
      </c>
      <c r="GO265" s="12">
        <v>0.70765846830633872</v>
      </c>
    </row>
    <row r="266" spans="3:197" x14ac:dyDescent="0.35">
      <c r="C266" s="39"/>
      <c r="D266" s="9">
        <v>101</v>
      </c>
      <c r="E266" s="12">
        <v>0.99980003999200162</v>
      </c>
      <c r="AI266" s="39"/>
      <c r="AJ266" s="9">
        <v>101</v>
      </c>
      <c r="AK266" s="12">
        <v>0.99980003999200162</v>
      </c>
      <c r="BO266" s="39"/>
      <c r="BP266" s="9">
        <v>1.4824548927207911E-2</v>
      </c>
      <c r="BQ266" s="12">
        <v>0.71265746850629874</v>
      </c>
      <c r="CU266" s="39"/>
      <c r="CV266" s="9">
        <v>1.4920123428969666E-2</v>
      </c>
      <c r="CW266" s="12">
        <v>0.71265746850629874</v>
      </c>
      <c r="EA266" s="39"/>
      <c r="EB266" s="9">
        <v>6.2737492476151679E-2</v>
      </c>
      <c r="EC266" s="12">
        <v>0.71265746850629874</v>
      </c>
      <c r="FG266" s="39"/>
      <c r="FH266" s="9">
        <v>52401.118799999997</v>
      </c>
      <c r="FI266" s="12">
        <v>0.71265746850629874</v>
      </c>
      <c r="GM266" s="39"/>
      <c r="GN266" s="9">
        <v>52432.859199999999</v>
      </c>
      <c r="GO266" s="12">
        <v>0.71265746850629874</v>
      </c>
    </row>
    <row r="267" spans="3:197" x14ac:dyDescent="0.35">
      <c r="C267" s="39"/>
      <c r="D267" s="9">
        <v>101</v>
      </c>
      <c r="E267" s="12">
        <v>0.99980003999200162</v>
      </c>
      <c r="AI267" s="39"/>
      <c r="AJ267" s="9">
        <v>101</v>
      </c>
      <c r="AK267" s="12">
        <v>0.99980003999200162</v>
      </c>
      <c r="BO267" s="39"/>
      <c r="BP267" s="9">
        <v>1.4870174667582255E-2</v>
      </c>
      <c r="BQ267" s="12">
        <v>0.71765646870625877</v>
      </c>
      <c r="CU267" s="39"/>
      <c r="CV267" s="9">
        <v>1.500418929519968E-2</v>
      </c>
      <c r="CW267" s="12">
        <v>0.71765646870625877</v>
      </c>
      <c r="EA267" s="39"/>
      <c r="EB267" s="9">
        <v>6.3260975221913762E-2</v>
      </c>
      <c r="EC267" s="12">
        <v>0.71765646870625877</v>
      </c>
      <c r="FG267" s="39"/>
      <c r="FH267" s="9">
        <v>52458.146699999998</v>
      </c>
      <c r="FI267" s="12">
        <v>0.71765646870625877</v>
      </c>
      <c r="GM267" s="39"/>
      <c r="GN267" s="9">
        <v>52481.570699999997</v>
      </c>
      <c r="GO267" s="12">
        <v>0.71765646870625877</v>
      </c>
    </row>
    <row r="268" spans="3:197" x14ac:dyDescent="0.35">
      <c r="C268" s="39"/>
      <c r="D268" s="9">
        <v>101</v>
      </c>
      <c r="E268" s="12">
        <v>0.99980003999200162</v>
      </c>
      <c r="AI268" s="39"/>
      <c r="AJ268" s="9">
        <v>101</v>
      </c>
      <c r="AK268" s="12">
        <v>0.99980003999200162</v>
      </c>
      <c r="BO268" s="39"/>
      <c r="BP268" s="9">
        <v>1.4989691204718832E-2</v>
      </c>
      <c r="BQ268" s="12">
        <v>0.72265546890621879</v>
      </c>
      <c r="CU268" s="39"/>
      <c r="CV268" s="9">
        <v>1.5097008492504834E-2</v>
      </c>
      <c r="CW268" s="12">
        <v>0.72265546890621879</v>
      </c>
      <c r="EA268" s="39"/>
      <c r="EB268" s="9">
        <v>6.3532691831849286E-2</v>
      </c>
      <c r="EC268" s="12">
        <v>0.72265546890621879</v>
      </c>
      <c r="FG268" s="39"/>
      <c r="FH268" s="9">
        <v>52521.930999999997</v>
      </c>
      <c r="FI268" s="12">
        <v>0.72265546890621879</v>
      </c>
      <c r="GM268" s="39"/>
      <c r="GN268" s="9">
        <v>52536.482600000003</v>
      </c>
      <c r="GO268" s="12">
        <v>0.72265546890621879</v>
      </c>
    </row>
    <row r="269" spans="3:197" x14ac:dyDescent="0.35">
      <c r="C269" s="39"/>
      <c r="D269" s="9">
        <v>101</v>
      </c>
      <c r="E269" s="12">
        <v>0.99980003999200162</v>
      </c>
      <c r="AI269" s="39"/>
      <c r="AJ269" s="9">
        <v>101</v>
      </c>
      <c r="AK269" s="12">
        <v>0.99980003999200162</v>
      </c>
      <c r="BO269" s="39"/>
      <c r="BP269" s="9">
        <v>1.5100782098797927E-2</v>
      </c>
      <c r="BQ269" s="12">
        <v>0.72745450909818032</v>
      </c>
      <c r="CU269" s="39"/>
      <c r="CV269" s="9">
        <v>1.5168740567636155E-2</v>
      </c>
      <c r="CW269" s="12">
        <v>0.72745450909818032</v>
      </c>
      <c r="EA269" s="39"/>
      <c r="EB269" s="9">
        <v>6.3994075270654358E-2</v>
      </c>
      <c r="EC269" s="12">
        <v>0.72745450909818032</v>
      </c>
      <c r="FG269" s="39"/>
      <c r="FH269" s="9">
        <v>52579.047100000003</v>
      </c>
      <c r="FI269" s="12">
        <v>0.72745450909818032</v>
      </c>
      <c r="GM269" s="39"/>
      <c r="GN269" s="9">
        <v>52609.032299999999</v>
      </c>
      <c r="GO269" s="12">
        <v>0.72745450909818032</v>
      </c>
    </row>
    <row r="270" spans="3:197" x14ac:dyDescent="0.35">
      <c r="C270" s="39"/>
      <c r="D270" s="9">
        <v>101</v>
      </c>
      <c r="E270" s="12">
        <v>0.99980003999200162</v>
      </c>
      <c r="AI270" s="39"/>
      <c r="AJ270" s="9">
        <v>101</v>
      </c>
      <c r="AK270" s="12">
        <v>0.99980003999200162</v>
      </c>
      <c r="BO270" s="39"/>
      <c r="BP270" s="9">
        <v>1.5193017531063672E-2</v>
      </c>
      <c r="BQ270" s="12">
        <v>0.73245350929814035</v>
      </c>
      <c r="CU270" s="39"/>
      <c r="CV270" s="9">
        <v>1.5278962770208633E-2</v>
      </c>
      <c r="CW270" s="12">
        <v>0.73245350929814035</v>
      </c>
      <c r="EA270" s="39"/>
      <c r="EB270" s="9">
        <v>6.4563148476434379E-2</v>
      </c>
      <c r="EC270" s="12">
        <v>0.73245350929814035</v>
      </c>
      <c r="FG270" s="39"/>
      <c r="FH270" s="9">
        <v>52642.002899999999</v>
      </c>
      <c r="FI270" s="12">
        <v>0.73245350929814035</v>
      </c>
      <c r="GM270" s="39"/>
      <c r="GN270" s="9">
        <v>52675.198700000001</v>
      </c>
      <c r="GO270" s="12">
        <v>0.73245350929814035</v>
      </c>
    </row>
    <row r="271" spans="3:197" x14ac:dyDescent="0.35">
      <c r="C271" s="39"/>
      <c r="D271" s="9">
        <v>101</v>
      </c>
      <c r="E271" s="12">
        <v>0.99980003999200162</v>
      </c>
      <c r="AI271" s="39"/>
      <c r="AJ271" s="9">
        <v>101</v>
      </c>
      <c r="AK271" s="12">
        <v>0.99980003999200162</v>
      </c>
      <c r="BO271" s="39"/>
      <c r="BP271" s="9">
        <v>1.5306317983817859E-2</v>
      </c>
      <c r="BQ271" s="12">
        <v>0.73745250949810037</v>
      </c>
      <c r="CU271" s="39"/>
      <c r="CV271" s="9">
        <v>1.5374466327756971E-2</v>
      </c>
      <c r="CW271" s="12">
        <v>0.73745250949810037</v>
      </c>
      <c r="EA271" s="39"/>
      <c r="EB271" s="9">
        <v>6.5015473458980177E-2</v>
      </c>
      <c r="EC271" s="12">
        <v>0.73745250949810037</v>
      </c>
      <c r="FG271" s="39"/>
      <c r="FH271" s="9">
        <v>52703.698100000001</v>
      </c>
      <c r="FI271" s="12">
        <v>0.73745250949810037</v>
      </c>
      <c r="GM271" s="39"/>
      <c r="GN271" s="9">
        <v>52742.540699999998</v>
      </c>
      <c r="GO271" s="12">
        <v>0.73745250949810037</v>
      </c>
    </row>
    <row r="272" spans="3:197" x14ac:dyDescent="0.35">
      <c r="C272" s="39"/>
      <c r="D272" s="9">
        <v>101</v>
      </c>
      <c r="E272" s="12">
        <v>0.99980003999200162</v>
      </c>
      <c r="AI272" s="39"/>
      <c r="AJ272" s="9">
        <v>101</v>
      </c>
      <c r="AK272" s="12">
        <v>0.99980003999200162</v>
      </c>
      <c r="BO272" s="39"/>
      <c r="BP272" s="9">
        <v>1.5385857098592279E-2</v>
      </c>
      <c r="BQ272" s="12">
        <v>0.7424515096980604</v>
      </c>
      <c r="CU272" s="39"/>
      <c r="CV272" s="9">
        <v>1.5502487193009449E-2</v>
      </c>
      <c r="CW272" s="12">
        <v>0.7424515096980604</v>
      </c>
      <c r="EA272" s="39"/>
      <c r="EB272" s="9">
        <v>6.5466393575735901E-2</v>
      </c>
      <c r="EC272" s="12">
        <v>0.7424515096980604</v>
      </c>
      <c r="FG272" s="39"/>
      <c r="FH272" s="9">
        <v>52748.97</v>
      </c>
      <c r="FI272" s="12">
        <v>0.7424515096980604</v>
      </c>
      <c r="GM272" s="39"/>
      <c r="GN272" s="9">
        <v>52807.373500000002</v>
      </c>
      <c r="GO272" s="12">
        <v>0.7424515096980604</v>
      </c>
    </row>
    <row r="273" spans="3:197" x14ac:dyDescent="0.35">
      <c r="C273" s="39"/>
      <c r="D273" s="9">
        <v>101</v>
      </c>
      <c r="E273" s="12">
        <v>0.99980003999200162</v>
      </c>
      <c r="AI273" s="39"/>
      <c r="AJ273" s="9">
        <v>101</v>
      </c>
      <c r="AK273" s="12">
        <v>0.99980003999200162</v>
      </c>
      <c r="BO273" s="39"/>
      <c r="BP273" s="9">
        <v>1.5458182127701134E-2</v>
      </c>
      <c r="BQ273" s="12">
        <v>0.74725054989002204</v>
      </c>
      <c r="CU273" s="39"/>
      <c r="CV273" s="9">
        <v>1.558221302266353E-2</v>
      </c>
      <c r="CW273" s="12">
        <v>0.74725054989002204</v>
      </c>
      <c r="EA273" s="39"/>
      <c r="EB273" s="9">
        <v>6.5870002359124907E-2</v>
      </c>
      <c r="EC273" s="12">
        <v>0.74725054989002204</v>
      </c>
      <c r="FG273" s="39"/>
      <c r="FH273" s="9">
        <v>52816.496700000003</v>
      </c>
      <c r="FI273" s="12">
        <v>0.74725054989002204</v>
      </c>
      <c r="GM273" s="39"/>
      <c r="GN273" s="9">
        <v>52866.185599999997</v>
      </c>
      <c r="GO273" s="12">
        <v>0.74725054989002204</v>
      </c>
    </row>
    <row r="274" spans="3:197" x14ac:dyDescent="0.35">
      <c r="C274" s="39"/>
      <c r="D274" s="9">
        <v>101</v>
      </c>
      <c r="E274" s="12">
        <v>0.99980003999200162</v>
      </c>
      <c r="AI274" s="39"/>
      <c r="AJ274" s="9">
        <v>101</v>
      </c>
      <c r="AK274" s="12">
        <v>0.99980003999200162</v>
      </c>
      <c r="BO274" s="39"/>
      <c r="BP274" s="9">
        <v>1.5568958609488058E-2</v>
      </c>
      <c r="BQ274" s="12">
        <v>0.75224955008998196</v>
      </c>
      <c r="CU274" s="39"/>
      <c r="CV274" s="9">
        <v>1.5710446847450776E-2</v>
      </c>
      <c r="CW274" s="12">
        <v>0.75224955008998196</v>
      </c>
      <c r="EA274" s="39"/>
      <c r="EB274" s="9">
        <v>6.6323463120165099E-2</v>
      </c>
      <c r="EC274" s="12">
        <v>0.75224955008998196</v>
      </c>
      <c r="FG274" s="39"/>
      <c r="FH274" s="9">
        <v>52885.316400000003</v>
      </c>
      <c r="FI274" s="12">
        <v>0.75224955008998196</v>
      </c>
      <c r="GM274" s="39"/>
      <c r="GN274" s="9">
        <v>52924.892599999999</v>
      </c>
      <c r="GO274" s="12">
        <v>0.75224955008998196</v>
      </c>
    </row>
    <row r="275" spans="3:197" x14ac:dyDescent="0.35">
      <c r="C275" s="39"/>
      <c r="D275" s="9">
        <v>101</v>
      </c>
      <c r="E275" s="12">
        <v>0.99980003999200162</v>
      </c>
      <c r="AI275" s="39"/>
      <c r="AJ275" s="9">
        <v>101</v>
      </c>
      <c r="AK275" s="12">
        <v>0.99980003999200162</v>
      </c>
      <c r="BO275" s="39"/>
      <c r="BP275" s="9">
        <v>1.5685129736501852E-2</v>
      </c>
      <c r="BQ275" s="12">
        <v>0.75724855028994198</v>
      </c>
      <c r="CU275" s="39"/>
      <c r="CV275" s="9">
        <v>1.5827581631134142E-2</v>
      </c>
      <c r="CW275" s="12">
        <v>0.75724855028994198</v>
      </c>
      <c r="EA275" s="39"/>
      <c r="EB275" s="9">
        <v>6.6612092732983505E-2</v>
      </c>
      <c r="EC275" s="12">
        <v>0.75724855028994198</v>
      </c>
      <c r="FG275" s="39"/>
      <c r="FH275" s="9">
        <v>52967.531499999997</v>
      </c>
      <c r="FI275" s="12">
        <v>0.75724855028994198</v>
      </c>
      <c r="GM275" s="39"/>
      <c r="GN275" s="9">
        <v>53004.002500000002</v>
      </c>
      <c r="GO275" s="12">
        <v>0.75724855028994198</v>
      </c>
    </row>
    <row r="276" spans="3:197" x14ac:dyDescent="0.35">
      <c r="C276" s="39"/>
      <c r="D276" s="9">
        <v>101</v>
      </c>
      <c r="E276" s="12">
        <v>0.99980003999200162</v>
      </c>
      <c r="AI276" s="39"/>
      <c r="AJ276" s="9">
        <v>101</v>
      </c>
      <c r="AK276" s="12">
        <v>0.99980003999200162</v>
      </c>
      <c r="BO276" s="39"/>
      <c r="BP276" s="9">
        <v>1.5787848016789577E-2</v>
      </c>
      <c r="BQ276" s="12">
        <v>0.762247550489902</v>
      </c>
      <c r="CU276" s="39"/>
      <c r="CV276" s="9">
        <v>1.5906502188752857E-2</v>
      </c>
      <c r="CW276" s="12">
        <v>0.762247550489902</v>
      </c>
      <c r="EA276" s="39"/>
      <c r="EB276" s="9">
        <v>6.7257552783873492E-2</v>
      </c>
      <c r="EC276" s="12">
        <v>0.762247550489902</v>
      </c>
      <c r="FG276" s="39"/>
      <c r="FH276" s="9">
        <v>53035.611100000002</v>
      </c>
      <c r="FI276" s="12">
        <v>0.762247550489902</v>
      </c>
      <c r="GM276" s="39"/>
      <c r="GN276" s="9">
        <v>53061.038099999998</v>
      </c>
      <c r="GO276" s="12">
        <v>0.762247550489902</v>
      </c>
    </row>
    <row r="277" spans="3:197" x14ac:dyDescent="0.35">
      <c r="C277" s="39"/>
      <c r="D277" s="9">
        <v>101</v>
      </c>
      <c r="E277" s="12">
        <v>0.99980003999200162</v>
      </c>
      <c r="AI277" s="39"/>
      <c r="AJ277" s="9">
        <v>101</v>
      </c>
      <c r="AK277" s="12">
        <v>0.99980003999200162</v>
      </c>
      <c r="BO277" s="39"/>
      <c r="BP277" s="9">
        <v>1.5900282981276711E-2</v>
      </c>
      <c r="BQ277" s="12">
        <v>0.76704659068186365</v>
      </c>
      <c r="CU277" s="39"/>
      <c r="CV277" s="9">
        <v>1.5984074422123972E-2</v>
      </c>
      <c r="CW277" s="12">
        <v>0.76704659068186365</v>
      </c>
      <c r="EA277" s="39"/>
      <c r="EB277" s="9">
        <v>6.776351434475994E-2</v>
      </c>
      <c r="EC277" s="12">
        <v>0.76704659068186365</v>
      </c>
      <c r="FG277" s="39"/>
      <c r="FH277" s="9">
        <v>53097.5789</v>
      </c>
      <c r="FI277" s="12">
        <v>0.76704659068186365</v>
      </c>
      <c r="GM277" s="39"/>
      <c r="GN277" s="9">
        <v>53139.999300000003</v>
      </c>
      <c r="GO277" s="12">
        <v>0.76704659068186365</v>
      </c>
    </row>
    <row r="278" spans="3:197" x14ac:dyDescent="0.35">
      <c r="C278" s="39"/>
      <c r="D278" s="9">
        <v>101</v>
      </c>
      <c r="E278" s="12">
        <v>0.99980003999200162</v>
      </c>
      <c r="AI278" s="39"/>
      <c r="AJ278" s="9">
        <v>101</v>
      </c>
      <c r="AK278" s="12">
        <v>0.99980003999200162</v>
      </c>
      <c r="BO278" s="39"/>
      <c r="BP278" s="9">
        <v>1.6064972923823223E-2</v>
      </c>
      <c r="BQ278" s="12">
        <v>0.77204559088182367</v>
      </c>
      <c r="CU278" s="39"/>
      <c r="CV278" s="9">
        <v>1.6054247212639969E-2</v>
      </c>
      <c r="CW278" s="12">
        <v>0.77204559088182367</v>
      </c>
      <c r="EA278" s="39"/>
      <c r="EB278" s="9">
        <v>6.8168517683583146E-2</v>
      </c>
      <c r="EC278" s="12">
        <v>0.77204559088182367</v>
      </c>
      <c r="FG278" s="39"/>
      <c r="FH278" s="9">
        <v>53191.458200000001</v>
      </c>
      <c r="FI278" s="12">
        <v>0.77204559088182367</v>
      </c>
      <c r="GM278" s="39"/>
      <c r="GN278" s="9">
        <v>53204.330800000003</v>
      </c>
      <c r="GO278" s="12">
        <v>0.77204559088182367</v>
      </c>
    </row>
    <row r="279" spans="3:197" x14ac:dyDescent="0.35">
      <c r="C279" s="39"/>
      <c r="D279" s="9">
        <v>101</v>
      </c>
      <c r="E279" s="12">
        <v>0.99980003999200162</v>
      </c>
      <c r="AI279" s="39"/>
      <c r="AJ279" s="9">
        <v>101</v>
      </c>
      <c r="AK279" s="12">
        <v>0.99980003999200162</v>
      </c>
      <c r="BO279" s="39"/>
      <c r="BP279" s="9">
        <v>1.6172037448399137E-2</v>
      </c>
      <c r="BQ279" s="12">
        <v>0.7770445910817837</v>
      </c>
      <c r="CU279" s="39"/>
      <c r="CV279" s="9">
        <v>1.614367050565679E-2</v>
      </c>
      <c r="CW279" s="12">
        <v>0.7770445910817837</v>
      </c>
      <c r="EA279" s="39"/>
      <c r="EB279" s="9">
        <v>6.8508851304995164E-2</v>
      </c>
      <c r="EC279" s="12">
        <v>0.7770445910817837</v>
      </c>
      <c r="FG279" s="39"/>
      <c r="FH279" s="9">
        <v>53246.082300000002</v>
      </c>
      <c r="FI279" s="12">
        <v>0.7770445910817837</v>
      </c>
      <c r="GM279" s="39"/>
      <c r="GN279" s="9">
        <v>53271.155100000004</v>
      </c>
      <c r="GO279" s="12">
        <v>0.7770445910817837</v>
      </c>
    </row>
    <row r="280" spans="3:197" x14ac:dyDescent="0.35">
      <c r="C280" s="39"/>
      <c r="D280" s="9">
        <v>101</v>
      </c>
      <c r="E280" s="12">
        <v>0.99980003999200162</v>
      </c>
      <c r="AI280" s="39"/>
      <c r="AJ280" s="9">
        <v>101</v>
      </c>
      <c r="AK280" s="12">
        <v>0.99980003999200162</v>
      </c>
      <c r="BO280" s="39"/>
      <c r="BP280" s="9">
        <v>1.6278282320039712E-2</v>
      </c>
      <c r="BQ280" s="12">
        <v>0.78204359128174361</v>
      </c>
      <c r="CU280" s="39"/>
      <c r="CV280" s="9">
        <v>1.6242816514257442E-2</v>
      </c>
      <c r="CW280" s="12">
        <v>0.78204359128174361</v>
      </c>
      <c r="EA280" s="39"/>
      <c r="EB280" s="9">
        <v>6.898237944688683E-2</v>
      </c>
      <c r="EC280" s="12">
        <v>0.78204359128174361</v>
      </c>
      <c r="FG280" s="39"/>
      <c r="FH280" s="9">
        <v>53310.923799999997</v>
      </c>
      <c r="FI280" s="12">
        <v>0.78204359128174361</v>
      </c>
      <c r="GM280" s="39"/>
      <c r="GN280" s="9">
        <v>53326.421900000001</v>
      </c>
      <c r="GO280" s="12">
        <v>0.78204359128174361</v>
      </c>
    </row>
    <row r="281" spans="3:197" x14ac:dyDescent="0.35">
      <c r="C281" s="39"/>
      <c r="D281" s="9">
        <v>101</v>
      </c>
      <c r="E281" s="12">
        <v>0.99980003999200162</v>
      </c>
      <c r="AI281" s="39"/>
      <c r="AJ281" s="9">
        <v>101</v>
      </c>
      <c r="AK281" s="12">
        <v>0.99980003999200162</v>
      </c>
      <c r="BO281" s="39"/>
      <c r="BP281" s="9">
        <v>1.6331673263344663E-2</v>
      </c>
      <c r="BQ281" s="12">
        <v>0.78684263147370526</v>
      </c>
      <c r="CU281" s="39"/>
      <c r="CV281" s="9">
        <v>1.6329399636149138E-2</v>
      </c>
      <c r="CW281" s="12">
        <v>0.78684263147370526</v>
      </c>
      <c r="EA281" s="39"/>
      <c r="EB281" s="9">
        <v>6.9574671920224124E-2</v>
      </c>
      <c r="EC281" s="12">
        <v>0.78684263147370526</v>
      </c>
      <c r="FG281" s="39"/>
      <c r="FH281" s="9">
        <v>53368.007899999997</v>
      </c>
      <c r="FI281" s="12">
        <v>0.78684263147370526</v>
      </c>
      <c r="GM281" s="39"/>
      <c r="GN281" s="9">
        <v>53399.117599999998</v>
      </c>
      <c r="GO281" s="12">
        <v>0.78684263147370526</v>
      </c>
    </row>
    <row r="282" spans="3:197" x14ac:dyDescent="0.35">
      <c r="C282" s="39"/>
      <c r="D282" s="9">
        <v>101</v>
      </c>
      <c r="E282" s="12">
        <v>0.99980003999200162</v>
      </c>
      <c r="AI282" s="39"/>
      <c r="AJ282" s="9">
        <v>101</v>
      </c>
      <c r="AK282" s="12">
        <v>0.99980003999200162</v>
      </c>
      <c r="BO282" s="39"/>
      <c r="BP282" s="9">
        <v>1.6472324228912164E-2</v>
      </c>
      <c r="BQ282" s="12">
        <v>0.79184163167366528</v>
      </c>
      <c r="CU282" s="39"/>
      <c r="CV282" s="9">
        <v>1.639010438167619E-2</v>
      </c>
      <c r="CW282" s="12">
        <v>0.79184163167366528</v>
      </c>
      <c r="EA282" s="39"/>
      <c r="EB282" s="9">
        <v>6.9961985692801543E-2</v>
      </c>
      <c r="EC282" s="12">
        <v>0.79184163167366528</v>
      </c>
      <c r="FG282" s="39"/>
      <c r="FH282" s="9">
        <v>53438.214699999997</v>
      </c>
      <c r="FI282" s="12">
        <v>0.79184163167366528</v>
      </c>
      <c r="GM282" s="39"/>
      <c r="GN282" s="9">
        <v>53449.919000000002</v>
      </c>
      <c r="GO282" s="12">
        <v>0.79184163167366528</v>
      </c>
    </row>
    <row r="283" spans="3:197" x14ac:dyDescent="0.35">
      <c r="C283" s="39"/>
      <c r="D283" s="9">
        <v>101</v>
      </c>
      <c r="E283" s="12">
        <v>0.99980003999200162</v>
      </c>
      <c r="AI283" s="39"/>
      <c r="AJ283" s="9">
        <v>101</v>
      </c>
      <c r="AK283" s="12">
        <v>0.99980003999200162</v>
      </c>
      <c r="BO283" s="39"/>
      <c r="BP283" s="9">
        <v>1.6613758256333565E-2</v>
      </c>
      <c r="BQ283" s="12">
        <v>0.7968406318736253</v>
      </c>
      <c r="CU283" s="39"/>
      <c r="CV283" s="9">
        <v>1.6485630672659783E-2</v>
      </c>
      <c r="CW283" s="12">
        <v>0.7968406318736253</v>
      </c>
      <c r="EA283" s="39"/>
      <c r="EB283" s="9">
        <v>7.0307133317888529E-2</v>
      </c>
      <c r="EC283" s="12">
        <v>0.7968406318736253</v>
      </c>
      <c r="FG283" s="39"/>
      <c r="FH283" s="9">
        <v>53502.508300000001</v>
      </c>
      <c r="FI283" s="12">
        <v>0.7968406318736253</v>
      </c>
      <c r="GM283" s="39"/>
      <c r="GN283" s="9">
        <v>53502.691099999996</v>
      </c>
      <c r="GO283" s="12">
        <v>0.7968406318736253</v>
      </c>
    </row>
    <row r="284" spans="3:197" x14ac:dyDescent="0.35">
      <c r="C284" s="39"/>
      <c r="D284" s="9">
        <v>101</v>
      </c>
      <c r="E284" s="12">
        <v>0.99980003999200162</v>
      </c>
      <c r="AI284" s="39"/>
      <c r="AJ284" s="9">
        <v>101</v>
      </c>
      <c r="AK284" s="12">
        <v>0.99980003999200162</v>
      </c>
      <c r="BO284" s="39"/>
      <c r="BP284" s="9">
        <v>1.6694681079662925E-2</v>
      </c>
      <c r="BQ284" s="12">
        <v>0.80183963207358533</v>
      </c>
      <c r="CU284" s="39"/>
      <c r="CV284" s="9">
        <v>1.6593344328838723E-2</v>
      </c>
      <c r="CW284" s="12">
        <v>0.80183963207358533</v>
      </c>
      <c r="EA284" s="39"/>
      <c r="EB284" s="9">
        <v>7.0757400272137921E-2</v>
      </c>
      <c r="EC284" s="12">
        <v>0.80183963207358533</v>
      </c>
      <c r="FG284" s="39"/>
      <c r="FH284" s="9">
        <v>53570.011899999998</v>
      </c>
      <c r="FI284" s="12">
        <v>0.80183963207358533</v>
      </c>
      <c r="GM284" s="39"/>
      <c r="GN284" s="9">
        <v>53576.085400000004</v>
      </c>
      <c r="GO284" s="12">
        <v>0.80183963207358533</v>
      </c>
    </row>
    <row r="285" spans="3:197" x14ac:dyDescent="0.35">
      <c r="C285" s="39"/>
      <c r="D285" s="9">
        <v>101</v>
      </c>
      <c r="E285" s="12">
        <v>0.99980003999200162</v>
      </c>
      <c r="AI285" s="39"/>
      <c r="AJ285" s="9">
        <v>101</v>
      </c>
      <c r="AK285" s="12">
        <v>0.99980003999200162</v>
      </c>
      <c r="BO285" s="39"/>
      <c r="BP285" s="9">
        <v>1.6816411409975852E-2</v>
      </c>
      <c r="BQ285" s="12">
        <v>0.80663867226554686</v>
      </c>
      <c r="CU285" s="39"/>
      <c r="CV285" s="9">
        <v>1.668062784969572E-2</v>
      </c>
      <c r="CW285" s="12">
        <v>0.80663867226554686</v>
      </c>
      <c r="EA285" s="39"/>
      <c r="EB285" s="9">
        <v>7.1361402180854627E-2</v>
      </c>
      <c r="EC285" s="12">
        <v>0.80663867226554686</v>
      </c>
      <c r="FG285" s="39"/>
      <c r="FH285" s="9">
        <v>53632.171199999997</v>
      </c>
      <c r="FI285" s="12">
        <v>0.80663867226554686</v>
      </c>
      <c r="GM285" s="39"/>
      <c r="GN285" s="9">
        <v>53633.317199999998</v>
      </c>
      <c r="GO285" s="12">
        <v>0.80663867226554686</v>
      </c>
    </row>
    <row r="286" spans="3:197" x14ac:dyDescent="0.35">
      <c r="C286" s="39"/>
      <c r="D286" s="9">
        <v>101</v>
      </c>
      <c r="E286" s="12">
        <v>0.99980003999200162</v>
      </c>
      <c r="AI286" s="39"/>
      <c r="AJ286" s="9">
        <v>101</v>
      </c>
      <c r="AK286" s="12">
        <v>0.99980003999200162</v>
      </c>
      <c r="BO286" s="39"/>
      <c r="BP286" s="9">
        <v>1.6920424160383564E-2</v>
      </c>
      <c r="BQ286" s="12">
        <v>0.81163767246550689</v>
      </c>
      <c r="CU286" s="39"/>
      <c r="CV286" s="9">
        <v>1.6837515385002496E-2</v>
      </c>
      <c r="CW286" s="12">
        <v>0.81163767246550689</v>
      </c>
      <c r="EA286" s="39"/>
      <c r="EB286" s="9">
        <v>7.1916991111558637E-2</v>
      </c>
      <c r="EC286" s="12">
        <v>0.81163767246550689</v>
      </c>
      <c r="FG286" s="39"/>
      <c r="FH286" s="9">
        <v>53702.626300000004</v>
      </c>
      <c r="FI286" s="12">
        <v>0.81163767246550689</v>
      </c>
      <c r="GM286" s="39"/>
      <c r="GN286" s="9">
        <v>53709.789299999997</v>
      </c>
      <c r="GO286" s="12">
        <v>0.81163767246550689</v>
      </c>
    </row>
    <row r="287" spans="3:197" x14ac:dyDescent="0.35">
      <c r="C287" s="39"/>
      <c r="D287" s="9">
        <v>101</v>
      </c>
      <c r="E287" s="12">
        <v>0.99980003999200162</v>
      </c>
      <c r="AI287" s="39"/>
      <c r="AJ287" s="9">
        <v>101</v>
      </c>
      <c r="AK287" s="12">
        <v>0.99980003999200162</v>
      </c>
      <c r="BO287" s="39"/>
      <c r="BP287" s="9">
        <v>1.7030375196158173E-2</v>
      </c>
      <c r="BQ287" s="12">
        <v>0.81663667266546691</v>
      </c>
      <c r="CU287" s="39"/>
      <c r="CV287" s="9">
        <v>1.6968945769493135E-2</v>
      </c>
      <c r="CW287" s="12">
        <v>0.81663667266546691</v>
      </c>
      <c r="EA287" s="39"/>
      <c r="EB287" s="9">
        <v>7.2597157946283727E-2</v>
      </c>
      <c r="EC287" s="12">
        <v>0.81663667266546691</v>
      </c>
      <c r="FG287" s="39"/>
      <c r="FH287" s="9">
        <v>53749.521999999997</v>
      </c>
      <c r="FI287" s="12">
        <v>0.81663667266546691</v>
      </c>
      <c r="GM287" s="39"/>
      <c r="GN287" s="9">
        <v>53774.8004</v>
      </c>
      <c r="GO287" s="12">
        <v>0.81663667266546691</v>
      </c>
    </row>
    <row r="288" spans="3:197" x14ac:dyDescent="0.35">
      <c r="C288" s="39"/>
      <c r="D288" s="9">
        <v>101</v>
      </c>
      <c r="E288" s="12">
        <v>0.99980003999200162</v>
      </c>
      <c r="AI288" s="39"/>
      <c r="AJ288" s="9">
        <v>101</v>
      </c>
      <c r="AK288" s="12">
        <v>0.99980003999200162</v>
      </c>
      <c r="BO288" s="39"/>
      <c r="BP288" s="9">
        <v>1.713850537613346E-2</v>
      </c>
      <c r="BQ288" s="12">
        <v>0.82163567286542694</v>
      </c>
      <c r="CU288" s="39"/>
      <c r="CV288" s="9">
        <v>1.7136541376894611E-2</v>
      </c>
      <c r="CW288" s="12">
        <v>0.82163567286542694</v>
      </c>
      <c r="EA288" s="39"/>
      <c r="EB288" s="9">
        <v>7.3088553052605379E-2</v>
      </c>
      <c r="EC288" s="12">
        <v>0.82163567286542694</v>
      </c>
      <c r="FG288" s="39"/>
      <c r="FH288" s="9">
        <v>53823.860399999998</v>
      </c>
      <c r="FI288" s="12">
        <v>0.82163567286542694</v>
      </c>
      <c r="GM288" s="39"/>
      <c r="GN288" s="9">
        <v>53865.3894</v>
      </c>
      <c r="GO288" s="12">
        <v>0.82163567286542694</v>
      </c>
    </row>
    <row r="289" spans="3:197" x14ac:dyDescent="0.35">
      <c r="C289" s="39"/>
      <c r="D289" s="9">
        <v>101</v>
      </c>
      <c r="E289" s="12">
        <v>0.99980003999200162</v>
      </c>
      <c r="AI289" s="39"/>
      <c r="AJ289" s="9">
        <v>101</v>
      </c>
      <c r="AK289" s="12">
        <v>0.99980003999200162</v>
      </c>
      <c r="BO289" s="39"/>
      <c r="BP289" s="9">
        <v>1.726242861954656E-2</v>
      </c>
      <c r="BQ289" s="12">
        <v>0.82643471305738847</v>
      </c>
      <c r="CU289" s="39"/>
      <c r="CV289" s="9">
        <v>1.7221410596466542E-2</v>
      </c>
      <c r="CW289" s="12">
        <v>0.82643471305738847</v>
      </c>
      <c r="EA289" s="39"/>
      <c r="EB289" s="9">
        <v>7.3471838578889101E-2</v>
      </c>
      <c r="EC289" s="12">
        <v>0.82643471305738847</v>
      </c>
      <c r="FG289" s="39"/>
      <c r="FH289" s="9">
        <v>53871.701000000001</v>
      </c>
      <c r="FI289" s="12">
        <v>0.82643471305738847</v>
      </c>
      <c r="GM289" s="39"/>
      <c r="GN289" s="9">
        <v>53943.497600000002</v>
      </c>
      <c r="GO289" s="12">
        <v>0.82643471305738847</v>
      </c>
    </row>
    <row r="290" spans="3:197" x14ac:dyDescent="0.35">
      <c r="C290" s="39"/>
      <c r="D290" s="9">
        <v>101</v>
      </c>
      <c r="E290" s="12">
        <v>0.99980003999200162</v>
      </c>
      <c r="AI290" s="39"/>
      <c r="AJ290" s="9">
        <v>101</v>
      </c>
      <c r="AK290" s="12">
        <v>0.99980003999200162</v>
      </c>
      <c r="BO290" s="39"/>
      <c r="BP290" s="9">
        <v>1.7393120622793926E-2</v>
      </c>
      <c r="BQ290" s="12">
        <v>0.83143371325734849</v>
      </c>
      <c r="CU290" s="39"/>
      <c r="CV290" s="9">
        <v>1.7386434341373696E-2</v>
      </c>
      <c r="CW290" s="12">
        <v>0.83143371325734849</v>
      </c>
      <c r="EA290" s="39"/>
      <c r="EB290" s="9">
        <v>7.3920961643548208E-2</v>
      </c>
      <c r="EC290" s="12">
        <v>0.83143371325734849</v>
      </c>
      <c r="FG290" s="39"/>
      <c r="FH290" s="9">
        <v>53941.177000000003</v>
      </c>
      <c r="FI290" s="12">
        <v>0.83143371325734849</v>
      </c>
      <c r="GM290" s="39"/>
      <c r="GN290" s="9">
        <v>54007.891600000003</v>
      </c>
      <c r="GO290" s="12">
        <v>0.83143371325734849</v>
      </c>
    </row>
    <row r="291" spans="3:197" x14ac:dyDescent="0.35">
      <c r="C291" s="39"/>
      <c r="D291" s="9">
        <v>101</v>
      </c>
      <c r="E291" s="12">
        <v>0.99980003999200162</v>
      </c>
      <c r="AI291" s="39"/>
      <c r="AJ291" s="9">
        <v>101</v>
      </c>
      <c r="AK291" s="12">
        <v>0.99980003999200162</v>
      </c>
      <c r="BO291" s="39"/>
      <c r="BP291" s="9">
        <v>1.7514169562155967E-2</v>
      </c>
      <c r="BQ291" s="12">
        <v>0.83643271345730852</v>
      </c>
      <c r="CU291" s="39"/>
      <c r="CV291" s="9">
        <v>1.7475605720153574E-2</v>
      </c>
      <c r="CW291" s="12">
        <v>0.83643271345730852</v>
      </c>
      <c r="EA291" s="39"/>
      <c r="EB291" s="9">
        <v>7.4350069157650647E-2</v>
      </c>
      <c r="EC291" s="12">
        <v>0.83643271345730852</v>
      </c>
      <c r="FG291" s="39"/>
      <c r="FH291" s="9">
        <v>54022.284399999997</v>
      </c>
      <c r="FI291" s="12">
        <v>0.83643271345730852</v>
      </c>
      <c r="GM291" s="39"/>
      <c r="GN291" s="9">
        <v>54079.659200000002</v>
      </c>
      <c r="GO291" s="12">
        <v>0.83643271345730852</v>
      </c>
    </row>
    <row r="292" spans="3:197" x14ac:dyDescent="0.35">
      <c r="C292" s="39"/>
      <c r="D292" s="9">
        <v>101</v>
      </c>
      <c r="E292" s="12">
        <v>0.99980003999200162</v>
      </c>
      <c r="AI292" s="39"/>
      <c r="AJ292" s="9">
        <v>101</v>
      </c>
      <c r="AK292" s="12">
        <v>0.99980003999200162</v>
      </c>
      <c r="BO292" s="39"/>
      <c r="BP292" s="9">
        <v>1.7607742861445213E-2</v>
      </c>
      <c r="BQ292" s="12">
        <v>0.84143171365726854</v>
      </c>
      <c r="CU292" s="39"/>
      <c r="CV292" s="9">
        <v>1.7589227816966712E-2</v>
      </c>
      <c r="CW292" s="12">
        <v>0.84143171365726854</v>
      </c>
      <c r="EA292" s="39"/>
      <c r="EB292" s="9">
        <v>7.5005327030321922E-2</v>
      </c>
      <c r="EC292" s="12">
        <v>0.84143171365726854</v>
      </c>
      <c r="FG292" s="39"/>
      <c r="FH292" s="9">
        <v>54080.559000000001</v>
      </c>
      <c r="FI292" s="12">
        <v>0.84143171365726854</v>
      </c>
      <c r="GM292" s="39"/>
      <c r="GN292" s="9">
        <v>54138.909500000002</v>
      </c>
      <c r="GO292" s="12">
        <v>0.84143171365726854</v>
      </c>
    </row>
    <row r="293" spans="3:197" x14ac:dyDescent="0.35">
      <c r="C293" s="39"/>
      <c r="D293" s="9">
        <v>101</v>
      </c>
      <c r="E293" s="12">
        <v>0.99980003999200162</v>
      </c>
      <c r="AI293" s="39"/>
      <c r="AJ293" s="9">
        <v>101</v>
      </c>
      <c r="AK293" s="12">
        <v>0.99980003999200162</v>
      </c>
      <c r="BO293" s="39"/>
      <c r="BP293" s="9">
        <v>1.7722440679150662E-2</v>
      </c>
      <c r="BQ293" s="12">
        <v>0.84623075384923019</v>
      </c>
      <c r="CU293" s="39"/>
      <c r="CV293" s="9">
        <v>1.76890741971393E-2</v>
      </c>
      <c r="CW293" s="12">
        <v>0.84623075384923019</v>
      </c>
      <c r="EA293" s="39"/>
      <c r="EB293" s="9">
        <v>7.5585436894089808E-2</v>
      </c>
      <c r="EC293" s="12">
        <v>0.84623075384923019</v>
      </c>
      <c r="FG293" s="39"/>
      <c r="FH293" s="9">
        <v>54156.296999999999</v>
      </c>
      <c r="FI293" s="12">
        <v>0.84623075384923019</v>
      </c>
      <c r="GM293" s="39"/>
      <c r="GN293" s="9">
        <v>54189.7624</v>
      </c>
      <c r="GO293" s="12">
        <v>0.84623075384923019</v>
      </c>
    </row>
    <row r="294" spans="3:197" x14ac:dyDescent="0.35">
      <c r="C294" s="39"/>
      <c r="D294" s="9">
        <v>101</v>
      </c>
      <c r="E294" s="12">
        <v>0.99980003999200162</v>
      </c>
      <c r="AI294" s="39"/>
      <c r="AJ294" s="9">
        <v>101</v>
      </c>
      <c r="AK294" s="12">
        <v>0.99980003999200162</v>
      </c>
      <c r="BO294" s="39"/>
      <c r="BP294" s="9">
        <v>1.7791969698533961E-2</v>
      </c>
      <c r="BQ294" s="12">
        <v>0.85122975404919021</v>
      </c>
      <c r="CU294" s="39"/>
      <c r="CV294" s="9">
        <v>1.7810378697193183E-2</v>
      </c>
      <c r="CW294" s="12">
        <v>0.85122975404919021</v>
      </c>
      <c r="EA294" s="39"/>
      <c r="EB294" s="9">
        <v>7.6252062719495431E-2</v>
      </c>
      <c r="EC294" s="12">
        <v>0.85122975404919021</v>
      </c>
      <c r="FG294" s="39"/>
      <c r="FH294" s="9">
        <v>54250.944300000003</v>
      </c>
      <c r="FI294" s="12">
        <v>0.85122975404919021</v>
      </c>
      <c r="GM294" s="39"/>
      <c r="GN294" s="9">
        <v>54300.433299999997</v>
      </c>
      <c r="GO294" s="12">
        <v>0.85122975404919021</v>
      </c>
    </row>
    <row r="295" spans="3:197" x14ac:dyDescent="0.35">
      <c r="C295" s="39"/>
      <c r="D295" s="9">
        <v>101</v>
      </c>
      <c r="E295" s="12">
        <v>0.99980003999200162</v>
      </c>
      <c r="AI295" s="39"/>
      <c r="AJ295" s="9">
        <v>101</v>
      </c>
      <c r="AK295" s="12">
        <v>0.99980003999200162</v>
      </c>
      <c r="BO295" s="39"/>
      <c r="BP295" s="9">
        <v>1.7950770624233971E-2</v>
      </c>
      <c r="BQ295" s="12">
        <v>0.85622875424915013</v>
      </c>
      <c r="CU295" s="39"/>
      <c r="CV295" s="9">
        <v>1.7949669861695241E-2</v>
      </c>
      <c r="CW295" s="12">
        <v>0.85622875424915013</v>
      </c>
      <c r="EA295" s="39"/>
      <c r="EB295" s="9">
        <v>7.6939997279297914E-2</v>
      </c>
      <c r="EC295" s="12">
        <v>0.85622875424915013</v>
      </c>
      <c r="FG295" s="39"/>
      <c r="FH295" s="9">
        <v>54343.7618</v>
      </c>
      <c r="FI295" s="12">
        <v>0.85622875424915013</v>
      </c>
      <c r="GM295" s="39"/>
      <c r="GN295" s="9">
        <v>54376.0982</v>
      </c>
      <c r="GO295" s="12">
        <v>0.85622875424915013</v>
      </c>
    </row>
    <row r="296" spans="3:197" x14ac:dyDescent="0.35">
      <c r="C296" s="39"/>
      <c r="D296" s="9">
        <v>101</v>
      </c>
      <c r="E296" s="12">
        <v>0.99980003999200162</v>
      </c>
      <c r="AI296" s="39"/>
      <c r="AJ296" s="9">
        <v>101</v>
      </c>
      <c r="AK296" s="12">
        <v>0.99980003999200162</v>
      </c>
      <c r="BO296" s="39"/>
      <c r="BP296" s="9">
        <v>1.8053192517704434E-2</v>
      </c>
      <c r="BQ296" s="12">
        <v>0.86122775444911015</v>
      </c>
      <c r="CU296" s="39"/>
      <c r="CV296" s="9">
        <v>1.8065735617265381E-2</v>
      </c>
      <c r="CW296" s="12">
        <v>0.86122775444911015</v>
      </c>
      <c r="EA296" s="39"/>
      <c r="EB296" s="9">
        <v>7.749079512007534E-2</v>
      </c>
      <c r="EC296" s="12">
        <v>0.86122775444911015</v>
      </c>
      <c r="FG296" s="39"/>
      <c r="FH296" s="9">
        <v>54413.878700000001</v>
      </c>
      <c r="FI296" s="12">
        <v>0.86122775444911015</v>
      </c>
      <c r="GM296" s="39"/>
      <c r="GN296" s="9">
        <v>54438.789299999997</v>
      </c>
      <c r="GO296" s="12">
        <v>0.86122775444911015</v>
      </c>
    </row>
    <row r="297" spans="3:197" x14ac:dyDescent="0.35">
      <c r="C297" s="39"/>
      <c r="D297" s="9">
        <v>101</v>
      </c>
      <c r="E297" s="12">
        <v>0.99980003999200162</v>
      </c>
      <c r="AI297" s="39"/>
      <c r="AJ297" s="9">
        <v>101</v>
      </c>
      <c r="AK297" s="12">
        <v>0.99980003999200162</v>
      </c>
      <c r="BO297" s="39"/>
      <c r="BP297" s="9">
        <v>1.8212659069773117E-2</v>
      </c>
      <c r="BQ297" s="12">
        <v>0.8660267946410718</v>
      </c>
      <c r="CU297" s="39"/>
      <c r="CV297" s="9">
        <v>1.817331955482434E-2</v>
      </c>
      <c r="CW297" s="12">
        <v>0.8660267946410718</v>
      </c>
      <c r="EA297" s="39"/>
      <c r="EB297" s="9">
        <v>7.8105555991163894E-2</v>
      </c>
      <c r="EC297" s="12">
        <v>0.8660267946410718</v>
      </c>
      <c r="FG297" s="39"/>
      <c r="FH297" s="9">
        <v>54499.488899999997</v>
      </c>
      <c r="FI297" s="12">
        <v>0.8660267946410718</v>
      </c>
      <c r="GM297" s="39"/>
      <c r="GN297" s="9">
        <v>54538.553699999997</v>
      </c>
      <c r="GO297" s="12">
        <v>0.8660267946410718</v>
      </c>
    </row>
    <row r="298" spans="3:197" x14ac:dyDescent="0.35">
      <c r="C298" s="39"/>
      <c r="D298" s="9">
        <v>101</v>
      </c>
      <c r="E298" s="12">
        <v>0.99980003999200162</v>
      </c>
      <c r="AI298" s="39"/>
      <c r="AJ298" s="9">
        <v>101</v>
      </c>
      <c r="AK298" s="12">
        <v>0.99980003999200162</v>
      </c>
      <c r="BO298" s="39"/>
      <c r="BP298" s="9">
        <v>1.8369305687301059E-2</v>
      </c>
      <c r="BQ298" s="12">
        <v>0.87102579484103182</v>
      </c>
      <c r="CU298" s="39"/>
      <c r="CV298" s="9">
        <v>1.8334670388150839E-2</v>
      </c>
      <c r="CW298" s="12">
        <v>0.87102579484103182</v>
      </c>
      <c r="EA298" s="39"/>
      <c r="EB298" s="9">
        <v>7.8535729249340006E-2</v>
      </c>
      <c r="EC298" s="12">
        <v>0.87102579484103182</v>
      </c>
      <c r="FG298" s="39"/>
      <c r="FH298" s="9">
        <v>54607.665800000002</v>
      </c>
      <c r="FI298" s="12">
        <v>0.87102579484103182</v>
      </c>
      <c r="GM298" s="39"/>
      <c r="GN298" s="9">
        <v>54607.9931</v>
      </c>
      <c r="GO298" s="12">
        <v>0.87102579484103182</v>
      </c>
    </row>
    <row r="299" spans="3:197" x14ac:dyDescent="0.35">
      <c r="C299" s="39"/>
      <c r="D299" s="9">
        <v>101</v>
      </c>
      <c r="E299" s="12">
        <v>0.99980003999200162</v>
      </c>
      <c r="AI299" s="39"/>
      <c r="AJ299" s="9">
        <v>101</v>
      </c>
      <c r="AK299" s="12">
        <v>0.99980003999200162</v>
      </c>
      <c r="BO299" s="39"/>
      <c r="BP299" s="9">
        <v>1.8489274966992698E-2</v>
      </c>
      <c r="BQ299" s="12">
        <v>0.87602479504099184</v>
      </c>
      <c r="CU299" s="39"/>
      <c r="CV299" s="9">
        <v>1.8480539058297715E-2</v>
      </c>
      <c r="CW299" s="12">
        <v>0.87602479504099184</v>
      </c>
      <c r="EA299" s="39"/>
      <c r="EB299" s="9">
        <v>7.9235572430021481E-2</v>
      </c>
      <c r="EC299" s="12">
        <v>0.87602479504099184</v>
      </c>
      <c r="FG299" s="39"/>
      <c r="FH299" s="9">
        <v>54690.689400000003</v>
      </c>
      <c r="FI299" s="12">
        <v>0.87602479504099184</v>
      </c>
      <c r="GM299" s="39"/>
      <c r="GN299" s="9">
        <v>54713.272100000002</v>
      </c>
      <c r="GO299" s="12">
        <v>0.87602479504099184</v>
      </c>
    </row>
    <row r="300" spans="3:197" x14ac:dyDescent="0.35">
      <c r="C300" s="39"/>
      <c r="D300" s="9">
        <v>101</v>
      </c>
      <c r="E300" s="12">
        <v>0.99980003999200162</v>
      </c>
      <c r="AI300" s="39"/>
      <c r="AJ300" s="9">
        <v>101</v>
      </c>
      <c r="AK300" s="12">
        <v>0.99980003999200162</v>
      </c>
      <c r="BO300" s="39"/>
      <c r="BP300" s="9">
        <v>1.8669111546346682E-2</v>
      </c>
      <c r="BQ300" s="12">
        <v>0.88102379524095176</v>
      </c>
      <c r="CU300" s="39"/>
      <c r="CV300" s="9">
        <v>1.8647461255499088E-2</v>
      </c>
      <c r="CW300" s="12">
        <v>0.88102379524095176</v>
      </c>
      <c r="EA300" s="39"/>
      <c r="EB300" s="9">
        <v>7.9960693280696049E-2</v>
      </c>
      <c r="EC300" s="12">
        <v>0.88102379524095176</v>
      </c>
      <c r="FG300" s="39"/>
      <c r="FH300" s="9">
        <v>54791.702899999997</v>
      </c>
      <c r="FI300" s="12">
        <v>0.88102379524095176</v>
      </c>
      <c r="GM300" s="39"/>
      <c r="GN300" s="9">
        <v>54787.911399999997</v>
      </c>
      <c r="GO300" s="12">
        <v>0.88102379524095176</v>
      </c>
    </row>
    <row r="301" spans="3:197" x14ac:dyDescent="0.35">
      <c r="C301" s="39"/>
      <c r="D301" s="9">
        <v>101</v>
      </c>
      <c r="E301" s="12">
        <v>0.99980003999200162</v>
      </c>
      <c r="AI301" s="39"/>
      <c r="AJ301" s="9">
        <v>101</v>
      </c>
      <c r="AK301" s="12">
        <v>0.99980003999200162</v>
      </c>
      <c r="BO301" s="39"/>
      <c r="BP301" s="9">
        <v>1.87870232066033E-2</v>
      </c>
      <c r="BQ301" s="12">
        <v>0.8858228354329134</v>
      </c>
      <c r="CU301" s="39"/>
      <c r="CV301" s="9">
        <v>1.8790725673318062E-2</v>
      </c>
      <c r="CW301" s="12">
        <v>0.8858228354329134</v>
      </c>
      <c r="EA301" s="39"/>
      <c r="EB301" s="9">
        <v>8.0737634292142438E-2</v>
      </c>
      <c r="EC301" s="12">
        <v>0.8858228354329134</v>
      </c>
      <c r="FG301" s="39"/>
      <c r="FH301" s="9">
        <v>54891.373800000001</v>
      </c>
      <c r="FI301" s="12">
        <v>0.8858228354329134</v>
      </c>
      <c r="GM301" s="39"/>
      <c r="GN301" s="9">
        <v>54874.81</v>
      </c>
      <c r="GO301" s="12">
        <v>0.8858228354329134</v>
      </c>
    </row>
    <row r="302" spans="3:197" x14ac:dyDescent="0.35">
      <c r="C302" s="39"/>
      <c r="D302" s="9">
        <v>101</v>
      </c>
      <c r="E302" s="12">
        <v>0.99980003999200162</v>
      </c>
      <c r="AI302" s="39"/>
      <c r="AJ302" s="9">
        <v>101</v>
      </c>
      <c r="AK302" s="12">
        <v>0.99980003999200162</v>
      </c>
      <c r="BO302" s="39"/>
      <c r="BP302" s="9">
        <v>1.8941027363235715E-2</v>
      </c>
      <c r="BQ302" s="12">
        <v>0.89082183563287343</v>
      </c>
      <c r="CU302" s="39"/>
      <c r="CV302" s="9">
        <v>1.8931461910203107E-2</v>
      </c>
      <c r="CW302" s="12">
        <v>0.89082183563287343</v>
      </c>
      <c r="EA302" s="39"/>
      <c r="EB302" s="9">
        <v>8.1412538010560906E-2</v>
      </c>
      <c r="EC302" s="12">
        <v>0.89082183563287343</v>
      </c>
      <c r="FG302" s="39"/>
      <c r="FH302" s="9">
        <v>54974.027199999997</v>
      </c>
      <c r="FI302" s="12">
        <v>0.89082183563287343</v>
      </c>
      <c r="GM302" s="39"/>
      <c r="GN302" s="9">
        <v>54985.408199999998</v>
      </c>
      <c r="GO302" s="12">
        <v>0.89082183563287343</v>
      </c>
    </row>
    <row r="303" spans="3:197" x14ac:dyDescent="0.35">
      <c r="C303" s="39"/>
      <c r="D303" s="9">
        <v>101</v>
      </c>
      <c r="E303" s="12">
        <v>0.99980003999200162</v>
      </c>
      <c r="AI303" s="39"/>
      <c r="AJ303" s="9">
        <v>101</v>
      </c>
      <c r="AK303" s="12">
        <v>0.99980003999200162</v>
      </c>
      <c r="BO303" s="39"/>
      <c r="BP303" s="9">
        <v>1.9027887499203051E-2</v>
      </c>
      <c r="BQ303" s="12">
        <v>0.89582083583283345</v>
      </c>
      <c r="CU303" s="39"/>
      <c r="CV303" s="9">
        <v>1.9073478621364159E-2</v>
      </c>
      <c r="CW303" s="12">
        <v>0.89582083583283345</v>
      </c>
      <c r="EA303" s="39"/>
      <c r="EB303" s="9">
        <v>8.2154144231880874E-2</v>
      </c>
      <c r="EC303" s="12">
        <v>0.89582083583283345</v>
      </c>
      <c r="FG303" s="39"/>
      <c r="FH303" s="9">
        <v>55035.295899999997</v>
      </c>
      <c r="FI303" s="12">
        <v>0.89582083583283345</v>
      </c>
      <c r="GM303" s="39"/>
      <c r="GN303" s="9">
        <v>55111.126100000001</v>
      </c>
      <c r="GO303" s="12">
        <v>0.89582083583283345</v>
      </c>
    </row>
    <row r="304" spans="3:197" x14ac:dyDescent="0.35">
      <c r="C304" s="39"/>
      <c r="D304" s="9">
        <v>101</v>
      </c>
      <c r="E304" s="12">
        <v>0.99980003999200162</v>
      </c>
      <c r="AI304" s="39"/>
      <c r="AJ304" s="9">
        <v>101</v>
      </c>
      <c r="AK304" s="12">
        <v>0.99980003999200162</v>
      </c>
      <c r="BO304" s="39"/>
      <c r="BP304" s="9">
        <v>1.919231361809386E-2</v>
      </c>
      <c r="BQ304" s="12">
        <v>0.90081983603279348</v>
      </c>
      <c r="CU304" s="39"/>
      <c r="CV304" s="9">
        <v>1.9219742938958402E-2</v>
      </c>
      <c r="CW304" s="12">
        <v>0.90081983603279348</v>
      </c>
      <c r="EA304" s="39"/>
      <c r="EB304" s="9">
        <v>8.2804680449168402E-2</v>
      </c>
      <c r="EC304" s="12">
        <v>0.90081983603279348</v>
      </c>
      <c r="FG304" s="39"/>
      <c r="FH304" s="9">
        <v>55124.054700000001</v>
      </c>
      <c r="FI304" s="12">
        <v>0.90081983603279348</v>
      </c>
      <c r="GM304" s="39"/>
      <c r="GN304" s="9">
        <v>55190.462099999997</v>
      </c>
      <c r="GO304" s="12">
        <v>0.90081983603279348</v>
      </c>
    </row>
    <row r="305" spans="3:197" x14ac:dyDescent="0.35">
      <c r="C305" s="39"/>
      <c r="D305" s="9">
        <v>101</v>
      </c>
      <c r="E305" s="12">
        <v>0.99980003999200162</v>
      </c>
      <c r="AI305" s="39"/>
      <c r="AJ305" s="9">
        <v>101</v>
      </c>
      <c r="AK305" s="12">
        <v>0.99980003999200162</v>
      </c>
      <c r="BO305" s="39"/>
      <c r="BP305" s="9">
        <v>1.9362257284018587E-2</v>
      </c>
      <c r="BQ305" s="12">
        <v>0.90561887622475501</v>
      </c>
      <c r="CU305" s="39"/>
      <c r="CV305" s="9">
        <v>1.9382895271998452E-2</v>
      </c>
      <c r="CW305" s="12">
        <v>0.90561887622475501</v>
      </c>
      <c r="EA305" s="39"/>
      <c r="EB305" s="9">
        <v>8.3634865801081398E-2</v>
      </c>
      <c r="EC305" s="12">
        <v>0.90561887622475501</v>
      </c>
      <c r="FG305" s="39"/>
      <c r="FH305" s="9">
        <v>55237.309200000003</v>
      </c>
      <c r="FI305" s="12">
        <v>0.90561887622475501</v>
      </c>
      <c r="GM305" s="39"/>
      <c r="GN305" s="9">
        <v>55280.267099999997</v>
      </c>
      <c r="GO305" s="12">
        <v>0.90561887622475501</v>
      </c>
    </row>
    <row r="306" spans="3:197" x14ac:dyDescent="0.35">
      <c r="C306" s="39"/>
      <c r="D306" s="9">
        <v>101</v>
      </c>
      <c r="E306" s="12">
        <v>0.99980003999200162</v>
      </c>
      <c r="AI306" s="39"/>
      <c r="AJ306" s="9">
        <v>101</v>
      </c>
      <c r="AK306" s="12">
        <v>0.99980003999200162</v>
      </c>
      <c r="BO306" s="39"/>
      <c r="BP306" s="9">
        <v>1.9515026806066475E-2</v>
      </c>
      <c r="BQ306" s="12">
        <v>0.91061787642471503</v>
      </c>
      <c r="CU306" s="39"/>
      <c r="CV306" s="9">
        <v>1.9541607117178048E-2</v>
      </c>
      <c r="CW306" s="12">
        <v>0.91061787642471503</v>
      </c>
      <c r="EA306" s="39"/>
      <c r="EB306" s="9">
        <v>8.4289169019186469E-2</v>
      </c>
      <c r="EC306" s="12">
        <v>0.91061787642471503</v>
      </c>
      <c r="FG306" s="39"/>
      <c r="FH306" s="9">
        <v>55358.357799999998</v>
      </c>
      <c r="FI306" s="12">
        <v>0.91061787642471503</v>
      </c>
      <c r="GM306" s="39"/>
      <c r="GN306" s="9">
        <v>55383.607100000001</v>
      </c>
      <c r="GO306" s="12">
        <v>0.91061787642471503</v>
      </c>
    </row>
    <row r="307" spans="3:197" x14ac:dyDescent="0.35">
      <c r="C307" s="39"/>
      <c r="D307" s="9">
        <v>101</v>
      </c>
      <c r="E307" s="12">
        <v>0.99980003999200162</v>
      </c>
      <c r="AI307" s="39"/>
      <c r="AJ307" s="9">
        <v>101</v>
      </c>
      <c r="AK307" s="12">
        <v>0.99980003999200162</v>
      </c>
      <c r="BO307" s="39"/>
      <c r="BP307" s="9">
        <v>1.9732673293451283E-2</v>
      </c>
      <c r="BQ307" s="12">
        <v>0.91561687662467506</v>
      </c>
      <c r="CU307" s="39"/>
      <c r="CV307" s="9">
        <v>1.9709627137402295E-2</v>
      </c>
      <c r="CW307" s="12">
        <v>0.91561687662467506</v>
      </c>
      <c r="EA307" s="39"/>
      <c r="EB307" s="9">
        <v>8.5105781968458236E-2</v>
      </c>
      <c r="EC307" s="12">
        <v>0.91561687662467506</v>
      </c>
      <c r="FG307" s="39"/>
      <c r="FH307" s="9">
        <v>55457.660300000003</v>
      </c>
      <c r="FI307" s="12">
        <v>0.91561687662467506</v>
      </c>
      <c r="GM307" s="39"/>
      <c r="GN307" s="9">
        <v>55525.8992</v>
      </c>
      <c r="GO307" s="12">
        <v>0.91561687662467506</v>
      </c>
    </row>
    <row r="308" spans="3:197" x14ac:dyDescent="0.35">
      <c r="C308" s="39"/>
      <c r="D308" s="9">
        <v>101</v>
      </c>
      <c r="E308" s="12">
        <v>0.99980003999200162</v>
      </c>
      <c r="AI308" s="39"/>
      <c r="AJ308" s="9">
        <v>101</v>
      </c>
      <c r="AK308" s="12">
        <v>0.99980003999200162</v>
      </c>
      <c r="BO308" s="39"/>
      <c r="BP308" s="9">
        <v>1.9917053981360691E-2</v>
      </c>
      <c r="BQ308" s="12">
        <v>0.92061587682463508</v>
      </c>
      <c r="CU308" s="39"/>
      <c r="CV308" s="9">
        <v>1.9863078884054117E-2</v>
      </c>
      <c r="CW308" s="12">
        <v>0.92061587682463508</v>
      </c>
      <c r="EA308" s="39"/>
      <c r="EB308" s="9">
        <v>8.5959115054869001E-2</v>
      </c>
      <c r="EC308" s="12">
        <v>0.92061587682463508</v>
      </c>
      <c r="FG308" s="39"/>
      <c r="FH308" s="9">
        <v>55578.190799999997</v>
      </c>
      <c r="FI308" s="12">
        <v>0.92061587682463508</v>
      </c>
      <c r="GM308" s="39"/>
      <c r="GN308" s="9">
        <v>55656.4735</v>
      </c>
      <c r="GO308" s="12">
        <v>0.92061587682463508</v>
      </c>
    </row>
    <row r="309" spans="3:197" x14ac:dyDescent="0.35">
      <c r="C309" s="39"/>
      <c r="D309" s="9">
        <v>101</v>
      </c>
      <c r="E309" s="12">
        <v>0.99980003999200162</v>
      </c>
      <c r="AI309" s="39"/>
      <c r="AJ309" s="9">
        <v>101</v>
      </c>
      <c r="AK309" s="12">
        <v>0.99980003999200162</v>
      </c>
      <c r="BO309" s="39"/>
      <c r="BP309" s="9">
        <v>2.0204181484069224E-2</v>
      </c>
      <c r="BQ309" s="12">
        <v>0.92541491701659673</v>
      </c>
      <c r="CU309" s="39"/>
      <c r="CV309" s="9">
        <v>2.0069835542380916E-2</v>
      </c>
      <c r="CW309" s="12">
        <v>0.92541491701659673</v>
      </c>
      <c r="EA309" s="39"/>
      <c r="EB309" s="9">
        <v>8.7051712556769453E-2</v>
      </c>
      <c r="EC309" s="12">
        <v>0.92541491701659673</v>
      </c>
      <c r="FG309" s="39"/>
      <c r="FH309" s="9">
        <v>55695.467799999999</v>
      </c>
      <c r="FI309" s="12">
        <v>0.92541491701659673</v>
      </c>
      <c r="GM309" s="39"/>
      <c r="GN309" s="9">
        <v>55745.897799999999</v>
      </c>
      <c r="GO309" s="12">
        <v>0.92541491701659673</v>
      </c>
    </row>
    <row r="310" spans="3:197" x14ac:dyDescent="0.35">
      <c r="C310" s="39"/>
      <c r="D310" s="9">
        <v>101</v>
      </c>
      <c r="E310" s="12">
        <v>0.99980003999200162</v>
      </c>
      <c r="AI310" s="39"/>
      <c r="AJ310" s="9">
        <v>101</v>
      </c>
      <c r="AK310" s="12">
        <v>0.99980003999200162</v>
      </c>
      <c r="BO310" s="39"/>
      <c r="BP310" s="9">
        <v>2.0380077140097375E-2</v>
      </c>
      <c r="BQ310" s="12">
        <v>0.93041391721655664</v>
      </c>
      <c r="CU310" s="39"/>
      <c r="CV310" s="9">
        <v>2.0242850055933157E-2</v>
      </c>
      <c r="CW310" s="12">
        <v>0.93041391721655664</v>
      </c>
      <c r="EA310" s="39"/>
      <c r="EB310" s="9">
        <v>8.8130472347877131E-2</v>
      </c>
      <c r="EC310" s="12">
        <v>0.93041391721655664</v>
      </c>
      <c r="FG310" s="39"/>
      <c r="FH310" s="9">
        <v>55808.483500000002</v>
      </c>
      <c r="FI310" s="12">
        <v>0.93041391721655664</v>
      </c>
      <c r="GM310" s="39"/>
      <c r="GN310" s="9">
        <v>55882.371899999998</v>
      </c>
      <c r="GO310" s="12">
        <v>0.93041391721655664</v>
      </c>
    </row>
    <row r="311" spans="3:197" x14ac:dyDescent="0.35">
      <c r="C311" s="39"/>
      <c r="D311" s="9">
        <v>101</v>
      </c>
      <c r="E311" s="12">
        <v>0.99980003999200162</v>
      </c>
      <c r="AI311" s="39"/>
      <c r="AJ311" s="9">
        <v>101</v>
      </c>
      <c r="AK311" s="12">
        <v>0.99980003999200162</v>
      </c>
      <c r="BO311" s="39"/>
      <c r="BP311" s="9">
        <v>2.0671341763304818E-2</v>
      </c>
      <c r="BQ311" s="12">
        <v>0.93541291741651666</v>
      </c>
      <c r="CU311" s="39"/>
      <c r="CV311" s="9">
        <v>2.0439861048963882E-2</v>
      </c>
      <c r="CW311" s="12">
        <v>0.93541291741651666</v>
      </c>
      <c r="EA311" s="39"/>
      <c r="EB311" s="9">
        <v>8.9118111635861627E-2</v>
      </c>
      <c r="EC311" s="12">
        <v>0.93541291741651666</v>
      </c>
      <c r="FG311" s="39"/>
      <c r="FH311" s="9">
        <v>55931.453600000001</v>
      </c>
      <c r="FI311" s="12">
        <v>0.93541291741651666</v>
      </c>
      <c r="GM311" s="39"/>
      <c r="GN311" s="9">
        <v>55982.640099999997</v>
      </c>
      <c r="GO311" s="12">
        <v>0.93541291741651666</v>
      </c>
    </row>
    <row r="312" spans="3:197" x14ac:dyDescent="0.35">
      <c r="C312" s="39"/>
      <c r="D312" s="9">
        <v>101</v>
      </c>
      <c r="E312" s="12">
        <v>0.99980003999200162</v>
      </c>
      <c r="AI312" s="39"/>
      <c r="AJ312" s="9">
        <v>101</v>
      </c>
      <c r="AK312" s="12">
        <v>0.99980003999200162</v>
      </c>
      <c r="BO312" s="39"/>
      <c r="BP312" s="9">
        <v>2.0814309334554484E-2</v>
      </c>
      <c r="BQ312" s="12">
        <v>0.94041191761647669</v>
      </c>
      <c r="CU312" s="39"/>
      <c r="CV312" s="9">
        <v>2.0705088604447624E-2</v>
      </c>
      <c r="CW312" s="12">
        <v>0.94041191761647669</v>
      </c>
      <c r="EA312" s="39"/>
      <c r="EB312" s="9">
        <v>8.9761115513089365E-2</v>
      </c>
      <c r="EC312" s="12">
        <v>0.94041191761647669</v>
      </c>
      <c r="FG312" s="39"/>
      <c r="FH312" s="9">
        <v>56021.191800000001</v>
      </c>
      <c r="FI312" s="12">
        <v>0.94041191761647669</v>
      </c>
      <c r="GM312" s="39"/>
      <c r="GN312" s="9">
        <v>56100.806499999999</v>
      </c>
      <c r="GO312" s="12">
        <v>0.94041191761647669</v>
      </c>
    </row>
    <row r="313" spans="3:197" x14ac:dyDescent="0.35">
      <c r="C313" s="39"/>
      <c r="D313" s="9">
        <v>101</v>
      </c>
      <c r="E313" s="12">
        <v>0.99980003999200162</v>
      </c>
      <c r="AI313" s="39"/>
      <c r="AJ313" s="9">
        <v>101</v>
      </c>
      <c r="AK313" s="12">
        <v>0.99980003999200162</v>
      </c>
      <c r="BO313" s="39"/>
      <c r="BP313" s="9">
        <v>2.1059560787141794E-2</v>
      </c>
      <c r="BQ313" s="12">
        <v>0.94521095780843833</v>
      </c>
      <c r="CU313" s="39"/>
      <c r="CV313" s="9">
        <v>2.0938571031398404E-2</v>
      </c>
      <c r="CW313" s="12">
        <v>0.94521095780843833</v>
      </c>
      <c r="EA313" s="39"/>
      <c r="EB313" s="9">
        <v>9.1395782963029568E-2</v>
      </c>
      <c r="EC313" s="12">
        <v>0.94521095780843833</v>
      </c>
      <c r="FG313" s="39"/>
      <c r="FH313" s="9">
        <v>56165.783600000002</v>
      </c>
      <c r="FI313" s="12">
        <v>0.94521095780843833</v>
      </c>
      <c r="GM313" s="39"/>
      <c r="GN313" s="9">
        <v>56200.791100000002</v>
      </c>
      <c r="GO313" s="12">
        <v>0.94521095780843833</v>
      </c>
    </row>
    <row r="314" spans="3:197" x14ac:dyDescent="0.35">
      <c r="C314" s="39"/>
      <c r="D314" s="9">
        <v>101</v>
      </c>
      <c r="E314" s="12">
        <v>0.99980003999200162</v>
      </c>
      <c r="AI314" s="39"/>
      <c r="AJ314" s="9">
        <v>101</v>
      </c>
      <c r="AK314" s="12">
        <v>0.99980003999200162</v>
      </c>
      <c r="BO314" s="39"/>
      <c r="BP314" s="9">
        <v>2.1281826236742601E-2</v>
      </c>
      <c r="BQ314" s="12">
        <v>0.95020995800839836</v>
      </c>
      <c r="CU314" s="39"/>
      <c r="CV314" s="9">
        <v>2.110109243040351E-2</v>
      </c>
      <c r="CW314" s="12">
        <v>0.95020995800839836</v>
      </c>
      <c r="EA314" s="39"/>
      <c r="EB314" s="9">
        <v>9.2755306921938285E-2</v>
      </c>
      <c r="EC314" s="12">
        <v>0.95020995800839836</v>
      </c>
      <c r="FG314" s="39"/>
      <c r="FH314" s="9">
        <v>56295.4038</v>
      </c>
      <c r="FI314" s="12">
        <v>0.95020995800839836</v>
      </c>
      <c r="GM314" s="39"/>
      <c r="GN314" s="9">
        <v>56363.607799999998</v>
      </c>
      <c r="GO314" s="12">
        <v>0.95020995800839836</v>
      </c>
    </row>
    <row r="315" spans="3:197" x14ac:dyDescent="0.35">
      <c r="C315" s="39"/>
      <c r="D315" s="9">
        <v>101</v>
      </c>
      <c r="E315" s="12">
        <v>0.99980003999200162</v>
      </c>
      <c r="AI315" s="39"/>
      <c r="AJ315" s="9">
        <v>101</v>
      </c>
      <c r="AK315" s="12">
        <v>0.99980003999200162</v>
      </c>
      <c r="BO315" s="39"/>
      <c r="BP315" s="9">
        <v>2.1519150148763745E-2</v>
      </c>
      <c r="BQ315" s="12">
        <v>0.95520895820835838</v>
      </c>
      <c r="CU315" s="39"/>
      <c r="CV315" s="9">
        <v>2.1325242775906146E-2</v>
      </c>
      <c r="CW315" s="12">
        <v>0.95520895820835838</v>
      </c>
      <c r="EA315" s="39"/>
      <c r="EB315" s="9">
        <v>9.4599775799773314E-2</v>
      </c>
      <c r="EC315" s="12">
        <v>0.95520895820835838</v>
      </c>
      <c r="FG315" s="39"/>
      <c r="FH315" s="9">
        <v>56438.557999999997</v>
      </c>
      <c r="FI315" s="12">
        <v>0.95520895820835838</v>
      </c>
      <c r="GM315" s="39"/>
      <c r="GN315" s="9">
        <v>56528.035000000003</v>
      </c>
      <c r="GO315" s="12">
        <v>0.95520895820835838</v>
      </c>
    </row>
    <row r="316" spans="3:197" x14ac:dyDescent="0.35">
      <c r="C316" s="39"/>
      <c r="D316" s="9">
        <v>101</v>
      </c>
      <c r="E316" s="12">
        <v>0.99980003999200162</v>
      </c>
      <c r="AI316" s="39"/>
      <c r="AJ316" s="9">
        <v>101</v>
      </c>
      <c r="AK316" s="12">
        <v>0.99980003999200162</v>
      </c>
      <c r="BO316" s="39"/>
      <c r="BP316" s="9">
        <v>2.1747864905593373E-2</v>
      </c>
      <c r="BQ316" s="12">
        <v>0.9602079584083183</v>
      </c>
      <c r="CU316" s="39"/>
      <c r="CV316" s="9">
        <v>2.1727552986624103E-2</v>
      </c>
      <c r="CW316" s="12">
        <v>0.9602079584083183</v>
      </c>
      <c r="EA316" s="39"/>
      <c r="EB316" s="9">
        <v>9.5930036889773682E-2</v>
      </c>
      <c r="EC316" s="12">
        <v>0.9602079584083183</v>
      </c>
      <c r="FG316" s="39"/>
      <c r="FH316" s="9">
        <v>56579.834699999999</v>
      </c>
      <c r="FI316" s="12">
        <v>0.9602079584083183</v>
      </c>
      <c r="GM316" s="39"/>
      <c r="GN316" s="9">
        <v>56694.624000000003</v>
      </c>
      <c r="GO316" s="12">
        <v>0.9602079584083183</v>
      </c>
    </row>
    <row r="317" spans="3:197" x14ac:dyDescent="0.35">
      <c r="C317" s="39"/>
      <c r="D317" s="9">
        <v>101</v>
      </c>
      <c r="E317" s="12">
        <v>0.99980003999200162</v>
      </c>
      <c r="AI317" s="39"/>
      <c r="AJ317" s="9">
        <v>101</v>
      </c>
      <c r="AK317" s="12">
        <v>0.99980003999200162</v>
      </c>
      <c r="BO317" s="39"/>
      <c r="BP317" s="9">
        <v>2.2048257118623394E-2</v>
      </c>
      <c r="BQ317" s="12">
        <v>0.96500699860027994</v>
      </c>
      <c r="CU317" s="39"/>
      <c r="CV317" s="9">
        <v>2.2104238801686181E-2</v>
      </c>
      <c r="CW317" s="12">
        <v>0.96500699860027994</v>
      </c>
      <c r="EA317" s="39"/>
      <c r="EB317" s="9">
        <v>9.7140636816017187E-2</v>
      </c>
      <c r="EC317" s="12">
        <v>0.96500699860027994</v>
      </c>
      <c r="FG317" s="39"/>
      <c r="FH317" s="9">
        <v>56722.199699999997</v>
      </c>
      <c r="FI317" s="12">
        <v>0.96500699860027994</v>
      </c>
      <c r="GM317" s="39"/>
      <c r="GN317" s="9">
        <v>56848.505299999997</v>
      </c>
      <c r="GO317" s="12">
        <v>0.96500699860027994</v>
      </c>
    </row>
    <row r="318" spans="3:197" x14ac:dyDescent="0.35">
      <c r="C318" s="39"/>
      <c r="D318" s="9">
        <v>101</v>
      </c>
      <c r="E318" s="12">
        <v>0.99980003999200162</v>
      </c>
      <c r="AI318" s="39"/>
      <c r="AJ318" s="9">
        <v>101</v>
      </c>
      <c r="AK318" s="12">
        <v>0.99980003999200162</v>
      </c>
      <c r="BO318" s="39"/>
      <c r="BP318" s="9">
        <v>2.2359929472094454E-2</v>
      </c>
      <c r="BQ318" s="12">
        <v>0.97000599880023997</v>
      </c>
      <c r="CU318" s="39"/>
      <c r="CV318" s="9">
        <v>2.2400807486708939E-2</v>
      </c>
      <c r="CW318" s="12">
        <v>0.97000599880023997</v>
      </c>
      <c r="EA318" s="39"/>
      <c r="EB318" s="9">
        <v>9.8822231424362347E-2</v>
      </c>
      <c r="EC318" s="12">
        <v>0.97000599880023997</v>
      </c>
      <c r="FG318" s="39"/>
      <c r="FH318" s="9">
        <v>56860.872799999997</v>
      </c>
      <c r="FI318" s="12">
        <v>0.97000599880023997</v>
      </c>
      <c r="GM318" s="39"/>
      <c r="GN318" s="9">
        <v>57030.95</v>
      </c>
      <c r="GO318" s="12">
        <v>0.97000599880023997</v>
      </c>
    </row>
    <row r="319" spans="3:197" x14ac:dyDescent="0.35">
      <c r="C319" s="39"/>
      <c r="D319" s="9">
        <v>101</v>
      </c>
      <c r="E319" s="12">
        <v>0.99980003999200162</v>
      </c>
      <c r="AI319" s="39"/>
      <c r="AJ319" s="9">
        <v>101</v>
      </c>
      <c r="AK319" s="12">
        <v>0.99980003999200162</v>
      </c>
      <c r="BO319" s="39"/>
      <c r="BP319" s="9">
        <v>2.2938125746889988E-2</v>
      </c>
      <c r="BQ319" s="12">
        <v>0.97500499900019999</v>
      </c>
      <c r="CU319" s="39"/>
      <c r="CV319" s="9">
        <v>2.2732479819158626E-2</v>
      </c>
      <c r="CW319" s="12">
        <v>0.97500499900019999</v>
      </c>
      <c r="EA319" s="39"/>
      <c r="EB319" s="9">
        <v>0.10111927359155055</v>
      </c>
      <c r="EC319" s="12">
        <v>0.97500499900019999</v>
      </c>
      <c r="FG319" s="39"/>
      <c r="FH319" s="9">
        <v>57018.252800000002</v>
      </c>
      <c r="FI319" s="12">
        <v>0.97500499900019999</v>
      </c>
      <c r="GM319" s="39"/>
      <c r="GN319" s="9">
        <v>57241.13</v>
      </c>
      <c r="GO319" s="12">
        <v>0.97500499900019999</v>
      </c>
    </row>
    <row r="320" spans="3:197" x14ac:dyDescent="0.35">
      <c r="C320" s="39"/>
      <c r="D320" s="9">
        <v>101</v>
      </c>
      <c r="E320" s="12">
        <v>0.99980003999200162</v>
      </c>
      <c r="AI320" s="39"/>
      <c r="AJ320" s="9">
        <v>101</v>
      </c>
      <c r="AK320" s="12">
        <v>0.99980003999200162</v>
      </c>
      <c r="BO320" s="39"/>
      <c r="BP320" s="9">
        <v>2.3384471718405367E-2</v>
      </c>
      <c r="BQ320" s="12">
        <v>0.98000399920016001</v>
      </c>
      <c r="CU320" s="39"/>
      <c r="CV320" s="9">
        <v>2.3177902924684666E-2</v>
      </c>
      <c r="CW320" s="12">
        <v>0.98000399920016001</v>
      </c>
      <c r="EA320" s="39"/>
      <c r="EB320" s="9">
        <v>0.10357087794441437</v>
      </c>
      <c r="EC320" s="12">
        <v>0.98000399920016001</v>
      </c>
      <c r="FG320" s="39"/>
      <c r="FH320" s="9">
        <v>57227.838499999998</v>
      </c>
      <c r="FI320" s="12">
        <v>0.98000399920016001</v>
      </c>
      <c r="GM320" s="39"/>
      <c r="GN320" s="9">
        <v>57448.729200000002</v>
      </c>
      <c r="GO320" s="12">
        <v>0.98000399920016001</v>
      </c>
    </row>
    <row r="321" spans="3:197" x14ac:dyDescent="0.35">
      <c r="C321" s="39"/>
      <c r="D321" s="9">
        <v>101</v>
      </c>
      <c r="E321" s="12">
        <v>0.99980003999200162</v>
      </c>
      <c r="AI321" s="39"/>
      <c r="AJ321" s="9">
        <v>101</v>
      </c>
      <c r="AK321" s="12">
        <v>0.99980003999200162</v>
      </c>
      <c r="BO321" s="39"/>
      <c r="BP321" s="9">
        <v>2.3911519187743015E-2</v>
      </c>
      <c r="BQ321" s="12">
        <v>0.98480303939212155</v>
      </c>
      <c r="CU321" s="39"/>
      <c r="CV321" s="9">
        <v>2.3737076234439044E-2</v>
      </c>
      <c r="CW321" s="12">
        <v>0.98480303939212155</v>
      </c>
      <c r="EA321" s="39"/>
      <c r="EB321" s="9">
        <v>0.10687614109562979</v>
      </c>
      <c r="EC321" s="12">
        <v>0.98480303939212155</v>
      </c>
      <c r="FG321" s="39"/>
      <c r="FH321" s="9">
        <v>57520.271399999998</v>
      </c>
      <c r="FI321" s="12">
        <v>0.98480303939212155</v>
      </c>
      <c r="GM321" s="39"/>
      <c r="GN321" s="9">
        <v>57668.085299999999</v>
      </c>
      <c r="GO321" s="12">
        <v>0.98480303939212155</v>
      </c>
    </row>
    <row r="322" spans="3:197" x14ac:dyDescent="0.35">
      <c r="C322" s="39"/>
      <c r="D322" s="9">
        <v>101</v>
      </c>
      <c r="E322" s="12">
        <v>0.99980003999200162</v>
      </c>
      <c r="AI322" s="39"/>
      <c r="AJ322" s="9">
        <v>101</v>
      </c>
      <c r="AK322" s="12">
        <v>0.99980003999200162</v>
      </c>
      <c r="BO322" s="39"/>
      <c r="BP322" s="9">
        <v>2.4437812487450413E-2</v>
      </c>
      <c r="BQ322" s="12">
        <v>0.98980203959208157</v>
      </c>
      <c r="CU322" s="39"/>
      <c r="CV322" s="9">
        <v>2.4506206321550605E-2</v>
      </c>
      <c r="CW322" s="12">
        <v>0.98980203959208157</v>
      </c>
      <c r="EA322" s="39"/>
      <c r="EB322" s="9">
        <v>0.11142993569942394</v>
      </c>
      <c r="EC322" s="12">
        <v>0.98980203959208157</v>
      </c>
      <c r="FG322" s="39"/>
      <c r="FH322" s="9">
        <v>57930.077799999999</v>
      </c>
      <c r="FI322" s="12">
        <v>0.98980203959208157</v>
      </c>
      <c r="GM322" s="39"/>
      <c r="GN322" s="9">
        <v>57950.013599999998</v>
      </c>
      <c r="GO322" s="12">
        <v>0.98980203959208157</v>
      </c>
    </row>
    <row r="323" spans="3:197" x14ac:dyDescent="0.35">
      <c r="C323" s="39"/>
      <c r="D323" s="9">
        <v>101</v>
      </c>
      <c r="E323" s="12">
        <v>0.99980003999200162</v>
      </c>
      <c r="AI323" s="39"/>
      <c r="AJ323" s="9">
        <v>101</v>
      </c>
      <c r="AK323" s="12">
        <v>0.99980003999200162</v>
      </c>
      <c r="BO323" s="39"/>
      <c r="BP323" s="9">
        <v>2.5658801596060113E-2</v>
      </c>
      <c r="BQ323" s="12">
        <v>0.9948010397920416</v>
      </c>
      <c r="CU323" s="39"/>
      <c r="CV323" s="9">
        <v>2.5705350611041816E-2</v>
      </c>
      <c r="CW323" s="12">
        <v>0.9948010397920416</v>
      </c>
      <c r="EA323" s="39"/>
      <c r="EB323" s="9">
        <v>0.12030184765176573</v>
      </c>
      <c r="EC323" s="12">
        <v>0.9948010397920416</v>
      </c>
      <c r="FG323" s="39"/>
      <c r="FH323" s="9">
        <v>58314.114399999999</v>
      </c>
      <c r="FI323" s="12">
        <v>0.9948010397920416</v>
      </c>
      <c r="GM323" s="39"/>
      <c r="GN323" s="9">
        <v>58321.255499999999</v>
      </c>
      <c r="GO323" s="12">
        <v>0.9948010397920416</v>
      </c>
    </row>
    <row r="324" spans="3:197" x14ac:dyDescent="0.35">
      <c r="C324" s="40"/>
      <c r="D324" s="10">
        <v>101</v>
      </c>
      <c r="E324" s="13">
        <v>0.99980003999200162</v>
      </c>
      <c r="AI324" s="40"/>
      <c r="AJ324" s="10">
        <v>101</v>
      </c>
      <c r="AK324" s="13">
        <v>0.99980003999200162</v>
      </c>
      <c r="BO324" s="40"/>
      <c r="BP324" s="10">
        <v>2.8009457298977754E-2</v>
      </c>
      <c r="BQ324" s="13">
        <v>0.99980003999200162</v>
      </c>
      <c r="CU324" s="40"/>
      <c r="CV324" s="10">
        <v>2.8538423783647387E-2</v>
      </c>
      <c r="CW324" s="13">
        <v>0.99980003999200162</v>
      </c>
      <c r="EA324" s="40"/>
      <c r="EB324" s="10">
        <v>0.14724283741818717</v>
      </c>
      <c r="EC324" s="13">
        <v>0.99980003999200162</v>
      </c>
      <c r="FG324" s="40"/>
      <c r="FH324" s="10">
        <v>59336.467299999997</v>
      </c>
      <c r="FI324" s="13">
        <v>0.99980003999200162</v>
      </c>
      <c r="GM324" s="40"/>
      <c r="GN324" s="10">
        <v>59402.345200000003</v>
      </c>
      <c r="GO324" s="13">
        <v>0.99980003999200162</v>
      </c>
    </row>
    <row r="325" spans="3:197" x14ac:dyDescent="0.35">
      <c r="C325" s="19"/>
      <c r="AI325" s="19"/>
      <c r="BO325" s="19"/>
      <c r="CU325" s="19"/>
      <c r="EA325" s="19"/>
      <c r="FG325" s="19"/>
      <c r="GM325" s="19"/>
    </row>
  </sheetData>
  <mergeCells count="7">
    <mergeCell ref="GN119:GO119"/>
    <mergeCell ref="D119:E119"/>
    <mergeCell ref="AJ119:AK119"/>
    <mergeCell ref="BP119:BQ119"/>
    <mergeCell ref="CV119:CW119"/>
    <mergeCell ref="EB119:EC119"/>
    <mergeCell ref="FH119:FI11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C57:GO66"/>
  <sheetViews>
    <sheetView topLeftCell="A40" workbookViewId="0"/>
  </sheetViews>
  <sheetFormatPr defaultRowHeight="14.5" x14ac:dyDescent="0.35"/>
  <cols>
    <col min="3" max="3" width="20.6328125" customWidth="1"/>
    <col min="4" max="4" width="21.453125" bestFit="1" customWidth="1"/>
    <col min="35" max="35" width="20.6328125" customWidth="1"/>
    <col min="36" max="36" width="22.6328125" bestFit="1" customWidth="1"/>
    <col min="67" max="67" width="20.6328125" customWidth="1"/>
    <col min="68" max="68" width="20.54296875" bestFit="1" customWidth="1"/>
    <col min="99" max="99" width="20.6328125" customWidth="1"/>
    <col min="100" max="100" width="21.81640625" bestFit="1" customWidth="1"/>
    <col min="131" max="131" width="20.6328125" customWidth="1"/>
    <col min="132" max="132" width="22.6328125" bestFit="1" customWidth="1"/>
    <col min="163" max="163" width="20.6328125" customWidth="1"/>
    <col min="164" max="164" width="22.08984375" bestFit="1" customWidth="1"/>
    <col min="195" max="195" width="20.6328125" customWidth="1"/>
    <col min="196" max="196" width="22.08984375" bestFit="1" customWidth="1"/>
  </cols>
  <sheetData>
    <row r="57" spans="3:197" x14ac:dyDescent="0.35">
      <c r="C57" s="35" t="s">
        <v>79</v>
      </c>
      <c r="D57" s="31" t="s">
        <v>84</v>
      </c>
      <c r="E57" s="30"/>
      <c r="AI57" s="35" t="s">
        <v>79</v>
      </c>
      <c r="AJ57" s="31" t="s">
        <v>87</v>
      </c>
      <c r="AK57" s="30"/>
      <c r="BO57" s="35" t="s">
        <v>79</v>
      </c>
      <c r="BP57" s="31" t="s">
        <v>89</v>
      </c>
      <c r="BQ57" s="30"/>
      <c r="CU57" s="35" t="s">
        <v>79</v>
      </c>
      <c r="CV57" s="31" t="s">
        <v>89</v>
      </c>
      <c r="CW57" s="30"/>
      <c r="EA57" s="35" t="s">
        <v>79</v>
      </c>
      <c r="EB57" s="31" t="s">
        <v>93</v>
      </c>
      <c r="EC57" s="30"/>
      <c r="FG57" s="35" t="s">
        <v>79</v>
      </c>
      <c r="FH57" s="31" t="s">
        <v>95</v>
      </c>
      <c r="FI57" s="30"/>
      <c r="GM57" s="35" t="s">
        <v>79</v>
      </c>
      <c r="GN57" s="31" t="s">
        <v>95</v>
      </c>
      <c r="GO57" s="30"/>
    </row>
    <row r="58" spans="3:197" x14ac:dyDescent="0.35">
      <c r="C58" s="36" t="s">
        <v>80</v>
      </c>
      <c r="D58" s="32" t="s">
        <v>85</v>
      </c>
      <c r="E58" s="30"/>
      <c r="AI58" s="36" t="s">
        <v>80</v>
      </c>
      <c r="AJ58" s="32" t="s">
        <v>88</v>
      </c>
      <c r="AK58" s="30"/>
      <c r="BO58" s="36" t="s">
        <v>80</v>
      </c>
      <c r="BP58" s="32" t="s">
        <v>90</v>
      </c>
      <c r="BQ58" s="30"/>
      <c r="CU58" s="36" t="s">
        <v>80</v>
      </c>
      <c r="CV58" s="32" t="s">
        <v>92</v>
      </c>
      <c r="CW58" s="30"/>
      <c r="EA58" s="36" t="s">
        <v>80</v>
      </c>
      <c r="EB58" s="32" t="s">
        <v>94</v>
      </c>
      <c r="EC58" s="30"/>
      <c r="FG58" s="36" t="s">
        <v>80</v>
      </c>
      <c r="FH58" s="32" t="s">
        <v>96</v>
      </c>
      <c r="FI58" s="30"/>
      <c r="GM58" s="36" t="s">
        <v>80</v>
      </c>
      <c r="GN58" s="32" t="s">
        <v>97</v>
      </c>
      <c r="GO58" s="30"/>
    </row>
    <row r="59" spans="3:197" x14ac:dyDescent="0.35">
      <c r="C59" s="37" t="s">
        <v>81</v>
      </c>
      <c r="D59" s="33" t="s">
        <v>86</v>
      </c>
      <c r="E59" s="29"/>
      <c r="AI59" s="37" t="s">
        <v>81</v>
      </c>
      <c r="AJ59" s="33" t="s">
        <v>86</v>
      </c>
      <c r="AK59" s="29"/>
      <c r="BO59" s="37" t="s">
        <v>81</v>
      </c>
      <c r="BP59" s="33" t="s">
        <v>91</v>
      </c>
      <c r="BQ59" s="29"/>
      <c r="CU59" s="37" t="s">
        <v>81</v>
      </c>
      <c r="CV59" s="33" t="s">
        <v>91</v>
      </c>
      <c r="CW59" s="29"/>
      <c r="EA59" s="37" t="s">
        <v>81</v>
      </c>
      <c r="EB59" s="33" t="s">
        <v>91</v>
      </c>
      <c r="EC59" s="29"/>
      <c r="FG59" s="37" t="s">
        <v>81</v>
      </c>
      <c r="FH59" s="33" t="s">
        <v>91</v>
      </c>
      <c r="FI59" s="29"/>
      <c r="GM59" s="37" t="s">
        <v>81</v>
      </c>
      <c r="GN59" s="33" t="s">
        <v>91</v>
      </c>
      <c r="GO59" s="29"/>
    </row>
    <row r="60" spans="3:197" x14ac:dyDescent="0.35">
      <c r="C60" s="38" t="s">
        <v>101</v>
      </c>
      <c r="D60" s="34" t="s">
        <v>102</v>
      </c>
      <c r="E60" s="29"/>
      <c r="AI60" s="38" t="s">
        <v>101</v>
      </c>
      <c r="AJ60" s="34" t="s">
        <v>102</v>
      </c>
      <c r="AK60" s="29"/>
      <c r="BO60" s="38" t="s">
        <v>101</v>
      </c>
      <c r="BP60" s="34" t="s">
        <v>102</v>
      </c>
      <c r="BQ60" s="29"/>
      <c r="CU60" s="38" t="s">
        <v>101</v>
      </c>
      <c r="CV60" s="34" t="s">
        <v>102</v>
      </c>
      <c r="CW60" s="29"/>
      <c r="EA60" s="38" t="s">
        <v>101</v>
      </c>
      <c r="EB60" s="34" t="s">
        <v>102</v>
      </c>
      <c r="EC60" s="29"/>
      <c r="FG60" s="38" t="s">
        <v>101</v>
      </c>
      <c r="FH60" s="34" t="s">
        <v>102</v>
      </c>
      <c r="FI60" s="29"/>
      <c r="GM60" s="38" t="s">
        <v>101</v>
      </c>
      <c r="GN60" s="34" t="s">
        <v>102</v>
      </c>
      <c r="GO60" s="29"/>
    </row>
    <row r="61" spans="3:197" x14ac:dyDescent="0.35">
      <c r="C61" s="50">
        <v>0.01</v>
      </c>
      <c r="D61" s="12">
        <v>70</v>
      </c>
      <c r="AI61" s="50">
        <v>0.01</v>
      </c>
      <c r="AJ61" s="12">
        <v>67</v>
      </c>
      <c r="BO61" s="50">
        <v>0.01</v>
      </c>
      <c r="BP61" s="12">
        <v>1.5699374961282556E-3</v>
      </c>
      <c r="CU61" s="50">
        <v>0.01</v>
      </c>
      <c r="CV61" s="12">
        <v>1.511239622905341E-3</v>
      </c>
      <c r="EA61" s="50">
        <v>0.01</v>
      </c>
      <c r="EB61" s="12">
        <v>-2.117018275721963E-2</v>
      </c>
      <c r="FG61" s="50">
        <v>0.01</v>
      </c>
      <c r="FH61" s="12">
        <v>41991.744200000001</v>
      </c>
      <c r="GM61" s="50">
        <v>0.01</v>
      </c>
      <c r="GN61" s="12">
        <v>42074.864000000001</v>
      </c>
    </row>
    <row r="62" spans="3:197" x14ac:dyDescent="0.35">
      <c r="C62" s="50">
        <v>0.25</v>
      </c>
      <c r="D62" s="12">
        <v>82</v>
      </c>
      <c r="AI62" s="50">
        <v>0.25</v>
      </c>
      <c r="AJ62" s="12">
        <v>70</v>
      </c>
      <c r="BO62" s="50">
        <v>0.25</v>
      </c>
      <c r="BP62" s="12">
        <v>7.3364463241320042E-3</v>
      </c>
      <c r="CU62" s="50">
        <v>0.25</v>
      </c>
      <c r="CV62" s="12">
        <v>7.5132133402304752E-3</v>
      </c>
      <c r="EA62" s="50">
        <v>0.25</v>
      </c>
      <c r="EB62" s="12">
        <v>2.8469739761948276E-2</v>
      </c>
      <c r="FG62" s="50">
        <v>0.25</v>
      </c>
      <c r="FH62" s="12">
        <v>47270.075400000002</v>
      </c>
      <c r="GM62" s="50">
        <v>0.25</v>
      </c>
      <c r="GN62" s="12">
        <v>47263.828399999999</v>
      </c>
    </row>
    <row r="63" spans="3:197" x14ac:dyDescent="0.35">
      <c r="C63" s="50">
        <v>0.5</v>
      </c>
      <c r="D63" s="12">
        <v>91.857399999999998</v>
      </c>
      <c r="AI63" s="50">
        <v>0.5</v>
      </c>
      <c r="AJ63" s="12">
        <v>77.636600000000001</v>
      </c>
      <c r="BO63" s="50">
        <v>0.5</v>
      </c>
      <c r="BP63" s="12">
        <v>1.1611063286306379E-2</v>
      </c>
      <c r="CU63" s="50">
        <v>0.5</v>
      </c>
      <c r="CV63" s="12">
        <v>1.1706163192284907E-2</v>
      </c>
      <c r="EA63" s="50">
        <v>0.5</v>
      </c>
      <c r="EB63" s="12">
        <v>4.7010515722027621E-2</v>
      </c>
      <c r="FG63" s="50">
        <v>0.5</v>
      </c>
      <c r="FH63" s="12">
        <v>50035.895864039958</v>
      </c>
      <c r="GM63" s="50">
        <v>0.5</v>
      </c>
      <c r="GN63" s="12">
        <v>50062.980091299825</v>
      </c>
    </row>
    <row r="64" spans="3:197" x14ac:dyDescent="0.35">
      <c r="C64" s="50">
        <v>0.75</v>
      </c>
      <c r="D64" s="12">
        <v>101</v>
      </c>
      <c r="AI64" s="50">
        <v>0.75</v>
      </c>
      <c r="AJ64" s="12">
        <v>81</v>
      </c>
      <c r="BO64" s="50">
        <v>0.75</v>
      </c>
      <c r="BP64" s="12">
        <v>1.5540407103439105E-2</v>
      </c>
      <c r="CU64" s="50">
        <v>0.75</v>
      </c>
      <c r="CV64" s="12">
        <v>1.5662861875648266E-2</v>
      </c>
      <c r="EA64" s="50">
        <v>0.75</v>
      </c>
      <c r="EB64" s="12">
        <v>6.6097018730233298E-2</v>
      </c>
      <c r="FG64" s="50">
        <v>0.75</v>
      </c>
      <c r="FH64" s="12">
        <v>52845.772299999997</v>
      </c>
      <c r="GM64" s="50">
        <v>0.75</v>
      </c>
      <c r="GN64" s="12">
        <v>52893.569499999998</v>
      </c>
    </row>
    <row r="65" spans="3:196" x14ac:dyDescent="0.35">
      <c r="C65" s="51">
        <v>0.99</v>
      </c>
      <c r="D65" s="13">
        <v>101</v>
      </c>
      <c r="AI65" s="51">
        <v>0.99</v>
      </c>
      <c r="AJ65" s="13">
        <v>101</v>
      </c>
      <c r="BO65" s="51">
        <v>0.99</v>
      </c>
      <c r="BP65" s="13">
        <v>2.4437812487450413E-2</v>
      </c>
      <c r="CU65" s="51">
        <v>0.99</v>
      </c>
      <c r="CV65" s="13">
        <v>2.4506206321550605E-2</v>
      </c>
      <c r="EA65" s="51">
        <v>0.99</v>
      </c>
      <c r="EB65" s="13">
        <v>0.11142993569942394</v>
      </c>
      <c r="FG65" s="51">
        <v>0.99</v>
      </c>
      <c r="FH65" s="13">
        <v>57930.077799999999</v>
      </c>
      <c r="GM65" s="51">
        <v>0.99</v>
      </c>
      <c r="GN65" s="13">
        <v>57950.013599999998</v>
      </c>
    </row>
    <row r="66" spans="3:196" x14ac:dyDescent="0.35">
      <c r="C66" s="49"/>
      <c r="AI66" s="49"/>
      <c r="BO66" s="49"/>
      <c r="CU66" s="49"/>
      <c r="EA66" s="49"/>
      <c r="FG66" s="49"/>
      <c r="GM66" s="4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5:J61"/>
  <sheetViews>
    <sheetView workbookViewId="0"/>
  </sheetViews>
  <sheetFormatPr defaultRowHeight="14.5" x14ac:dyDescent="0.35"/>
  <cols>
    <col min="2" max="2" width="15.6328125" customWidth="1"/>
    <col min="3" max="3" width="21.453125" bestFit="1" customWidth="1"/>
    <col min="4" max="4" width="22.6328125" bestFit="1" customWidth="1"/>
    <col min="5" max="5" width="20.54296875" bestFit="1" customWidth="1"/>
    <col min="6" max="6" width="21.81640625" bestFit="1" customWidth="1"/>
    <col min="7" max="7" width="22.6328125" bestFit="1" customWidth="1"/>
    <col min="8" max="8" width="21.453125" bestFit="1" customWidth="1"/>
    <col min="9" max="9" width="21.81640625" bestFit="1" customWidth="1"/>
  </cols>
  <sheetData>
    <row r="5" spans="2:10" x14ac:dyDescent="0.35">
      <c r="B5" s="54" t="s">
        <v>103</v>
      </c>
      <c r="C5" s="55"/>
      <c r="D5" s="55"/>
      <c r="E5" s="55"/>
      <c r="F5" s="55"/>
      <c r="G5" s="55"/>
      <c r="H5" s="55"/>
      <c r="I5" s="56"/>
      <c r="J5" s="30"/>
    </row>
    <row r="6" spans="2:10" x14ac:dyDescent="0.35">
      <c r="B6" s="57" t="s">
        <v>79</v>
      </c>
      <c r="C6" s="58" t="s">
        <v>44</v>
      </c>
      <c r="D6" s="58" t="s">
        <v>107</v>
      </c>
      <c r="E6" s="58" t="s">
        <v>14</v>
      </c>
      <c r="F6" s="58" t="s">
        <v>14</v>
      </c>
      <c r="G6" s="58" t="s">
        <v>108</v>
      </c>
      <c r="H6" s="58" t="s">
        <v>22</v>
      </c>
      <c r="I6" s="59" t="s">
        <v>22</v>
      </c>
      <c r="J6" s="30"/>
    </row>
    <row r="7" spans="2:10" x14ac:dyDescent="0.35">
      <c r="B7" s="57" t="s">
        <v>104</v>
      </c>
      <c r="C7" s="60" t="s">
        <v>85</v>
      </c>
      <c r="D7" s="60" t="s">
        <v>88</v>
      </c>
      <c r="E7" s="60" t="s">
        <v>90</v>
      </c>
      <c r="F7" s="60" t="s">
        <v>92</v>
      </c>
      <c r="G7" s="60" t="s">
        <v>94</v>
      </c>
      <c r="H7" s="60" t="s">
        <v>96</v>
      </c>
      <c r="I7" s="61" t="s">
        <v>97</v>
      </c>
      <c r="J7" s="30"/>
    </row>
    <row r="8" spans="2:10" x14ac:dyDescent="0.35">
      <c r="B8" s="62" t="s">
        <v>81</v>
      </c>
      <c r="C8" s="63" t="s">
        <v>86</v>
      </c>
      <c r="D8" s="63" t="s">
        <v>86</v>
      </c>
      <c r="E8" s="63" t="s">
        <v>91</v>
      </c>
      <c r="F8" s="63" t="s">
        <v>91</v>
      </c>
      <c r="G8" s="63" t="s">
        <v>91</v>
      </c>
      <c r="H8" s="63" t="s">
        <v>91</v>
      </c>
      <c r="I8" s="64" t="s">
        <v>91</v>
      </c>
      <c r="J8" s="29"/>
    </row>
    <row r="9" spans="2:10" x14ac:dyDescent="0.35">
      <c r="B9" s="65" t="s">
        <v>105</v>
      </c>
      <c r="C9" s="66" t="s">
        <v>106</v>
      </c>
      <c r="D9" s="66" t="s">
        <v>106</v>
      </c>
      <c r="E9" s="66" t="s">
        <v>106</v>
      </c>
      <c r="F9" s="66" t="s">
        <v>106</v>
      </c>
      <c r="G9" s="66" t="s">
        <v>106</v>
      </c>
      <c r="H9" s="66" t="s">
        <v>106</v>
      </c>
      <c r="I9" s="67" t="s">
        <v>106</v>
      </c>
      <c r="J9" s="29"/>
    </row>
    <row r="10" spans="2:10" x14ac:dyDescent="0.35">
      <c r="B10" s="68" t="s">
        <v>80</v>
      </c>
      <c r="C10" s="69"/>
      <c r="D10" s="69"/>
      <c r="E10" s="69"/>
      <c r="F10" s="69"/>
      <c r="G10" s="69"/>
      <c r="H10" s="69"/>
      <c r="I10" s="70"/>
    </row>
    <row r="11" spans="2:10" x14ac:dyDescent="0.35">
      <c r="B11" s="71" t="s">
        <v>109</v>
      </c>
      <c r="C11" s="72">
        <v>91.857399999999998</v>
      </c>
      <c r="D11" s="72">
        <v>77.636600000000001</v>
      </c>
      <c r="E11" s="72">
        <v>1.1611063286306379E-2</v>
      </c>
      <c r="F11" s="72">
        <v>1.1706163192284907E-2</v>
      </c>
      <c r="G11" s="72">
        <v>4.7010515722027621E-2</v>
      </c>
      <c r="H11" s="72">
        <v>50035.895864039958</v>
      </c>
      <c r="I11" s="73">
        <v>50062.980091299825</v>
      </c>
    </row>
    <row r="12" spans="2:10" x14ac:dyDescent="0.35">
      <c r="B12" s="71" t="s">
        <v>36</v>
      </c>
      <c r="C12" s="72">
        <v>66</v>
      </c>
      <c r="D12" s="72">
        <v>65</v>
      </c>
      <c r="E12" s="72">
        <v>1.8358142019540762E-4</v>
      </c>
      <c r="F12" s="72">
        <v>3.8476349731787063E-4</v>
      </c>
      <c r="G12" s="72">
        <v>-5.916076135551232E-2</v>
      </c>
      <c r="H12" s="72">
        <v>40660.188800000004</v>
      </c>
      <c r="I12" s="73">
        <v>40328.682099999998</v>
      </c>
    </row>
    <row r="13" spans="2:10" x14ac:dyDescent="0.35">
      <c r="B13" s="71" t="s">
        <v>38</v>
      </c>
      <c r="C13" s="72">
        <v>101</v>
      </c>
      <c r="D13" s="72">
        <v>101</v>
      </c>
      <c r="E13" s="72">
        <v>2.8009457298977754E-2</v>
      </c>
      <c r="F13" s="72">
        <v>2.8538423783647387E-2</v>
      </c>
      <c r="G13" s="72">
        <v>0.14724283741818717</v>
      </c>
      <c r="H13" s="72">
        <v>59336.467299999997</v>
      </c>
      <c r="I13" s="73">
        <v>59402.345200000003</v>
      </c>
    </row>
    <row r="14" spans="2:10" x14ac:dyDescent="0.35">
      <c r="B14" s="71" t="s">
        <v>110</v>
      </c>
      <c r="C14" s="74">
        <v>0</v>
      </c>
      <c r="D14" s="74">
        <v>0</v>
      </c>
      <c r="E14" s="74">
        <v>0</v>
      </c>
      <c r="F14" s="74">
        <v>0</v>
      </c>
      <c r="G14" s="74">
        <v>0</v>
      </c>
      <c r="H14" s="74">
        <v>0</v>
      </c>
      <c r="I14" s="75">
        <v>0</v>
      </c>
    </row>
    <row r="15" spans="2:10" x14ac:dyDescent="0.35">
      <c r="B15" s="71" t="s">
        <v>111</v>
      </c>
      <c r="C15" s="74">
        <v>0</v>
      </c>
      <c r="D15" s="74">
        <v>0</v>
      </c>
      <c r="E15" s="74">
        <v>0</v>
      </c>
      <c r="F15" s="74">
        <v>0</v>
      </c>
      <c r="G15" s="74">
        <v>0</v>
      </c>
      <c r="H15" s="74">
        <v>0</v>
      </c>
      <c r="I15" s="75">
        <v>0</v>
      </c>
    </row>
    <row r="16" spans="2:10" x14ac:dyDescent="0.35">
      <c r="B16" s="68" t="s">
        <v>112</v>
      </c>
      <c r="C16" s="69"/>
      <c r="D16" s="69"/>
      <c r="E16" s="69"/>
      <c r="F16" s="69"/>
      <c r="G16" s="69"/>
      <c r="H16" s="69"/>
      <c r="I16" s="70"/>
    </row>
    <row r="17" spans="2:9" x14ac:dyDescent="0.35">
      <c r="B17" s="71" t="s">
        <v>113</v>
      </c>
      <c r="C17" s="72">
        <v>10.823737612265678</v>
      </c>
      <c r="D17" s="72">
        <v>10.165136813702437</v>
      </c>
      <c r="E17" s="72">
        <v>5.5380358528250096E-3</v>
      </c>
      <c r="F17" s="72">
        <v>5.465644915510365E-3</v>
      </c>
      <c r="G17" s="72">
        <v>2.800758143085505E-2</v>
      </c>
      <c r="H17" s="72">
        <v>3804.8274222174814</v>
      </c>
      <c r="I17" s="73">
        <v>3810.7526520043684</v>
      </c>
    </row>
    <row r="18" spans="2:9" x14ac:dyDescent="0.35">
      <c r="B18" s="71" t="s">
        <v>114</v>
      </c>
      <c r="C18" s="72">
        <v>117.15329589917471</v>
      </c>
      <c r="D18" s="72">
        <v>103.33000644128855</v>
      </c>
      <c r="E18" s="72">
        <v>3.0669841107175229E-5</v>
      </c>
      <c r="F18" s="72">
        <v>2.9873274342444304E-5</v>
      </c>
      <c r="G18" s="72">
        <v>7.844246176059766E-4</v>
      </c>
      <c r="H18" s="72">
        <v>14476711.712858124</v>
      </c>
      <c r="I18" s="73">
        <v>14521835.774758328</v>
      </c>
    </row>
    <row r="19" spans="2:9" x14ac:dyDescent="0.35">
      <c r="B19" s="71" t="s">
        <v>115</v>
      </c>
      <c r="C19" s="72">
        <v>0.11783196141264261</v>
      </c>
      <c r="D19" s="72">
        <v>0.1309322769634739</v>
      </c>
      <c r="E19" s="72">
        <v>0.47696199015264573</v>
      </c>
      <c r="F19" s="72">
        <v>0.46690318815242271</v>
      </c>
      <c r="G19" s="72">
        <v>0.59577269044363179</v>
      </c>
      <c r="H19" s="72">
        <v>7.6041956609633796E-2</v>
      </c>
      <c r="I19" s="73">
        <v>7.6119173190543218E-2</v>
      </c>
    </row>
    <row r="20" spans="2:9" x14ac:dyDescent="0.35">
      <c r="B20" s="68" t="s">
        <v>116</v>
      </c>
      <c r="C20" s="69"/>
      <c r="D20" s="69"/>
      <c r="E20" s="69"/>
      <c r="F20" s="69"/>
      <c r="G20" s="69"/>
      <c r="H20" s="69"/>
      <c r="I20" s="70"/>
    </row>
    <row r="21" spans="2:9" x14ac:dyDescent="0.35">
      <c r="B21" s="71" t="s">
        <v>117</v>
      </c>
      <c r="C21" s="72">
        <v>-0.66427523836401747</v>
      </c>
      <c r="D21" s="72">
        <v>1.2335687208700747</v>
      </c>
      <c r="E21" s="72">
        <v>0.28487972838653836</v>
      </c>
      <c r="F21" s="72">
        <v>0.26245063872812674</v>
      </c>
      <c r="G21" s="72">
        <v>-4.5360330076019043E-2</v>
      </c>
      <c r="H21" s="72">
        <v>-2.8214245807183444E-2</v>
      </c>
      <c r="I21" s="73">
        <v>-1.0840000971260163E-2</v>
      </c>
    </row>
    <row r="22" spans="2:9" x14ac:dyDescent="0.35">
      <c r="B22" s="71" t="s">
        <v>118</v>
      </c>
      <c r="C22" s="72">
        <v>1.8691506506742996</v>
      </c>
      <c r="D22" s="72">
        <v>3.3798758823374579</v>
      </c>
      <c r="E22" s="72">
        <v>2.4343314674081871</v>
      </c>
      <c r="F22" s="72">
        <v>2.4567995053898248</v>
      </c>
      <c r="G22" s="72">
        <v>3.0851382014551088</v>
      </c>
      <c r="H22" s="72">
        <v>2.3353354903404981</v>
      </c>
      <c r="I22" s="73">
        <v>2.3496496984965076</v>
      </c>
    </row>
    <row r="23" spans="2:9" x14ac:dyDescent="0.35">
      <c r="B23" s="81" t="s">
        <v>119</v>
      </c>
      <c r="C23" s="69"/>
      <c r="D23" s="69"/>
      <c r="E23" s="69"/>
      <c r="F23" s="69"/>
      <c r="G23" s="69"/>
      <c r="H23" s="69"/>
      <c r="I23" s="70"/>
    </row>
    <row r="24" spans="2:9" x14ac:dyDescent="0.35">
      <c r="B24" s="82">
        <v>0.01</v>
      </c>
      <c r="C24" s="72">
        <v>70</v>
      </c>
      <c r="D24" s="72">
        <v>67</v>
      </c>
      <c r="E24" s="72">
        <v>1.6000000000000001E-3</v>
      </c>
      <c r="F24" s="72">
        <v>1.5E-3</v>
      </c>
      <c r="G24" s="72">
        <v>-2.12E-2</v>
      </c>
      <c r="H24" s="72"/>
      <c r="I24" s="73"/>
    </row>
    <row r="25" spans="2:9" x14ac:dyDescent="0.35">
      <c r="B25" s="82">
        <v>0.03</v>
      </c>
      <c r="C25" s="72">
        <v>71</v>
      </c>
      <c r="D25" s="72">
        <v>67</v>
      </c>
      <c r="E25" s="72">
        <v>2.5999999999999999E-3</v>
      </c>
      <c r="F25" s="72">
        <v>2.5000000000000001E-3</v>
      </c>
      <c r="G25" s="72">
        <v>-5.7999999999999996E-3</v>
      </c>
      <c r="H25" s="72"/>
      <c r="I25" s="73"/>
    </row>
    <row r="26" spans="2:9" x14ac:dyDescent="0.35">
      <c r="B26" s="82">
        <v>0.05</v>
      </c>
      <c r="C26" s="72">
        <v>72</v>
      </c>
      <c r="D26" s="72">
        <v>68</v>
      </c>
      <c r="E26" s="72">
        <v>3.2000000000000002E-3</v>
      </c>
      <c r="F26" s="72">
        <v>3.3E-3</v>
      </c>
      <c r="G26" s="72">
        <v>8.0000000000000004E-4</v>
      </c>
      <c r="H26" s="72"/>
      <c r="I26" s="73"/>
    </row>
    <row r="27" spans="2:9" x14ac:dyDescent="0.35">
      <c r="B27" s="82">
        <v>0.08</v>
      </c>
      <c r="C27" s="72">
        <v>74</v>
      </c>
      <c r="D27" s="72">
        <v>68</v>
      </c>
      <c r="E27" s="72">
        <v>4.0000000000000001E-3</v>
      </c>
      <c r="F27" s="72">
        <v>4.1999999999999997E-3</v>
      </c>
      <c r="G27" s="72">
        <v>7.7000000000000002E-3</v>
      </c>
      <c r="H27" s="72"/>
      <c r="I27" s="73"/>
    </row>
    <row r="28" spans="2:9" x14ac:dyDescent="0.35">
      <c r="B28" s="82">
        <v>0.1</v>
      </c>
      <c r="C28" s="72">
        <v>75</v>
      </c>
      <c r="D28" s="72">
        <v>68</v>
      </c>
      <c r="E28" s="72">
        <v>4.4000000000000003E-3</v>
      </c>
      <c r="F28" s="72">
        <v>4.6999999999999993E-3</v>
      </c>
      <c r="G28" s="72">
        <v>1.1200000000000002E-2</v>
      </c>
      <c r="H28" s="72"/>
      <c r="I28" s="73"/>
    </row>
    <row r="29" spans="2:9" x14ac:dyDescent="0.35">
      <c r="B29" s="82">
        <v>0.15</v>
      </c>
      <c r="C29" s="72">
        <v>77</v>
      </c>
      <c r="D29" s="72">
        <v>69</v>
      </c>
      <c r="E29" s="72">
        <v>5.5000000000000005E-3</v>
      </c>
      <c r="F29" s="72">
        <v>5.6999999999999993E-3</v>
      </c>
      <c r="G29" s="72">
        <v>1.84E-2</v>
      </c>
      <c r="H29" s="72"/>
      <c r="I29" s="73"/>
    </row>
    <row r="30" spans="2:9" x14ac:dyDescent="0.35">
      <c r="B30" s="82">
        <v>0.2</v>
      </c>
      <c r="C30" s="72">
        <v>79</v>
      </c>
      <c r="D30" s="72">
        <v>70</v>
      </c>
      <c r="E30" s="72">
        <v>6.5000000000000006E-3</v>
      </c>
      <c r="F30" s="72">
        <v>6.6E-3</v>
      </c>
      <c r="G30" s="72">
        <v>2.35E-2</v>
      </c>
      <c r="H30" s="72"/>
      <c r="I30" s="73"/>
    </row>
    <row r="31" spans="2:9" x14ac:dyDescent="0.35">
      <c r="B31" s="82">
        <v>0.25</v>
      </c>
      <c r="C31" s="72">
        <v>82</v>
      </c>
      <c r="D31" s="72">
        <v>70</v>
      </c>
      <c r="E31" s="72">
        <v>7.3000000000000001E-3</v>
      </c>
      <c r="F31" s="72">
        <v>7.4999999999999997E-3</v>
      </c>
      <c r="G31" s="72">
        <v>2.8500000000000001E-2</v>
      </c>
      <c r="H31" s="72"/>
      <c r="I31" s="73"/>
    </row>
    <row r="32" spans="2:9" x14ac:dyDescent="0.35">
      <c r="B32" s="82">
        <v>0.3</v>
      </c>
      <c r="C32" s="72">
        <v>84</v>
      </c>
      <c r="D32" s="72">
        <v>71</v>
      </c>
      <c r="E32" s="72">
        <v>8.199999999999999E-3</v>
      </c>
      <c r="F32" s="72">
        <v>8.3000000000000001E-3</v>
      </c>
      <c r="G32" s="72">
        <v>3.27E-2</v>
      </c>
      <c r="H32" s="72"/>
      <c r="I32" s="73"/>
    </row>
    <row r="33" spans="2:9" x14ac:dyDescent="0.35">
      <c r="B33" s="82">
        <v>0.35</v>
      </c>
      <c r="C33" s="72">
        <v>87</v>
      </c>
      <c r="D33" s="72">
        <v>72</v>
      </c>
      <c r="E33" s="72">
        <v>8.8999999999999999E-3</v>
      </c>
      <c r="F33" s="72">
        <v>9.1000000000000004E-3</v>
      </c>
      <c r="G33" s="72">
        <v>3.6299999999999999E-2</v>
      </c>
      <c r="H33" s="72"/>
      <c r="I33" s="73"/>
    </row>
    <row r="34" spans="2:9" x14ac:dyDescent="0.35">
      <c r="B34" s="82">
        <v>0.4</v>
      </c>
      <c r="C34" s="72">
        <v>91</v>
      </c>
      <c r="D34" s="72">
        <v>72</v>
      </c>
      <c r="E34" s="72">
        <v>9.7000000000000003E-3</v>
      </c>
      <c r="F34" s="72">
        <v>9.8999999999999991E-3</v>
      </c>
      <c r="G34" s="72">
        <v>3.9800000000000002E-2</v>
      </c>
      <c r="H34" s="72"/>
      <c r="I34" s="73"/>
    </row>
    <row r="35" spans="2:9" x14ac:dyDescent="0.35">
      <c r="B35" s="82">
        <v>0.45</v>
      </c>
      <c r="C35" s="72">
        <v>95</v>
      </c>
      <c r="D35" s="72">
        <v>73</v>
      </c>
      <c r="E35" s="72">
        <v>1.0500000000000001E-2</v>
      </c>
      <c r="F35" s="72">
        <v>1.06E-2</v>
      </c>
      <c r="G35" s="72">
        <v>4.36E-2</v>
      </c>
      <c r="H35" s="72"/>
      <c r="I35" s="73"/>
    </row>
    <row r="36" spans="2:9" x14ac:dyDescent="0.35">
      <c r="B36" s="82">
        <v>0.5</v>
      </c>
      <c r="C36" s="72">
        <v>100</v>
      </c>
      <c r="D36" s="72">
        <v>74</v>
      </c>
      <c r="E36" s="72">
        <v>1.1200000000000002E-2</v>
      </c>
      <c r="F36" s="72">
        <v>1.1299999999999999E-2</v>
      </c>
      <c r="G36" s="72">
        <v>4.7199999999999999E-2</v>
      </c>
      <c r="H36" s="72"/>
      <c r="I36" s="73"/>
    </row>
    <row r="37" spans="2:9" x14ac:dyDescent="0.35">
      <c r="B37" s="82">
        <v>0.55000000000000004</v>
      </c>
      <c r="C37" s="72">
        <v>101</v>
      </c>
      <c r="D37" s="72">
        <v>75</v>
      </c>
      <c r="E37" s="72">
        <v>1.21E-2</v>
      </c>
      <c r="F37" s="72">
        <v>1.21E-2</v>
      </c>
      <c r="G37" s="72">
        <v>5.0599999999999999E-2</v>
      </c>
      <c r="H37" s="76">
        <v>41991.74</v>
      </c>
      <c r="I37" s="77">
        <v>42074</v>
      </c>
    </row>
    <row r="38" spans="2:9" x14ac:dyDescent="0.35">
      <c r="B38" s="82">
        <v>0.6</v>
      </c>
      <c r="C38" s="72">
        <v>101</v>
      </c>
      <c r="D38" s="72">
        <v>76</v>
      </c>
      <c r="E38" s="72">
        <v>1.29E-2</v>
      </c>
      <c r="F38" s="72">
        <v>1.3000000000000001E-2</v>
      </c>
      <c r="G38" s="72">
        <v>5.3899999999999997E-2</v>
      </c>
      <c r="H38" s="76">
        <v>43033.67</v>
      </c>
      <c r="I38" s="77">
        <v>43093</v>
      </c>
    </row>
    <row r="39" spans="2:9" x14ac:dyDescent="0.35">
      <c r="B39" s="82">
        <v>0.65</v>
      </c>
      <c r="C39" s="72">
        <v>101</v>
      </c>
      <c r="D39" s="72">
        <v>77</v>
      </c>
      <c r="E39" s="72">
        <v>1.37E-2</v>
      </c>
      <c r="F39" s="72">
        <v>1.37E-2</v>
      </c>
      <c r="G39" s="72">
        <v>5.7500000000000002E-2</v>
      </c>
      <c r="H39" s="76">
        <v>43712.11</v>
      </c>
      <c r="I39" s="77">
        <v>43710</v>
      </c>
    </row>
    <row r="40" spans="2:9" x14ac:dyDescent="0.35">
      <c r="B40" s="82">
        <v>0.7</v>
      </c>
      <c r="C40" s="72">
        <v>101</v>
      </c>
      <c r="D40" s="72">
        <v>79</v>
      </c>
      <c r="E40" s="72">
        <v>1.46E-2</v>
      </c>
      <c r="F40" s="72">
        <v>1.47E-2</v>
      </c>
      <c r="G40" s="72">
        <v>6.1699999999999998E-2</v>
      </c>
      <c r="H40" s="76">
        <v>44480.4</v>
      </c>
      <c r="I40" s="77">
        <v>44482</v>
      </c>
    </row>
    <row r="41" spans="2:9" x14ac:dyDescent="0.35">
      <c r="B41" s="82">
        <v>0.75</v>
      </c>
      <c r="C41" s="72">
        <v>101</v>
      </c>
      <c r="D41" s="72">
        <v>81</v>
      </c>
      <c r="E41" s="72">
        <v>1.55E-2</v>
      </c>
      <c r="F41" s="72">
        <v>1.5700000000000002E-2</v>
      </c>
      <c r="G41" s="72">
        <v>6.6100000000000006E-2</v>
      </c>
      <c r="H41" s="76">
        <v>44886.87</v>
      </c>
      <c r="I41" s="77">
        <v>45028</v>
      </c>
    </row>
    <row r="42" spans="2:9" x14ac:dyDescent="0.35">
      <c r="B42" s="82">
        <v>0.8</v>
      </c>
      <c r="C42" s="72">
        <v>101</v>
      </c>
      <c r="D42" s="72">
        <v>85</v>
      </c>
      <c r="E42" s="72">
        <v>1.67E-2</v>
      </c>
      <c r="F42" s="72">
        <v>1.6500000000000001E-2</v>
      </c>
      <c r="G42" s="72">
        <v>7.0599999999999996E-2</v>
      </c>
      <c r="H42" s="76">
        <v>45749.97</v>
      </c>
      <c r="I42" s="77">
        <v>45864</v>
      </c>
    </row>
    <row r="43" spans="2:9" x14ac:dyDescent="0.35">
      <c r="B43" s="82">
        <v>0.85</v>
      </c>
      <c r="C43" s="72">
        <v>101</v>
      </c>
      <c r="D43" s="72">
        <v>89</v>
      </c>
      <c r="E43" s="72">
        <v>1.78E-2</v>
      </c>
      <c r="F43" s="72">
        <v>1.78E-2</v>
      </c>
      <c r="G43" s="72">
        <v>7.5999999999999998E-2</v>
      </c>
      <c r="H43" s="76">
        <v>46552.959999999999</v>
      </c>
      <c r="I43" s="77">
        <v>46561</v>
      </c>
    </row>
    <row r="44" spans="2:9" x14ac:dyDescent="0.35">
      <c r="B44" s="82">
        <v>0.9</v>
      </c>
      <c r="C44" s="72">
        <v>101</v>
      </c>
      <c r="D44" s="72">
        <v>100</v>
      </c>
      <c r="E44" s="72">
        <v>1.9099999999999999E-2</v>
      </c>
      <c r="F44" s="72">
        <v>1.9199999999999998E-2</v>
      </c>
      <c r="G44" s="72">
        <v>8.2699999999999996E-2</v>
      </c>
      <c r="H44" s="76">
        <v>47270.080000000002</v>
      </c>
      <c r="I44" s="77">
        <v>47263</v>
      </c>
    </row>
    <row r="45" spans="2:9" x14ac:dyDescent="0.35">
      <c r="B45" s="82">
        <v>0.92</v>
      </c>
      <c r="C45" s="72">
        <v>101</v>
      </c>
      <c r="D45" s="72">
        <v>101</v>
      </c>
      <c r="E45" s="72">
        <v>1.9900000000000001E-2</v>
      </c>
      <c r="F45" s="72">
        <v>1.9799999999999998E-2</v>
      </c>
      <c r="G45" s="72">
        <v>8.5699999999999998E-2</v>
      </c>
      <c r="H45" s="76">
        <v>47856.5</v>
      </c>
      <c r="I45" s="77">
        <v>47831</v>
      </c>
    </row>
    <row r="46" spans="2:9" x14ac:dyDescent="0.35">
      <c r="B46" s="82">
        <v>0.95</v>
      </c>
      <c r="C46" s="72">
        <v>101</v>
      </c>
      <c r="D46" s="72">
        <v>101</v>
      </c>
      <c r="E46" s="72">
        <v>2.1299999999999999E-2</v>
      </c>
      <c r="F46" s="72">
        <v>2.1099999999999997E-2</v>
      </c>
      <c r="G46" s="72">
        <v>9.2600000000000002E-2</v>
      </c>
      <c r="H46" s="76">
        <v>48441.62</v>
      </c>
      <c r="I46" s="77">
        <v>48399</v>
      </c>
    </row>
    <row r="47" spans="2:9" x14ac:dyDescent="0.35">
      <c r="B47" s="82">
        <v>0.97</v>
      </c>
      <c r="C47" s="72">
        <v>101</v>
      </c>
      <c r="D47" s="72">
        <v>101</v>
      </c>
      <c r="E47" s="72">
        <v>2.23E-2</v>
      </c>
      <c r="F47" s="72">
        <v>2.2400000000000003E-2</v>
      </c>
      <c r="G47" s="72">
        <v>9.8800000000000013E-2</v>
      </c>
      <c r="H47" s="76">
        <v>49034.67</v>
      </c>
      <c r="I47" s="77">
        <v>49003</v>
      </c>
    </row>
    <row r="48" spans="2:9" x14ac:dyDescent="0.35">
      <c r="B48" s="83">
        <v>0.99</v>
      </c>
      <c r="C48" s="78">
        <v>101</v>
      </c>
      <c r="D48" s="78">
        <v>101</v>
      </c>
      <c r="E48" s="78">
        <v>2.4399999999999998E-2</v>
      </c>
      <c r="F48" s="78">
        <v>2.4500000000000001E-2</v>
      </c>
      <c r="G48" s="78">
        <v>0.1114</v>
      </c>
      <c r="H48" s="79">
        <v>49519.08</v>
      </c>
      <c r="I48" s="80">
        <v>49561</v>
      </c>
    </row>
    <row r="49" spans="2:9" x14ac:dyDescent="0.35">
      <c r="B49" s="29"/>
      <c r="H49" s="52">
        <v>50043.360000000001</v>
      </c>
      <c r="I49" s="53">
        <v>50098</v>
      </c>
    </row>
    <row r="50" spans="2:9" x14ac:dyDescent="0.35">
      <c r="H50" s="52">
        <v>50577.32</v>
      </c>
      <c r="I50" s="53">
        <v>50589</v>
      </c>
    </row>
    <row r="51" spans="2:9" x14ac:dyDescent="0.35">
      <c r="H51" s="52">
        <v>51172.86</v>
      </c>
      <c r="I51" s="53">
        <v>51149</v>
      </c>
    </row>
    <row r="52" spans="2:9" x14ac:dyDescent="0.35">
      <c r="H52" s="52">
        <v>51648.9</v>
      </c>
      <c r="I52" s="53">
        <v>51673</v>
      </c>
    </row>
    <row r="53" spans="2:9" x14ac:dyDescent="0.35">
      <c r="H53" s="52">
        <v>52231.81</v>
      </c>
      <c r="I53" s="53">
        <v>52239</v>
      </c>
    </row>
    <row r="54" spans="2:9" x14ac:dyDescent="0.35">
      <c r="H54" s="52">
        <v>52845.77</v>
      </c>
      <c r="I54" s="53">
        <v>52893</v>
      </c>
    </row>
    <row r="55" spans="2:9" x14ac:dyDescent="0.35">
      <c r="H55" s="52">
        <v>53548.639999999999</v>
      </c>
      <c r="I55" s="53">
        <v>53547</v>
      </c>
    </row>
    <row r="56" spans="2:9" x14ac:dyDescent="0.35">
      <c r="H56" s="52">
        <v>54219.29</v>
      </c>
      <c r="I56" s="53">
        <v>54273</v>
      </c>
    </row>
    <row r="57" spans="2:9" x14ac:dyDescent="0.35">
      <c r="H57" s="52">
        <v>55107.24</v>
      </c>
      <c r="I57" s="53">
        <v>55176</v>
      </c>
    </row>
    <row r="58" spans="2:9" x14ac:dyDescent="0.35">
      <c r="H58" s="52">
        <v>55557.86</v>
      </c>
      <c r="I58" s="53">
        <v>55631</v>
      </c>
    </row>
    <row r="59" spans="2:9" x14ac:dyDescent="0.35">
      <c r="H59" s="52">
        <v>56292.21</v>
      </c>
      <c r="I59" s="53">
        <v>56353</v>
      </c>
    </row>
    <row r="60" spans="2:9" x14ac:dyDescent="0.35">
      <c r="H60" s="52">
        <v>56853.48</v>
      </c>
      <c r="I60" s="53">
        <v>57026</v>
      </c>
    </row>
    <row r="61" spans="2:9" x14ac:dyDescent="0.35">
      <c r="H61" s="52">
        <v>57930.080000000002</v>
      </c>
      <c r="I61" s="53">
        <v>57950</v>
      </c>
    </row>
  </sheetData>
  <hyperlinks>
    <hyperlink ref="C7" location="'[Book1]Answer1 Model'!B$18" display="'[Book1]Answer1 Model'!B$18"/>
    <hyperlink ref="D7" location="'[Retirement2.xlsx]Sheet1'!C$11" display="'[Retirement2.xlsx]Sheet1'!C$11"/>
    <hyperlink ref="E7" location="'[Book1]Answer1 Model'!B$7" display="'[Book1]Answer1 Model'!B$7"/>
    <hyperlink ref="F7" location="'[Retirement2.xlsx]Sheet1'!B$4" display="'[Retirement2.xlsx]Sheet1'!B$4"/>
    <hyperlink ref="G7" location="'[Retirement2.xlsx]Sheet1'!D$13" display="'[Retirement2.xlsx]Sheet1'!D$13"/>
    <hyperlink ref="H7" location="'[Book1]Answer1 Model'!B$11" display="'[Book1]Answer1 Model'!B$11"/>
    <hyperlink ref="I7" location="'[Retirement2.xlsx]Sheet1'!B$8" display="'[Retirement2.xlsx]Sheet1'!B$8"/>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Answer 1 Report</vt:lpstr>
      <vt:lpstr>Answer1 Model</vt:lpstr>
      <vt:lpstr>ModelRiskSYS1</vt:lpstr>
      <vt:lpstr>Summary</vt:lpstr>
      <vt:lpstr>1.Histogram</vt:lpstr>
      <vt:lpstr>2.Pareto</vt:lpstr>
      <vt:lpstr>3.Box-plot</vt:lpstr>
      <vt:lpstr>4.Statistics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D'souza</dc:creator>
  <cp:lastModifiedBy>Dean D'souza</cp:lastModifiedBy>
  <dcterms:created xsi:type="dcterms:W3CDTF">2017-04-23T18:58:50Z</dcterms:created>
  <dcterms:modified xsi:type="dcterms:W3CDTF">2017-04-24T15:23:37Z</dcterms:modified>
</cp:coreProperties>
</file>