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_515_91_RiskModellingAndAssessment_Exam2\"/>
    </mc:Choice>
  </mc:AlternateContent>
  <bookViews>
    <workbookView xWindow="0" yWindow="0" windowWidth="7480" windowHeight="2150" activeTab="6"/>
  </bookViews>
  <sheets>
    <sheet name="Answer 6 Report" sheetId="1" r:id="rId1"/>
    <sheet name="Answer 6 Model" sheetId="2" r:id="rId2"/>
    <sheet name="ModelRiskSYS1" sheetId="3" state="hidden" r:id="rId3"/>
    <sheet name="Summary" sheetId="4" r:id="rId4"/>
    <sheet name="1.Histogram" sheetId="5" r:id="rId5"/>
    <sheet name="2.Pareto" sheetId="6" r:id="rId6"/>
    <sheet name="3.Box-plot" sheetId="7" r:id="rId7"/>
    <sheet name="4.Statistic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3" i="2"/>
  <c r="H2" i="2" s="1"/>
  <c r="H26" i="2"/>
  <c r="G5" i="2"/>
  <c r="G8" i="2"/>
  <c r="G26" i="2"/>
  <c r="G14" i="2"/>
  <c r="H10" i="2"/>
  <c r="J257" i="2"/>
  <c r="K257" i="2"/>
  <c r="G25" i="2"/>
  <c r="H21" i="2"/>
  <c r="G13" i="2"/>
  <c r="F280" i="2"/>
  <c r="G10" i="2"/>
  <c r="L257" i="2"/>
  <c r="H19" i="2"/>
  <c r="H20" i="2"/>
  <c r="E279" i="2"/>
  <c r="H14" i="2"/>
  <c r="H15" i="2" s="1"/>
  <c r="H23" i="2"/>
  <c r="E280" i="2"/>
  <c r="H22" i="2"/>
  <c r="F279" i="2"/>
  <c r="G2" i="2" l="1"/>
  <c r="F257" i="2"/>
  <c r="D257" i="2"/>
  <c r="E257" i="2"/>
  <c r="G27" i="2"/>
  <c r="H27" i="2"/>
  <c r="F282" i="2"/>
  <c r="E283" i="2"/>
  <c r="G15" i="2"/>
  <c r="F260" i="2"/>
  <c r="E261" i="2"/>
  <c r="E282" i="2"/>
  <c r="F261" i="2"/>
  <c r="E260" i="2"/>
  <c r="D261" i="2"/>
  <c r="D260" i="2"/>
  <c r="F283" i="2"/>
  <c r="F264" i="2" l="1"/>
  <c r="F263" i="2"/>
  <c r="F266" i="2"/>
  <c r="E263" i="2"/>
  <c r="E264" i="2"/>
  <c r="D263" i="2"/>
  <c r="D264" i="2"/>
  <c r="E266" i="2"/>
  <c r="D266" i="2"/>
  <c r="D268" i="2"/>
  <c r="E269" i="2"/>
  <c r="F269" i="2"/>
  <c r="D269" i="2"/>
  <c r="G279" i="2"/>
  <c r="G282" i="2" s="1"/>
  <c r="F268" i="2"/>
  <c r="G280" i="2"/>
  <c r="G283" i="2" s="1"/>
  <c r="E268" i="2"/>
</calcChain>
</file>

<file path=xl/sharedStrings.xml><?xml version="1.0" encoding="utf-8"?>
<sst xmlns="http://schemas.openxmlformats.org/spreadsheetml/2006/main" count="561" uniqueCount="133">
  <si>
    <t>Answer 6:</t>
  </si>
  <si>
    <t>Cvar or Conditional Value at Risk is used to reduce the probability that a portfolio will incur large losses.</t>
  </si>
  <si>
    <t>VaR or Value at Risk is used to measure and quantify the level of financial risk within a firm or investment portfolio over a period of time.</t>
  </si>
  <si>
    <t>An example of their usage can be seen in the fitting of distributions to stock prices. The data for this is in the Answer 6 Model Sheet along with the model.</t>
  </si>
  <si>
    <t>Date</t>
  </si>
  <si>
    <t>Adj Close</t>
  </si>
  <si>
    <t>Change</t>
  </si>
  <si>
    <t>Historic 1%</t>
  </si>
  <si>
    <t>Historic 5%</t>
  </si>
  <si>
    <t>Data Object</t>
  </si>
  <si>
    <t>I</t>
  </si>
  <si>
    <t>Static Fit</t>
  </si>
  <si>
    <t>Static 5%</t>
  </si>
  <si>
    <t>Static 1%</t>
  </si>
  <si>
    <t>II</t>
  </si>
  <si>
    <t>Parameter Uncertainty</t>
  </si>
  <si>
    <t>III</t>
  </si>
  <si>
    <t>Model Uncertainty</t>
  </si>
  <si>
    <t>Distributions</t>
  </si>
  <si>
    <t>JohnsonU</t>
  </si>
  <si>
    <t>Student3</t>
  </si>
  <si>
    <t xml:space="preserve">Laplace </t>
  </si>
  <si>
    <t>HS</t>
  </si>
  <si>
    <t>Error</t>
  </si>
  <si>
    <t>Priors</t>
  </si>
  <si>
    <t>Forecast 1 Capital</t>
  </si>
  <si>
    <t>Forecast 2 Capital</t>
  </si>
  <si>
    <t>Forecast 3 Capital</t>
  </si>
  <si>
    <t>Var and CVaR</t>
  </si>
  <si>
    <t>VaR 1%</t>
  </si>
  <si>
    <t>VaR 5%</t>
  </si>
  <si>
    <t>Loss:</t>
  </si>
  <si>
    <t>CVaR1%</t>
  </si>
  <si>
    <t>CVaR5%</t>
  </si>
  <si>
    <t>FC I</t>
  </si>
  <si>
    <t>FC II</t>
  </si>
  <si>
    <t>FC III</t>
  </si>
  <si>
    <t>Extreme values:</t>
  </si>
  <si>
    <t xml:space="preserve">What will be the worst return in the next </t>
  </si>
  <si>
    <t>year?</t>
  </si>
  <si>
    <t>days.</t>
  </si>
  <si>
    <t>Excluded</t>
  </si>
  <si>
    <t>Included</t>
  </si>
  <si>
    <t>The worst?</t>
  </si>
  <si>
    <t>Second worst?</t>
  </si>
  <si>
    <t>worst- mean</t>
  </si>
  <si>
    <t>second worst -mean</t>
  </si>
  <si>
    <t>1.Histogram</t>
  </si>
  <si>
    <t>2.Pareto</t>
  </si>
  <si>
    <t>3.Box-plot</t>
  </si>
  <si>
    <t>4.Statistics</t>
  </si>
  <si>
    <t>Vose Simulation Report</t>
  </si>
  <si>
    <t>Date: Sunday, April 23, 2017 21:11:17</t>
  </si>
  <si>
    <t>By: Dean D'souza</t>
  </si>
  <si>
    <t>Summary</t>
  </si>
  <si>
    <t># of simulations</t>
  </si>
  <si>
    <t># of sheets in the report</t>
  </si>
  <si>
    <t>Number of Inputs</t>
  </si>
  <si>
    <t>Number of Outputs</t>
  </si>
  <si>
    <t>Simulations Start Time</t>
  </si>
  <si>
    <t>Simulations End Time</t>
  </si>
  <si>
    <t>Simulations Duration</t>
  </si>
  <si>
    <t>Simulation Name</t>
  </si>
  <si>
    <t>Number of samples</t>
  </si>
  <si>
    <t>Seed</t>
  </si>
  <si>
    <t>Simulation #1</t>
  </si>
  <si>
    <t>Pages</t>
  </si>
  <si>
    <t>Histogram</t>
  </si>
  <si>
    <t>Pareto</t>
  </si>
  <si>
    <t>Box-plot</t>
  </si>
  <si>
    <t>Statistics</t>
  </si>
  <si>
    <t>Variable Name</t>
  </si>
  <si>
    <t>Location</t>
  </si>
  <si>
    <t>Variable Type</t>
  </si>
  <si>
    <t>Bar begins at</t>
  </si>
  <si>
    <t>Fraction of samples</t>
  </si>
  <si>
    <t>1. 1st Order 1%</t>
  </si>
  <si>
    <t>[Answer 6.xlsx]Answer 6 Model'!H$10</t>
  </si>
  <si>
    <t>Output</t>
  </si>
  <si>
    <t>[VaR4.xlsx]table'!K$10</t>
  </si>
  <si>
    <t>1. 2nd Order 1%</t>
  </si>
  <si>
    <t>[Answer 6.xlsx]Answer 6 Model'!H$14</t>
  </si>
  <si>
    <t>[VaR4.xlsx]table'!K$14</t>
  </si>
  <si>
    <t>1. BMA 1%</t>
  </si>
  <si>
    <t>[Answer 6.xlsx]Answer 6 Model'!H$26</t>
  </si>
  <si>
    <t>[VaR4.xlsx]table'!K$28</t>
  </si>
  <si>
    <t>1. Forecast 1 Capital</t>
  </si>
  <si>
    <t>[Answer 6.xlsx]Answer 6 Model'!D$257</t>
  </si>
  <si>
    <t>1. Forecast 2 Capital</t>
  </si>
  <si>
    <t>[Answer 6.xlsx]Answer 6 Model'!E$257</t>
  </si>
  <si>
    <t>1. Forecast 3 Capital</t>
  </si>
  <si>
    <t>[Answer 6.xlsx]Answer 6 Model'!F$257</t>
  </si>
  <si>
    <t>1. Forecast I capital</t>
  </si>
  <si>
    <t>[VaR4.xlsx]table'!D$257</t>
  </si>
  <si>
    <t>1. Forecast II capital</t>
  </si>
  <si>
    <t>[VaR4.xlsx]table'!E$257</t>
  </si>
  <si>
    <t>1. Forecast III capital</t>
  </si>
  <si>
    <t>[VaR4.xlsx]table'!F$257</t>
  </si>
  <si>
    <t>Cumulative Points :</t>
  </si>
  <si>
    <t>x</t>
  </si>
  <si>
    <t>y</t>
  </si>
  <si>
    <t>Percentile</t>
  </si>
  <si>
    <t>Cumulative Probability</t>
  </si>
  <si>
    <t>Range Name</t>
  </si>
  <si>
    <t>Cell reference</t>
  </si>
  <si>
    <t>Simulation #</t>
  </si>
  <si>
    <t>1st Order 1%</t>
  </si>
  <si>
    <t>Sim: 1</t>
  </si>
  <si>
    <t>2nd Order 1%</t>
  </si>
  <si>
    <t>BMA 1%</t>
  </si>
  <si>
    <t>Forecast I capital</t>
  </si>
  <si>
    <t>Forecast II capital</t>
  </si>
  <si>
    <t>Forecast III capital</t>
  </si>
  <si>
    <t>Mean</t>
  </si>
  <si>
    <t>Minimum</t>
  </si>
  <si>
    <t>Maximum</t>
  </si>
  <si>
    <t># of Errors</t>
  </si>
  <si>
    <t># of Filtered</t>
  </si>
  <si>
    <t>Spread</t>
  </si>
  <si>
    <t>St. dev.</t>
  </si>
  <si>
    <t>Variance</t>
  </si>
  <si>
    <t>CofV</t>
  </si>
  <si>
    <t>Shape</t>
  </si>
  <si>
    <t>Skewness</t>
  </si>
  <si>
    <t>Kurtosis</t>
  </si>
  <si>
    <t>Percentiles</t>
  </si>
  <si>
    <t>The creation of the model goes through the following steps:</t>
  </si>
  <si>
    <t>Next we include parameter uncertainty in the distribution</t>
  </si>
  <si>
    <t>Find a distribution that best fits the calculated daily change and create a static model based on best SIC, AIC or HQIC</t>
  </si>
  <si>
    <t>In the case of other distributions closely matching the data we also conduct Bayesian Model Averaging to obtain a better fit.</t>
  </si>
  <si>
    <t>We conduct a simulation in order to find the 1% and 5% percentiles for each of the models and also calculate 1% and 5% VaR and CVaR.</t>
  </si>
  <si>
    <t>We can also find out any additional worst case losses after a year or a certain number of days as shown in Answer 6 Model.</t>
  </si>
  <si>
    <t>The results of the simulation can be easily accessed as follows: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</si>
</sst>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m/dd/yyyy\ hh:mm:ss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CCCCFF"/>
        <bgColor indexed="64"/>
      </patternFill>
    </fill>
    <fill>
      <patternFill patternType="solid">
        <fgColor rgb="FFC8D7E1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465AFF"/>
      </left>
      <right/>
      <top/>
      <bottom/>
      <diagonal/>
    </border>
    <border>
      <left style="thin">
        <color rgb="FF465AFF"/>
      </left>
      <right/>
      <top style="thin">
        <color rgb="FF465AFF"/>
      </top>
      <bottom/>
      <diagonal/>
    </border>
    <border>
      <left/>
      <right/>
      <top style="thin">
        <color rgb="FF465AFF"/>
      </top>
      <bottom/>
      <diagonal/>
    </border>
    <border>
      <left style="thin">
        <color rgb="FF465AFF"/>
      </left>
      <right/>
      <top/>
      <bottom style="thin">
        <color rgb="FF465AFF"/>
      </bottom>
      <diagonal/>
    </border>
    <border>
      <left/>
      <right/>
      <top/>
      <bottom style="thin">
        <color rgb="FF465AFF"/>
      </bottom>
      <diagonal/>
    </border>
    <border>
      <left/>
      <right style="thin">
        <color rgb="FF465AFF"/>
      </right>
      <top style="thin">
        <color rgb="FF465AFF"/>
      </top>
      <bottom/>
      <diagonal/>
    </border>
    <border>
      <left/>
      <right style="thin">
        <color rgb="FF465AFF"/>
      </right>
      <top/>
      <bottom/>
      <diagonal/>
    </border>
    <border>
      <left/>
      <right style="thin">
        <color rgb="FF465AFF"/>
      </right>
      <top/>
      <bottom style="thin">
        <color rgb="FF465AFF"/>
      </bottom>
      <diagonal/>
    </border>
    <border>
      <left/>
      <right style="thin">
        <color rgb="FF465AFF"/>
      </right>
      <top style="thin">
        <color rgb="FF465AFF"/>
      </top>
      <bottom style="thin">
        <color rgb="FF465AFF"/>
      </bottom>
      <diagonal/>
    </border>
    <border>
      <left style="thin">
        <color rgb="FF465AFF"/>
      </left>
      <right style="thin">
        <color rgb="FF465AFF"/>
      </right>
      <top style="thin">
        <color rgb="FF465AFF"/>
      </top>
      <bottom/>
      <diagonal/>
    </border>
    <border>
      <left style="thin">
        <color rgb="FF465AFF"/>
      </left>
      <right style="thin">
        <color rgb="FF465AFF"/>
      </right>
      <top/>
      <bottom/>
      <diagonal/>
    </border>
    <border>
      <left style="thin">
        <color rgb="FF465AFF"/>
      </left>
      <right style="thin">
        <color rgb="FF465AFF"/>
      </right>
      <top style="thin">
        <color rgb="FF465AFF"/>
      </top>
      <bottom style="thin">
        <color rgb="FF465AFF"/>
      </bottom>
      <diagonal/>
    </border>
    <border>
      <left style="thin">
        <color rgb="FF465AFF"/>
      </left>
      <right style="thin">
        <color rgb="FF465AFF"/>
      </right>
      <top/>
      <bottom style="thin">
        <color rgb="FF465AFF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4" fontId="0" fillId="0" borderId="0" xfId="0" applyNumberFormat="1"/>
    <xf numFmtId="0" fontId="5" fillId="3" borderId="0" xfId="4"/>
    <xf numFmtId="0" fontId="4" fillId="2" borderId="1" xfId="3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6" fontId="0" fillId="0" borderId="0" xfId="0" applyNumberFormat="1"/>
    <xf numFmtId="9" fontId="0" fillId="0" borderId="0" xfId="0" applyNumberFormat="1"/>
    <xf numFmtId="7" fontId="0" fillId="0" borderId="8" xfId="1" applyNumberFormat="1" applyFont="1" applyBorder="1"/>
    <xf numFmtId="7" fontId="0" fillId="0" borderId="3" xfId="1" applyNumberFormat="1" applyFont="1" applyBorder="1"/>
    <xf numFmtId="7" fontId="0" fillId="0" borderId="9" xfId="1" applyNumberFormat="1" applyFont="1" applyBorder="1"/>
    <xf numFmtId="7" fontId="0" fillId="0" borderId="5" xfId="1" applyNumberFormat="1" applyFont="1" applyBorder="1"/>
    <xf numFmtId="164" fontId="0" fillId="0" borderId="8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5" xfId="1" applyNumberFormat="1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0" fontId="0" fillId="4" borderId="0" xfId="0" applyFill="1" applyBorder="1"/>
    <xf numFmtId="0" fontId="0" fillId="4" borderId="10" xfId="0" applyFill="1" applyBorder="1"/>
    <xf numFmtId="0" fontId="8" fillId="4" borderId="0" xfId="0" applyFont="1" applyFill="1" applyBorder="1"/>
    <xf numFmtId="0" fontId="9" fillId="4" borderId="0" xfId="0" applyFont="1" applyFill="1" applyBorder="1"/>
    <xf numFmtId="0" fontId="9" fillId="4" borderId="10" xfId="0" applyFont="1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11" fillId="0" borderId="0" xfId="0" applyFont="1" applyAlignment="1">
      <alignment horizontal="left"/>
    </xf>
    <xf numFmtId="165" fontId="11" fillId="0" borderId="0" xfId="0" applyNumberFormat="1" applyFont="1"/>
    <xf numFmtId="21" fontId="11" fillId="0" borderId="0" xfId="0" applyNumberFormat="1" applyFont="1"/>
    <xf numFmtId="0" fontId="11" fillId="0" borderId="16" xfId="0" applyFont="1" applyBorder="1" applyAlignment="1">
      <alignment horizontal="left"/>
    </xf>
    <xf numFmtId="0" fontId="11" fillId="0" borderId="0" xfId="0" applyFont="1"/>
    <xf numFmtId="0" fontId="11" fillId="0" borderId="12" xfId="0" applyFont="1" applyBorder="1"/>
    <xf numFmtId="0" fontId="11" fillId="0" borderId="13" xfId="0" applyFont="1" applyBorder="1"/>
    <xf numFmtId="0" fontId="12" fillId="0" borderId="11" xfId="0" applyFont="1" applyBorder="1"/>
    <xf numFmtId="0" fontId="12" fillId="0" borderId="0" xfId="0" applyFont="1" applyBorder="1"/>
    <xf numFmtId="0" fontId="12" fillId="0" borderId="14" xfId="0" applyFont="1" applyBorder="1"/>
    <xf numFmtId="0" fontId="12" fillId="0" borderId="15" xfId="0" applyFont="1" applyBorder="1"/>
    <xf numFmtId="0" fontId="7" fillId="0" borderId="17" xfId="5" applyBorder="1" applyAlignment="1">
      <alignment horizontal="left"/>
    </xf>
    <xf numFmtId="0" fontId="7" fillId="0" borderId="18" xfId="5" applyBorder="1" applyAlignment="1">
      <alignment horizontal="left"/>
    </xf>
    <xf numFmtId="0" fontId="11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vertical="top" wrapText="1"/>
    </xf>
    <xf numFmtId="0" fontId="13" fillId="4" borderId="16" xfId="0" applyFont="1" applyFill="1" applyBorder="1" applyAlignment="1">
      <alignment horizontal="left" vertical="top" wrapText="1"/>
    </xf>
    <xf numFmtId="0" fontId="13" fillId="4" borderId="17" xfId="0" quotePrefix="1" applyFont="1" applyFill="1" applyBorder="1" applyAlignment="1">
      <alignment horizontal="left" vertical="top" wrapText="1"/>
    </xf>
    <xf numFmtId="0" fontId="13" fillId="4" borderId="17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right"/>
    </xf>
    <xf numFmtId="0" fontId="13" fillId="4" borderId="20" xfId="0" applyFont="1" applyFill="1" applyBorder="1" applyAlignment="1">
      <alignment horizontal="right" vertical="top"/>
    </xf>
    <xf numFmtId="0" fontId="13" fillId="4" borderId="21" xfId="0" applyFont="1" applyFill="1" applyBorder="1" applyAlignment="1">
      <alignment horizontal="right" vertical="top"/>
    </xf>
    <xf numFmtId="0" fontId="13" fillId="4" borderId="21" xfId="0" applyFont="1" applyFill="1" applyBorder="1" applyAlignment="1">
      <alignment horizontal="right"/>
    </xf>
    <xf numFmtId="0" fontId="13" fillId="4" borderId="22" xfId="0" applyFont="1" applyFill="1" applyBorder="1" applyAlignment="1">
      <alignment horizontal="right"/>
    </xf>
    <xf numFmtId="0" fontId="11" fillId="0" borderId="21" xfId="0" applyFont="1" applyBorder="1"/>
    <xf numFmtId="0" fontId="11" fillId="0" borderId="23" xfId="0" applyFont="1" applyBorder="1"/>
    <xf numFmtId="0" fontId="13" fillId="4" borderId="15" xfId="0" applyFont="1" applyFill="1" applyBorder="1" applyAlignment="1">
      <alignment horizontal="left"/>
    </xf>
    <xf numFmtId="0" fontId="13" fillId="4" borderId="13" xfId="0" applyFont="1" applyFill="1" applyBorder="1" applyAlignment="1">
      <alignment horizontal="left"/>
    </xf>
    <xf numFmtId="0" fontId="13" fillId="4" borderId="16" xfId="0" applyFont="1" applyFill="1" applyBorder="1"/>
    <xf numFmtId="0" fontId="13" fillId="4" borderId="18" xfId="0" applyFont="1" applyFill="1" applyBorder="1"/>
    <xf numFmtId="0" fontId="13" fillId="4" borderId="18" xfId="0" applyFont="1" applyFill="1" applyBorder="1" applyAlignment="1">
      <alignment horizontal="left"/>
    </xf>
    <xf numFmtId="0" fontId="13" fillId="4" borderId="20" xfId="0" applyFont="1" applyFill="1" applyBorder="1" applyAlignment="1">
      <alignment horizontal="right"/>
    </xf>
    <xf numFmtId="0" fontId="13" fillId="4" borderId="23" xfId="0" applyFont="1" applyFill="1" applyBorder="1" applyAlignment="1">
      <alignment horizontal="right"/>
    </xf>
    <xf numFmtId="0" fontId="13" fillId="4" borderId="23" xfId="0" applyFont="1" applyFill="1" applyBorder="1"/>
    <xf numFmtId="10" fontId="11" fillId="0" borderId="0" xfId="0" applyNumberFormat="1" applyFont="1"/>
    <xf numFmtId="10" fontId="11" fillId="0" borderId="21" xfId="0" applyNumberFormat="1" applyFont="1" applyBorder="1"/>
    <xf numFmtId="10" fontId="11" fillId="0" borderId="23" xfId="0" applyNumberFormat="1" applyFont="1" applyBorder="1"/>
    <xf numFmtId="8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0" fontId="13" fillId="4" borderId="20" xfId="0" applyNumberFormat="1" applyFont="1" applyFill="1" applyBorder="1" applyAlignment="1">
      <alignment horizontal="right" vertical="top"/>
    </xf>
    <xf numFmtId="0" fontId="13" fillId="4" borderId="13" xfId="0" applyNumberFormat="1" applyFont="1" applyFill="1" applyBorder="1" applyAlignment="1">
      <alignment vertical="top" wrapText="1"/>
    </xf>
    <xf numFmtId="0" fontId="13" fillId="4" borderId="16" xfId="0" applyNumberFormat="1" applyFont="1" applyFill="1" applyBorder="1" applyAlignment="1">
      <alignment vertical="top" wrapText="1"/>
    </xf>
    <xf numFmtId="0" fontId="13" fillId="4" borderId="21" xfId="0" applyNumberFormat="1" applyFont="1" applyFill="1" applyBorder="1" applyAlignment="1">
      <alignment horizontal="right" vertical="top"/>
    </xf>
    <xf numFmtId="0" fontId="13" fillId="4" borderId="0" xfId="0" applyNumberFormat="1" applyFont="1" applyFill="1" applyBorder="1" applyAlignment="1">
      <alignment horizontal="left" vertical="top" wrapText="1"/>
    </xf>
    <xf numFmtId="0" fontId="13" fillId="4" borderId="17" xfId="0" applyNumberFormat="1" applyFont="1" applyFill="1" applyBorder="1" applyAlignment="1">
      <alignment horizontal="left" vertical="top" wrapText="1"/>
    </xf>
    <xf numFmtId="0" fontId="14" fillId="4" borderId="0" xfId="5" quotePrefix="1" applyNumberFormat="1" applyFont="1" applyFill="1" applyBorder="1" applyAlignment="1">
      <alignment horizontal="left" vertical="top" wrapText="1"/>
    </xf>
    <xf numFmtId="0" fontId="14" fillId="4" borderId="17" xfId="5" quotePrefix="1" applyNumberFormat="1" applyFont="1" applyFill="1" applyBorder="1" applyAlignment="1">
      <alignment horizontal="left" vertical="top" wrapText="1"/>
    </xf>
    <xf numFmtId="0" fontId="13" fillId="4" borderId="21" xfId="0" applyNumberFormat="1" applyFont="1" applyFill="1" applyBorder="1" applyAlignment="1">
      <alignment horizontal="right"/>
    </xf>
    <xf numFmtId="0" fontId="13" fillId="4" borderId="0" xfId="0" applyNumberFormat="1" applyFont="1" applyFill="1" applyBorder="1" applyAlignment="1">
      <alignment horizontal="left"/>
    </xf>
    <xf numFmtId="0" fontId="13" fillId="4" borderId="17" xfId="0" applyNumberFormat="1" applyFont="1" applyFill="1" applyBorder="1" applyAlignment="1">
      <alignment horizontal="left"/>
    </xf>
    <xf numFmtId="0" fontId="13" fillId="4" borderId="23" xfId="0" applyNumberFormat="1" applyFont="1" applyFill="1" applyBorder="1" applyAlignment="1">
      <alignment horizontal="right"/>
    </xf>
    <xf numFmtId="0" fontId="13" fillId="4" borderId="15" xfId="0" applyNumberFormat="1" applyFont="1" applyFill="1" applyBorder="1" applyAlignment="1">
      <alignment horizontal="left"/>
    </xf>
    <xf numFmtId="0" fontId="13" fillId="4" borderId="18" xfId="0" applyNumberFormat="1" applyFont="1" applyFill="1" applyBorder="1" applyAlignment="1">
      <alignment horizontal="left"/>
    </xf>
    <xf numFmtId="0" fontId="13" fillId="5" borderId="21" xfId="0" applyNumberFormat="1" applyFont="1" applyFill="1" applyBorder="1" applyAlignment="1">
      <alignment horizontal="left"/>
    </xf>
    <xf numFmtId="0" fontId="0" fillId="5" borderId="0" xfId="0" applyNumberFormat="1" applyFill="1" applyBorder="1"/>
    <xf numFmtId="0" fontId="0" fillId="5" borderId="17" xfId="0" applyNumberFormat="1" applyFill="1" applyBorder="1"/>
    <xf numFmtId="0" fontId="13" fillId="0" borderId="21" xfId="0" applyNumberFormat="1" applyFont="1" applyBorder="1" applyAlignment="1">
      <alignment horizontal="left"/>
    </xf>
    <xf numFmtId="0" fontId="0" fillId="0" borderId="0" xfId="0" applyNumberFormat="1" applyBorder="1"/>
    <xf numFmtId="0" fontId="0" fillId="0" borderId="17" xfId="0" applyNumberFormat="1" applyBorder="1"/>
    <xf numFmtId="0" fontId="0" fillId="0" borderId="0" xfId="0" applyNumberFormat="1" applyBorder="1" applyAlignment="1">
      <alignment horizontal="left"/>
    </xf>
    <xf numFmtId="0" fontId="0" fillId="0" borderId="17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5" xfId="0" applyNumberFormat="1" applyBorder="1"/>
    <xf numFmtId="0" fontId="0" fillId="0" borderId="15" xfId="0" applyNumberFormat="1" applyBorder="1" applyAlignment="1">
      <alignment horizontal="right"/>
    </xf>
    <xf numFmtId="0" fontId="0" fillId="0" borderId="18" xfId="0" applyNumberFormat="1" applyBorder="1" applyAlignment="1">
      <alignment horizontal="right"/>
    </xf>
    <xf numFmtId="10" fontId="13" fillId="5" borderId="21" xfId="0" applyNumberFormat="1" applyFont="1" applyFill="1" applyBorder="1" applyAlignment="1">
      <alignment horizontal="left"/>
    </xf>
    <xf numFmtId="10" fontId="13" fillId="0" borderId="21" xfId="0" applyNumberFormat="1" applyFont="1" applyBorder="1" applyAlignment="1">
      <alignment horizontal="left"/>
    </xf>
    <xf numFmtId="10" fontId="13" fillId="0" borderId="23" xfId="0" applyNumberFormat="1" applyFont="1" applyBorder="1" applyAlignment="1">
      <alignment horizontal="left"/>
    </xf>
    <xf numFmtId="0" fontId="11" fillId="0" borderId="0" xfId="0" applyFont="1"/>
    <xf numFmtId="0" fontId="11" fillId="0" borderId="12" xfId="0" applyFont="1" applyBorder="1"/>
    <xf numFmtId="0" fontId="11" fillId="0" borderId="13" xfId="0" applyFont="1" applyBorder="1"/>
    <xf numFmtId="0" fontId="11" fillId="0" borderId="11" xfId="0" applyFont="1" applyBorder="1"/>
    <xf numFmtId="0" fontId="0" fillId="0" borderId="0" xfId="0" applyBorder="1"/>
    <xf numFmtId="0" fontId="10" fillId="0" borderId="0" xfId="0" applyFont="1" applyAlignment="1">
      <alignment horizontal="center"/>
    </xf>
    <xf numFmtId="0" fontId="13" fillId="4" borderId="0" xfId="0" quotePrefix="1" applyFont="1" applyFill="1" applyBorder="1" applyAlignment="1">
      <alignment horizontal="left" vertical="top" wrapText="1"/>
    </xf>
    <xf numFmtId="0" fontId="13" fillId="4" borderId="17" xfId="0" quotePrefix="1" applyFont="1" applyFill="1" applyBorder="1" applyAlignment="1">
      <alignment horizontal="left" vertical="top" wrapText="1"/>
    </xf>
  </cellXfs>
  <cellStyles count="6">
    <cellStyle name="Accent1" xfId="4" builtinId="29"/>
    <cellStyle name="Calculation" xfId="3" builtinId="22"/>
    <cellStyle name="Currency" xfId="1" builtinId="4"/>
    <cellStyle name="Hyperlink" xfId="5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C:\Users\demon\AppData\Local\Temp\Sim\MRLOGP.png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file:///C:\Users\demon\AppData\Local\Temp\Sim\MRLOGP.png" TargetMode="External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file:///C:\Users\demon\AppData\Local\Temp\Sim\MRLOGP.png" TargetMode="External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file:///C:\Users\demon\AppData\Local\Temp\Sim\MRLOGP.png" TargetMode="External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file:///C:\Users\demon\AppData\Local\Temp\Sim\MRLOGP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546100</xdr:colOff>
      <xdr:row>1</xdr:row>
      <xdr:rowOff>19050</xdr:rowOff>
    </xdr:from>
    <xdr:to>
      <xdr:col>27</xdr:col>
      <xdr:colOff>240424</xdr:colOff>
      <xdr:row>44</xdr:row>
      <xdr:rowOff>72026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F3FBE-B730-4218-AEA3-B5B1A57D7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9050" y="203200"/>
          <a:ext cx="7009524" cy="7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127000</xdr:colOff>
          <xdr:row>2</xdr:row>
          <xdr:rowOff>158750</xdr:rowOff>
        </xdr:to>
        <xdr:sp macro="" textlink="">
          <xdr:nvSpPr>
            <xdr:cNvPr id="3073" name="SIMXXXCACHE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482600</xdr:colOff>
          <xdr:row>2</xdr:row>
          <xdr:rowOff>158750</xdr:rowOff>
        </xdr:to>
        <xdr:sp macro="" textlink="">
          <xdr:nvSpPr>
            <xdr:cNvPr id="3075" name="PAGEOPTIONS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203200</xdr:colOff>
      <xdr:row>0</xdr:row>
      <xdr:rowOff>38100</xdr:rowOff>
    </xdr:from>
    <xdr:to>
      <xdr:col>13</xdr:col>
      <xdr:colOff>191014</xdr:colOff>
      <xdr:row>2</xdr:row>
      <xdr:rowOff>122175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B4E80D-4DD5-4978-A093-7EC8949C0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5080000" y="38100"/>
          <a:ext cx="3035814" cy="496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38100</xdr:rowOff>
    </xdr:from>
    <xdr:to>
      <xdr:col>14</xdr:col>
      <xdr:colOff>13214</xdr:colOff>
      <xdr:row>2</xdr:row>
      <xdr:rowOff>166625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3A10A-677D-4B1E-9CF5-29401537D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7620000" y="38100"/>
          <a:ext cx="3035814" cy="4968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28</xdr:col>
      <xdr:colOff>80295</xdr:colOff>
      <xdr:row>53</xdr:row>
      <xdr:rowOff>119507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A8EDFF-FBF5-4FF7-A02A-1CE8F6F5E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61</xdr:col>
      <xdr:colOff>213645</xdr:colOff>
      <xdr:row>53</xdr:row>
      <xdr:rowOff>119507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CA4B36-B0AC-419D-8056-029E77EB2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46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4</xdr:row>
      <xdr:rowOff>0</xdr:rowOff>
    </xdr:from>
    <xdr:to>
      <xdr:col>92</xdr:col>
      <xdr:colOff>80295</xdr:colOff>
      <xdr:row>53</xdr:row>
      <xdr:rowOff>119507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D0CCE9-37FB-4D11-B2A1-673D16F60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070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4</xdr:row>
      <xdr:rowOff>0</xdr:rowOff>
    </xdr:from>
    <xdr:to>
      <xdr:col>125</xdr:col>
      <xdr:colOff>213645</xdr:colOff>
      <xdr:row>53</xdr:row>
      <xdr:rowOff>119507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3B31F-242A-4C4E-9E31-1A5325D79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224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130</xdr:col>
      <xdr:colOff>0</xdr:colOff>
      <xdr:row>4</xdr:row>
      <xdr:rowOff>0</xdr:rowOff>
    </xdr:from>
    <xdr:to>
      <xdr:col>156</xdr:col>
      <xdr:colOff>80295</xdr:colOff>
      <xdr:row>53</xdr:row>
      <xdr:rowOff>119507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15233E-118A-4843-97D1-F7508708C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1949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162</xdr:col>
      <xdr:colOff>0</xdr:colOff>
      <xdr:row>4</xdr:row>
      <xdr:rowOff>0</xdr:rowOff>
    </xdr:from>
    <xdr:to>
      <xdr:col>189</xdr:col>
      <xdr:colOff>213645</xdr:colOff>
      <xdr:row>53</xdr:row>
      <xdr:rowOff>119507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509DC0-8718-4B14-85DD-683F0053A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103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194</xdr:col>
      <xdr:colOff>0</xdr:colOff>
      <xdr:row>4</xdr:row>
      <xdr:rowOff>0</xdr:rowOff>
    </xdr:from>
    <xdr:to>
      <xdr:col>220</xdr:col>
      <xdr:colOff>23145</xdr:colOff>
      <xdr:row>53</xdr:row>
      <xdr:rowOff>119507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B0EB1E0-18DF-4F19-85B0-02406876D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6827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226</xdr:col>
      <xdr:colOff>0</xdr:colOff>
      <xdr:row>4</xdr:row>
      <xdr:rowOff>0</xdr:rowOff>
    </xdr:from>
    <xdr:to>
      <xdr:col>252</xdr:col>
      <xdr:colOff>29495</xdr:colOff>
      <xdr:row>53</xdr:row>
      <xdr:rowOff>119507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64D3CC9-2D0D-4BAD-9EFB-A6E525434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3553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258</xdr:col>
      <xdr:colOff>0</xdr:colOff>
      <xdr:row>4</xdr:row>
      <xdr:rowOff>0</xdr:rowOff>
    </xdr:from>
    <xdr:to>
      <xdr:col>284</xdr:col>
      <xdr:colOff>35845</xdr:colOff>
      <xdr:row>53</xdr:row>
      <xdr:rowOff>119507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DE17EC2-3F22-45CF-BE00-A4600141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20215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290</xdr:col>
      <xdr:colOff>0</xdr:colOff>
      <xdr:row>4</xdr:row>
      <xdr:rowOff>0</xdr:rowOff>
    </xdr:from>
    <xdr:to>
      <xdr:col>317</xdr:col>
      <xdr:colOff>150145</xdr:colOff>
      <xdr:row>53</xdr:row>
      <xdr:rowOff>119507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9974A62-D13E-4FA4-A9B9-55757DC57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6813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322</xdr:col>
      <xdr:colOff>0</xdr:colOff>
      <xdr:row>4</xdr:row>
      <xdr:rowOff>0</xdr:rowOff>
    </xdr:from>
    <xdr:to>
      <xdr:col>349</xdr:col>
      <xdr:colOff>156495</xdr:colOff>
      <xdr:row>53</xdr:row>
      <xdr:rowOff>119507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63E1CEC-A169-40B9-AA69-46E02A94C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46173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354</xdr:col>
      <xdr:colOff>0</xdr:colOff>
      <xdr:row>4</xdr:row>
      <xdr:rowOff>0</xdr:rowOff>
    </xdr:from>
    <xdr:to>
      <xdr:col>381</xdr:col>
      <xdr:colOff>162845</xdr:colOff>
      <xdr:row>53</xdr:row>
      <xdr:rowOff>119507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06CEBF-959E-4850-BA84-348E21C62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5546900" y="736600"/>
          <a:ext cx="18038095" cy="91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412750</xdr:colOff>
      <xdr:row>0</xdr:row>
      <xdr:rowOff>38100</xdr:rowOff>
    </xdr:from>
    <xdr:to>
      <xdr:col>12</xdr:col>
      <xdr:colOff>400564</xdr:colOff>
      <xdr:row>2</xdr:row>
      <xdr:rowOff>166625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E8A0C9-B3E1-4F30-BE32-DFD567AE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7620000" y="38100"/>
          <a:ext cx="3035814" cy="4968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26</xdr:col>
      <xdr:colOff>467645</xdr:colOff>
      <xdr:row>53</xdr:row>
      <xdr:rowOff>119507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FCF8B6-2E06-496D-A8C0-C5CBEC27D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59</xdr:col>
      <xdr:colOff>600995</xdr:colOff>
      <xdr:row>53</xdr:row>
      <xdr:rowOff>119507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0E9EB3-62AD-466E-852F-42F3C2AFF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664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4</xdr:row>
      <xdr:rowOff>0</xdr:rowOff>
    </xdr:from>
    <xdr:to>
      <xdr:col>90</xdr:col>
      <xdr:colOff>467645</xdr:colOff>
      <xdr:row>53</xdr:row>
      <xdr:rowOff>119507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BB6EFF-9375-4497-BB93-E786B3C85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707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4</xdr:row>
      <xdr:rowOff>0</xdr:rowOff>
    </xdr:from>
    <xdr:to>
      <xdr:col>123</xdr:col>
      <xdr:colOff>600995</xdr:colOff>
      <xdr:row>53</xdr:row>
      <xdr:rowOff>119507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0F43A7-3C4D-4212-80E9-EC4E617A1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180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130</xdr:col>
      <xdr:colOff>0</xdr:colOff>
      <xdr:row>4</xdr:row>
      <xdr:rowOff>0</xdr:rowOff>
    </xdr:from>
    <xdr:to>
      <xdr:col>154</xdr:col>
      <xdr:colOff>467645</xdr:colOff>
      <xdr:row>53</xdr:row>
      <xdr:rowOff>119507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350FB6-8271-46C1-8C87-ADE741878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5223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162</xdr:col>
      <xdr:colOff>0</xdr:colOff>
      <xdr:row>4</xdr:row>
      <xdr:rowOff>0</xdr:rowOff>
    </xdr:from>
    <xdr:to>
      <xdr:col>187</xdr:col>
      <xdr:colOff>600995</xdr:colOff>
      <xdr:row>53</xdr:row>
      <xdr:rowOff>119507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0F5526-51EF-4717-9E34-647604DD0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9695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194</xdr:col>
      <xdr:colOff>0</xdr:colOff>
      <xdr:row>4</xdr:row>
      <xdr:rowOff>0</xdr:rowOff>
    </xdr:from>
    <xdr:to>
      <xdr:col>218</xdr:col>
      <xdr:colOff>410495</xdr:colOff>
      <xdr:row>53</xdr:row>
      <xdr:rowOff>119507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065163C-69CD-41FC-B734-7F1A18859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6738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226</xdr:col>
      <xdr:colOff>0</xdr:colOff>
      <xdr:row>4</xdr:row>
      <xdr:rowOff>0</xdr:rowOff>
    </xdr:from>
    <xdr:to>
      <xdr:col>250</xdr:col>
      <xdr:colOff>416845</xdr:colOff>
      <xdr:row>53</xdr:row>
      <xdr:rowOff>119507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712DB7-5BA3-450E-B537-A9DCA4CE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1782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258</xdr:col>
      <xdr:colOff>0</xdr:colOff>
      <xdr:row>4</xdr:row>
      <xdr:rowOff>0</xdr:rowOff>
    </xdr:from>
    <xdr:to>
      <xdr:col>282</xdr:col>
      <xdr:colOff>423195</xdr:colOff>
      <xdr:row>53</xdr:row>
      <xdr:rowOff>119507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9A548B-A7C8-405F-B717-CCADAECF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86763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290</xdr:col>
      <xdr:colOff>0</xdr:colOff>
      <xdr:row>4</xdr:row>
      <xdr:rowOff>0</xdr:rowOff>
    </xdr:from>
    <xdr:to>
      <xdr:col>315</xdr:col>
      <xdr:colOff>537495</xdr:colOff>
      <xdr:row>53</xdr:row>
      <xdr:rowOff>119507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7E7517-A87F-42E5-AC45-ACB2581D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1680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322</xdr:col>
      <xdr:colOff>0</xdr:colOff>
      <xdr:row>4</xdr:row>
      <xdr:rowOff>0</xdr:rowOff>
    </xdr:from>
    <xdr:to>
      <xdr:col>347</xdr:col>
      <xdr:colOff>543845</xdr:colOff>
      <xdr:row>53</xdr:row>
      <xdr:rowOff>119507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4B00948-ACF0-45B6-B4EF-CE401320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29358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354</xdr:col>
      <xdr:colOff>0</xdr:colOff>
      <xdr:row>4</xdr:row>
      <xdr:rowOff>0</xdr:rowOff>
    </xdr:from>
    <xdr:to>
      <xdr:col>379</xdr:col>
      <xdr:colOff>550195</xdr:colOff>
      <xdr:row>53</xdr:row>
      <xdr:rowOff>119507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9C7E68C-45D2-4B31-8D02-3EF0D2AF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4697250" y="736600"/>
          <a:ext cx="18038095" cy="91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38100</xdr:rowOff>
    </xdr:from>
    <xdr:to>
      <xdr:col>14</xdr:col>
      <xdr:colOff>13214</xdr:colOff>
      <xdr:row>2</xdr:row>
      <xdr:rowOff>166625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E436E-F614-4D13-9960-4C968FDF3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7620000" y="38100"/>
          <a:ext cx="3035814" cy="4968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28</xdr:col>
      <xdr:colOff>80295</xdr:colOff>
      <xdr:row>53</xdr:row>
      <xdr:rowOff>119507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85FCB7-8F87-4DA7-BAD9-BA2CC3A80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61</xdr:col>
      <xdr:colOff>200945</xdr:colOff>
      <xdr:row>53</xdr:row>
      <xdr:rowOff>119507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DD0C63-68B1-4458-BA55-24F191491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46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4</xdr:row>
      <xdr:rowOff>0</xdr:rowOff>
    </xdr:from>
    <xdr:to>
      <xdr:col>92</xdr:col>
      <xdr:colOff>80295</xdr:colOff>
      <xdr:row>53</xdr:row>
      <xdr:rowOff>119507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AB9645-C2E8-44C3-9422-30F92D1C7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197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4</xdr:row>
      <xdr:rowOff>0</xdr:rowOff>
    </xdr:from>
    <xdr:to>
      <xdr:col>125</xdr:col>
      <xdr:colOff>200945</xdr:colOff>
      <xdr:row>53</xdr:row>
      <xdr:rowOff>119507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3D8B76-B16C-49C8-ACBF-2B7F638C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351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130</xdr:col>
      <xdr:colOff>0</xdr:colOff>
      <xdr:row>4</xdr:row>
      <xdr:rowOff>0</xdr:rowOff>
    </xdr:from>
    <xdr:to>
      <xdr:col>156</xdr:col>
      <xdr:colOff>80295</xdr:colOff>
      <xdr:row>53</xdr:row>
      <xdr:rowOff>119507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210E693-EFC6-4112-B5BD-9795CC091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203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162</xdr:col>
      <xdr:colOff>0</xdr:colOff>
      <xdr:row>4</xdr:row>
      <xdr:rowOff>0</xdr:rowOff>
    </xdr:from>
    <xdr:to>
      <xdr:col>189</xdr:col>
      <xdr:colOff>200945</xdr:colOff>
      <xdr:row>53</xdr:row>
      <xdr:rowOff>119507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EB147E-7FF0-45E7-8B4D-7A7048A20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357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194</xdr:col>
      <xdr:colOff>0</xdr:colOff>
      <xdr:row>4</xdr:row>
      <xdr:rowOff>0</xdr:rowOff>
    </xdr:from>
    <xdr:to>
      <xdr:col>220</xdr:col>
      <xdr:colOff>23145</xdr:colOff>
      <xdr:row>53</xdr:row>
      <xdr:rowOff>119507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2D949B-3357-49E6-8312-D8100BFDC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7208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226</xdr:col>
      <xdr:colOff>0</xdr:colOff>
      <xdr:row>4</xdr:row>
      <xdr:rowOff>0</xdr:rowOff>
    </xdr:from>
    <xdr:to>
      <xdr:col>252</xdr:col>
      <xdr:colOff>29495</xdr:colOff>
      <xdr:row>53</xdr:row>
      <xdr:rowOff>119507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552A1CE-A354-4755-998C-218314120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3934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258</xdr:col>
      <xdr:colOff>0</xdr:colOff>
      <xdr:row>4</xdr:row>
      <xdr:rowOff>0</xdr:rowOff>
    </xdr:from>
    <xdr:to>
      <xdr:col>284</xdr:col>
      <xdr:colOff>35845</xdr:colOff>
      <xdr:row>53</xdr:row>
      <xdr:rowOff>119507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8434BE-1B75-47FE-AEFE-5CEA24F1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20596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290</xdr:col>
      <xdr:colOff>0</xdr:colOff>
      <xdr:row>4</xdr:row>
      <xdr:rowOff>0</xdr:rowOff>
    </xdr:from>
    <xdr:to>
      <xdr:col>317</xdr:col>
      <xdr:colOff>150145</xdr:colOff>
      <xdr:row>53</xdr:row>
      <xdr:rowOff>119507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74AC3DD-2126-4063-834B-5335A92C5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71945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322</xdr:col>
      <xdr:colOff>0</xdr:colOff>
      <xdr:row>4</xdr:row>
      <xdr:rowOff>0</xdr:rowOff>
    </xdr:from>
    <xdr:to>
      <xdr:col>349</xdr:col>
      <xdr:colOff>156495</xdr:colOff>
      <xdr:row>53</xdr:row>
      <xdr:rowOff>119507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4734303-B526-40A0-93B3-4AA13D35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4655400" y="736600"/>
          <a:ext cx="18038095" cy="9142857"/>
        </a:xfrm>
        <a:prstGeom prst="rect">
          <a:avLst/>
        </a:prstGeom>
      </xdr:spPr>
    </xdr:pic>
    <xdr:clientData/>
  </xdr:twoCellAnchor>
  <xdr:twoCellAnchor editAs="oneCell">
    <xdr:from>
      <xdr:col>354</xdr:col>
      <xdr:colOff>0</xdr:colOff>
      <xdr:row>4</xdr:row>
      <xdr:rowOff>0</xdr:rowOff>
    </xdr:from>
    <xdr:to>
      <xdr:col>381</xdr:col>
      <xdr:colOff>162845</xdr:colOff>
      <xdr:row>53</xdr:row>
      <xdr:rowOff>119507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D09C389-BB69-464C-84D6-8D2DBC711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5585000" y="736600"/>
          <a:ext cx="18038095" cy="91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1003300</xdr:colOff>
      <xdr:row>0</xdr:row>
      <xdr:rowOff>38100</xdr:rowOff>
    </xdr:from>
    <xdr:to>
      <xdr:col>7</xdr:col>
      <xdr:colOff>1010164</xdr:colOff>
      <xdr:row>2</xdr:row>
      <xdr:rowOff>166625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059835-47A2-453F-864B-B3B1A37C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7620000" y="38100"/>
          <a:ext cx="3035814" cy="49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1"/>
  <sheetViews>
    <sheetView workbookViewId="0">
      <selection activeCell="I30" sqref="I30"/>
    </sheetView>
  </sheetViews>
  <sheetFormatPr defaultRowHeight="14.5" x14ac:dyDescent="0.35"/>
  <cols>
    <col min="3" max="3" width="21.54296875" customWidth="1"/>
    <col min="4" max="4" width="8.7265625" customWidth="1"/>
  </cols>
  <sheetData>
    <row r="1" spans="1:3" x14ac:dyDescent="0.35">
      <c r="A1" s="1" t="s">
        <v>0</v>
      </c>
    </row>
    <row r="3" spans="1:3" x14ac:dyDescent="0.35">
      <c r="A3" t="s">
        <v>2</v>
      </c>
    </row>
    <row r="4" spans="1:3" x14ac:dyDescent="0.35">
      <c r="A4" t="s">
        <v>1</v>
      </c>
    </row>
    <row r="6" spans="1:3" x14ac:dyDescent="0.35">
      <c r="A6" t="s">
        <v>3</v>
      </c>
    </row>
    <row r="8" spans="1:3" x14ac:dyDescent="0.35">
      <c r="A8" t="s">
        <v>126</v>
      </c>
    </row>
    <row r="9" spans="1:3" x14ac:dyDescent="0.35">
      <c r="A9" t="s">
        <v>128</v>
      </c>
    </row>
    <row r="10" spans="1:3" x14ac:dyDescent="0.35">
      <c r="A10" t="s">
        <v>127</v>
      </c>
    </row>
    <row r="11" spans="1:3" x14ac:dyDescent="0.35">
      <c r="A11" t="s">
        <v>129</v>
      </c>
    </row>
    <row r="12" spans="1:3" x14ac:dyDescent="0.35">
      <c r="A12" t="s">
        <v>130</v>
      </c>
    </row>
    <row r="13" spans="1:3" x14ac:dyDescent="0.35">
      <c r="A13" t="s">
        <v>131</v>
      </c>
    </row>
    <row r="15" spans="1:3" x14ac:dyDescent="0.35">
      <c r="A15" t="s">
        <v>132</v>
      </c>
    </row>
    <row r="16" spans="1:3" ht="15.5" x14ac:dyDescent="0.35">
      <c r="A16" s="110" t="s">
        <v>54</v>
      </c>
      <c r="B16" s="110"/>
      <c r="C16" s="110"/>
    </row>
    <row r="17" spans="1:3" x14ac:dyDescent="0.35">
      <c r="A17" s="105" t="s">
        <v>55</v>
      </c>
      <c r="B17" s="105"/>
      <c r="C17" s="36">
        <v>1</v>
      </c>
    </row>
    <row r="18" spans="1:3" x14ac:dyDescent="0.35">
      <c r="A18" s="105" t="s">
        <v>56</v>
      </c>
      <c r="B18" s="105"/>
      <c r="C18" s="36">
        <v>5</v>
      </c>
    </row>
    <row r="19" spans="1:3" x14ac:dyDescent="0.35">
      <c r="A19" s="105" t="s">
        <v>57</v>
      </c>
      <c r="B19" s="105"/>
      <c r="C19" s="36">
        <v>0</v>
      </c>
    </row>
    <row r="20" spans="1:3" x14ac:dyDescent="0.35">
      <c r="A20" s="105" t="s">
        <v>58</v>
      </c>
      <c r="B20" s="105"/>
      <c r="C20" s="36">
        <v>12</v>
      </c>
    </row>
    <row r="21" spans="1:3" x14ac:dyDescent="0.35">
      <c r="A21" s="105"/>
      <c r="B21" s="105"/>
      <c r="C21" s="37"/>
    </row>
    <row r="22" spans="1:3" x14ac:dyDescent="0.35">
      <c r="A22" s="105"/>
      <c r="B22" s="105"/>
      <c r="C22" s="37"/>
    </row>
    <row r="23" spans="1:3" x14ac:dyDescent="0.35">
      <c r="A23" s="105"/>
      <c r="B23" s="105"/>
      <c r="C23" s="38"/>
    </row>
    <row r="24" spans="1:3" x14ac:dyDescent="0.35">
      <c r="A24" s="106" t="s">
        <v>62</v>
      </c>
      <c r="B24" s="107"/>
      <c r="C24" s="39" t="s">
        <v>65</v>
      </c>
    </row>
    <row r="25" spans="1:3" x14ac:dyDescent="0.35">
      <c r="A25" s="108" t="s">
        <v>63</v>
      </c>
      <c r="B25" s="109"/>
      <c r="C25" s="35">
        <v>1000</v>
      </c>
    </row>
    <row r="26" spans="1:3" x14ac:dyDescent="0.35">
      <c r="A26" s="108" t="s">
        <v>64</v>
      </c>
      <c r="B26" s="109"/>
      <c r="C26" s="35">
        <v>4294204935</v>
      </c>
    </row>
    <row r="27" spans="1:3" x14ac:dyDescent="0.35">
      <c r="A27" s="41"/>
      <c r="B27" s="42" t="s">
        <v>66</v>
      </c>
      <c r="C27" s="32"/>
    </row>
    <row r="28" spans="1:3" x14ac:dyDescent="0.35">
      <c r="A28" s="43">
        <v>1</v>
      </c>
      <c r="B28" s="44" t="s">
        <v>67</v>
      </c>
      <c r="C28" s="47" t="s">
        <v>47</v>
      </c>
    </row>
    <row r="29" spans="1:3" x14ac:dyDescent="0.35">
      <c r="A29" s="43">
        <v>2</v>
      </c>
      <c r="B29" s="44" t="s">
        <v>68</v>
      </c>
      <c r="C29" s="47" t="s">
        <v>48</v>
      </c>
    </row>
    <row r="30" spans="1:3" x14ac:dyDescent="0.35">
      <c r="A30" s="43">
        <v>3</v>
      </c>
      <c r="B30" s="44" t="s">
        <v>69</v>
      </c>
      <c r="C30" s="47" t="s">
        <v>49</v>
      </c>
    </row>
    <row r="31" spans="1:3" x14ac:dyDescent="0.35">
      <c r="A31" s="45">
        <v>4</v>
      </c>
      <c r="B31" s="46" t="s">
        <v>70</v>
      </c>
      <c r="C31" s="48" t="s">
        <v>50</v>
      </c>
    </row>
  </sheetData>
  <mergeCells count="11">
    <mergeCell ref="A21:B21"/>
    <mergeCell ref="A16:C16"/>
    <mergeCell ref="A17:B17"/>
    <mergeCell ref="A18:B18"/>
    <mergeCell ref="A19:B19"/>
    <mergeCell ref="A20:B20"/>
    <mergeCell ref="A22:B22"/>
    <mergeCell ref="A23:B23"/>
    <mergeCell ref="A24:B24"/>
    <mergeCell ref="A25:B25"/>
    <mergeCell ref="A26:B26"/>
  </mergeCells>
  <hyperlinks>
    <hyperlink ref="C28" location="'1.Histogram'!B2" display="1.Histogram"/>
    <hyperlink ref="C29" location="'2.Pareto'!B2" display="2.Pareto"/>
    <hyperlink ref="C30" location="'3.Box-plot'!B2" display="3.Box-plot"/>
    <hyperlink ref="C31" location="'4.Statistics'!B2" display="4.Statistic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3"/>
  <sheetViews>
    <sheetView topLeftCell="A242" workbookViewId="0">
      <selection activeCell="D261" sqref="D261"/>
    </sheetView>
  </sheetViews>
  <sheetFormatPr defaultRowHeight="14.5" x14ac:dyDescent="0.35"/>
  <cols>
    <col min="1" max="1" width="10.7265625" customWidth="1"/>
    <col min="2" max="2" width="23.7265625" customWidth="1"/>
    <col min="3" max="3" width="15.6328125" customWidth="1"/>
    <col min="4" max="4" width="24.08984375" customWidth="1"/>
    <col min="5" max="5" width="18.08984375" customWidth="1"/>
    <col min="6" max="6" width="23.54296875" customWidth="1"/>
    <col min="7" max="7" width="11.453125" bestFit="1" customWidth="1"/>
    <col min="8" max="8" width="11" customWidth="1"/>
  </cols>
  <sheetData>
    <row r="1" spans="1:8" x14ac:dyDescent="0.35">
      <c r="A1" s="3" t="s">
        <v>4</v>
      </c>
      <c r="B1" s="3" t="s">
        <v>5</v>
      </c>
      <c r="C1" s="4" t="s">
        <v>6</v>
      </c>
      <c r="G1" s="4" t="s">
        <v>8</v>
      </c>
      <c r="H1" s="4" t="s">
        <v>7</v>
      </c>
    </row>
    <row r="2" spans="1:8" x14ac:dyDescent="0.35">
      <c r="A2" s="2">
        <v>40204</v>
      </c>
      <c r="B2">
        <v>20.440000000000001</v>
      </c>
      <c r="G2">
        <f>PERCENTILE(C3:C254,5%)</f>
        <v>-4.091952424069422E-2</v>
      </c>
      <c r="H2">
        <f>PERCENTILE(C3:C254,1%)</f>
        <v>-6.6777282060405674E-2</v>
      </c>
    </row>
    <row r="3" spans="1:8" x14ac:dyDescent="0.35">
      <c r="A3" s="2">
        <v>40205</v>
      </c>
      <c r="B3">
        <v>20.87</v>
      </c>
      <c r="C3">
        <f>LN(B3/B2)</f>
        <v>2.0818955753605761E-2</v>
      </c>
    </row>
    <row r="4" spans="1:8" x14ac:dyDescent="0.35">
      <c r="A4" s="2">
        <v>40206</v>
      </c>
      <c r="B4">
        <v>20.239999999999998</v>
      </c>
      <c r="C4">
        <f t="shared" ref="C4:C67" si="0">LN(B4/B3)</f>
        <v>-3.0651876669844678E-2</v>
      </c>
      <c r="G4" s="3" t="s">
        <v>9</v>
      </c>
    </row>
    <row r="5" spans="1:8" x14ac:dyDescent="0.35">
      <c r="A5" s="2">
        <v>40207</v>
      </c>
      <c r="B5">
        <v>20.3</v>
      </c>
      <c r="C5">
        <f t="shared" si="0"/>
        <v>2.9600416284769468E-3</v>
      </c>
      <c r="G5" t="str">
        <f>_xll.VoseDataObject(C3:C254)</f>
        <v>VoseDataObject('[Answer 6.xlsx]Answer 6 Model'!C3:C254)</v>
      </c>
    </row>
    <row r="6" spans="1:8" x14ac:dyDescent="0.35">
      <c r="A6" s="2">
        <v>40210</v>
      </c>
      <c r="B6">
        <v>20.079999999999998</v>
      </c>
      <c r="C6">
        <f t="shared" si="0"/>
        <v>-1.0896591224213367E-2</v>
      </c>
    </row>
    <row r="7" spans="1:8" x14ac:dyDescent="0.35">
      <c r="A7" s="2">
        <v>40211</v>
      </c>
      <c r="B7">
        <v>20.079999999999998</v>
      </c>
      <c r="C7">
        <f t="shared" si="0"/>
        <v>0</v>
      </c>
      <c r="F7" s="1" t="s">
        <v>10</v>
      </c>
      <c r="G7" s="3" t="s">
        <v>11</v>
      </c>
    </row>
    <row r="8" spans="1:8" x14ac:dyDescent="0.35">
      <c r="A8" s="2">
        <v>40212</v>
      </c>
      <c r="B8">
        <v>19.93</v>
      </c>
      <c r="C8">
        <f t="shared" si="0"/>
        <v>-7.4981605988249768E-3</v>
      </c>
      <c r="G8" t="str">
        <f>_xll.VoseJohnsonUFitObject(G5)</f>
        <v>VoseJohnsonU(-0.3680116783935301,1.210904469727727,0.02773521596586239,-0.00887105378836465)</v>
      </c>
    </row>
    <row r="9" spans="1:8" x14ac:dyDescent="0.35">
      <c r="A9" s="2">
        <v>40213</v>
      </c>
      <c r="B9">
        <v>18.93</v>
      </c>
      <c r="C9">
        <f t="shared" si="0"/>
        <v>-5.1478169003471901E-2</v>
      </c>
      <c r="G9" s="4" t="s">
        <v>12</v>
      </c>
      <c r="H9" s="4" t="s">
        <v>13</v>
      </c>
    </row>
    <row r="10" spans="1:8" ht="15" thickBot="1" x14ac:dyDescent="0.4">
      <c r="A10" s="2">
        <v>40214</v>
      </c>
      <c r="B10">
        <v>18.78</v>
      </c>
      <c r="C10">
        <f t="shared" si="0"/>
        <v>-7.9554914411145167E-3</v>
      </c>
      <c r="G10" s="6" t="str">
        <f ca="1">_xll.VoseSimulate(G8,5%)</f>
        <v>Error: "object" is not valid. Please refer to the help file for allowed options</v>
      </c>
      <c r="H10" s="7" t="e">
        <f ca="1">_xll.VoseOutput("1st Order 1%")+_xll.VoseSimulate(G8,1%)</f>
        <v>#VALUE!</v>
      </c>
    </row>
    <row r="11" spans="1:8" x14ac:dyDescent="0.35">
      <c r="A11" s="2">
        <v>40217</v>
      </c>
      <c r="B11">
        <v>18.57</v>
      </c>
      <c r="C11">
        <f t="shared" si="0"/>
        <v>-1.1245098415502515E-2</v>
      </c>
    </row>
    <row r="12" spans="1:8" x14ac:dyDescent="0.35">
      <c r="A12" s="2">
        <v>40218</v>
      </c>
      <c r="B12">
        <v>19.39</v>
      </c>
      <c r="C12">
        <f t="shared" si="0"/>
        <v>4.3210093889946052E-2</v>
      </c>
      <c r="F12" s="1" t="s">
        <v>14</v>
      </c>
      <c r="G12" s="3" t="s">
        <v>15</v>
      </c>
    </row>
    <row r="13" spans="1:8" ht="15" thickBot="1" x14ac:dyDescent="0.4">
      <c r="A13" s="2">
        <v>40219</v>
      </c>
      <c r="B13">
        <v>22.56</v>
      </c>
      <c r="C13">
        <f t="shared" si="0"/>
        <v>0.15142095737529768</v>
      </c>
      <c r="G13" t="str">
        <f ca="1">_xll.VoseJohnsonUFitObject(G5,TRUE)</f>
        <v>VoseJohnsonU(-0.3383702034423098,1.244849788375078,0.02931329592708754,-0.00996267793540684)</v>
      </c>
    </row>
    <row r="14" spans="1:8" ht="15" thickBot="1" x14ac:dyDescent="0.4">
      <c r="A14" s="2">
        <v>40220</v>
      </c>
      <c r="B14">
        <v>22.04</v>
      </c>
      <c r="C14">
        <f t="shared" si="0"/>
        <v>-2.3319442345144416E-2</v>
      </c>
      <c r="G14" s="8" t="str">
        <f ca="1">_xll.VoseSimulate(G13,5%)</f>
        <v>Error: "object" is not valid. Please refer to the help file for allowed options</v>
      </c>
      <c r="H14" s="9" t="e">
        <f ca="1">_xll.VoseOutput("2nd Order 1%")+_xll.VoseSimulate(G13,1%)</f>
        <v>#VALUE!</v>
      </c>
    </row>
    <row r="15" spans="1:8" x14ac:dyDescent="0.35">
      <c r="A15" s="2">
        <v>40221</v>
      </c>
      <c r="B15">
        <v>22.47</v>
      </c>
      <c r="C15">
        <f t="shared" si="0"/>
        <v>1.9322101912524082E-2</v>
      </c>
      <c r="G15">
        <f ca="1">_xll.VoseSimMean(G14)</f>
        <v>-4.3783573786208257E-2</v>
      </c>
      <c r="H15">
        <f ca="1">_xll.VoseSimMean(H14)</f>
        <v>-7.5811324518008316E-2</v>
      </c>
    </row>
    <row r="16" spans="1:8" x14ac:dyDescent="0.35">
      <c r="A16" s="2">
        <v>40225</v>
      </c>
      <c r="B16">
        <v>22.98</v>
      </c>
      <c r="C16">
        <f t="shared" si="0"/>
        <v>2.244318622337187E-2</v>
      </c>
    </row>
    <row r="17" spans="1:9" x14ac:dyDescent="0.35">
      <c r="A17" s="2">
        <v>40226</v>
      </c>
      <c r="B17">
        <v>22.54</v>
      </c>
      <c r="C17">
        <f t="shared" si="0"/>
        <v>-1.9332763808979442E-2</v>
      </c>
      <c r="F17" s="1" t="s">
        <v>16</v>
      </c>
      <c r="G17" s="3" t="s">
        <v>17</v>
      </c>
    </row>
    <row r="18" spans="1:9" x14ac:dyDescent="0.35">
      <c r="A18" s="2">
        <v>40227</v>
      </c>
      <c r="B18">
        <v>22.38</v>
      </c>
      <c r="C18">
        <f t="shared" si="0"/>
        <v>-7.1238057278511296E-3</v>
      </c>
      <c r="G18" t="s">
        <v>18</v>
      </c>
      <c r="I18" t="s">
        <v>24</v>
      </c>
    </row>
    <row r="19" spans="1:9" x14ac:dyDescent="0.35">
      <c r="A19" s="2">
        <v>40228</v>
      </c>
      <c r="B19">
        <v>22.23</v>
      </c>
      <c r="C19">
        <f t="shared" si="0"/>
        <v>-6.7249749076738561E-3</v>
      </c>
      <c r="G19" t="s">
        <v>19</v>
      </c>
      <c r="H19" t="str">
        <f ca="1">_xll.VoseJohnsonUFitObject(C3:C254,TRUE)</f>
        <v>VoseJohnsonU(-0.5289993828454325,1.176724409134506,0.02395715016659315,-0.01006672570895318)</v>
      </c>
      <c r="I19">
        <v>1</v>
      </c>
    </row>
    <row r="20" spans="1:9" x14ac:dyDescent="0.35">
      <c r="A20" s="2">
        <v>40231</v>
      </c>
      <c r="B20">
        <v>23.82</v>
      </c>
      <c r="C20">
        <f t="shared" si="0"/>
        <v>6.9082835951048735E-2</v>
      </c>
      <c r="G20" t="s">
        <v>20</v>
      </c>
      <c r="H20" t="str">
        <f ca="1">_xll.VoseStudent3FitObject(C3:C254,TRUE)</f>
        <v>VoseStudent3(-0.003042737661975604,0.02926061909340649,4)</v>
      </c>
      <c r="I20">
        <v>0.04</v>
      </c>
    </row>
    <row r="21" spans="1:9" x14ac:dyDescent="0.35">
      <c r="A21" s="2">
        <v>40232</v>
      </c>
      <c r="B21">
        <v>22.42</v>
      </c>
      <c r="C21">
        <f t="shared" si="0"/>
        <v>-6.0572146283140185E-2</v>
      </c>
      <c r="G21" t="s">
        <v>21</v>
      </c>
      <c r="H21" t="str">
        <f ca="1">_xll.VoseLaplaceFitObject(C3:C254,TRUE)</f>
        <v>VoseLaplace(-0.001709798901044779,0.03500246277265869)</v>
      </c>
      <c r="I21">
        <v>0</v>
      </c>
    </row>
    <row r="22" spans="1:9" x14ac:dyDescent="0.35">
      <c r="A22" s="2">
        <v>40233</v>
      </c>
      <c r="B22">
        <v>23.45</v>
      </c>
      <c r="C22">
        <f t="shared" si="0"/>
        <v>4.4917077248274345E-2</v>
      </c>
      <c r="G22" t="s">
        <v>22</v>
      </c>
      <c r="H22" t="str">
        <f ca="1">_xll.VoseHSFitObject(C3:C254,TRUE)</f>
        <v>VoseHS(0.004099671769501583,0.03060083007558132)</v>
      </c>
      <c r="I22">
        <v>0</v>
      </c>
    </row>
    <row r="23" spans="1:9" x14ac:dyDescent="0.35">
      <c r="A23" s="2">
        <v>40234</v>
      </c>
      <c r="B23">
        <v>23.05</v>
      </c>
      <c r="C23">
        <f t="shared" si="0"/>
        <v>-1.7204725449630833E-2</v>
      </c>
      <c r="G23" t="s">
        <v>23</v>
      </c>
      <c r="H23" t="str">
        <f ca="1">_xll.VoseErrorFitObject(C3:C254,TRUE)</f>
        <v>VoseError(-8.730508732925894E-5,0.03584479168042754,1.027303391694682)</v>
      </c>
      <c r="I23">
        <v>0</v>
      </c>
    </row>
    <row r="24" spans="1:9" x14ac:dyDescent="0.35">
      <c r="A24" s="2">
        <v>40235</v>
      </c>
      <c r="B24">
        <v>20.75</v>
      </c>
      <c r="C24">
        <f t="shared" si="0"/>
        <v>-0.10511952276595023</v>
      </c>
    </row>
    <row r="25" spans="1:9" x14ac:dyDescent="0.35">
      <c r="A25" s="2">
        <v>40238</v>
      </c>
      <c r="B25">
        <v>21.6</v>
      </c>
      <c r="C25">
        <f t="shared" si="0"/>
        <v>4.0147068013412161E-2</v>
      </c>
      <c r="G25" t="str">
        <f ca="1">_xll.VoseBMAObject(H19:H23,I19:I23)</f>
        <v>VoseBMA('[Answer 6.xlsx]Answer 6 Model'!H19:H23,'[Answer 6.xlsx]Answer 6 Model'!I19:I23)</v>
      </c>
    </row>
    <row r="26" spans="1:9" x14ac:dyDescent="0.35">
      <c r="A26" s="2">
        <v>40239</v>
      </c>
      <c r="B26">
        <v>20.97</v>
      </c>
      <c r="C26">
        <f t="shared" si="0"/>
        <v>-2.9600469776290859E-2</v>
      </c>
      <c r="G26" t="str">
        <f ca="1">_xll.VoseSimulate(G25,5%)</f>
        <v>Error: "object" is not valid. Please refer to the help file for allowed options</v>
      </c>
      <c r="H26" t="e">
        <f ca="1">_xll.VoseOutput("BMA 1%")+_xll.VoseSimulate(G25,1%)</f>
        <v>#VALUE!</v>
      </c>
    </row>
    <row r="27" spans="1:9" x14ac:dyDescent="0.35">
      <c r="A27" s="2">
        <v>40240</v>
      </c>
      <c r="B27">
        <v>20.85</v>
      </c>
      <c r="C27">
        <f t="shared" si="0"/>
        <v>-5.7388966690180548E-3</v>
      </c>
      <c r="G27">
        <f ca="1">_xll.VoseSimMean(G26)</f>
        <v>-3.9647672086054783E-2</v>
      </c>
      <c r="H27">
        <f ca="1">_xll.VoseSimMean(H26)</f>
        <v>-5.7879305960719732E-2</v>
      </c>
    </row>
    <row r="28" spans="1:9" x14ac:dyDescent="0.35">
      <c r="A28" s="2">
        <v>40241</v>
      </c>
      <c r="B28">
        <v>22.38</v>
      </c>
      <c r="C28">
        <f t="shared" si="0"/>
        <v>7.0813754638968621E-2</v>
      </c>
    </row>
    <row r="29" spans="1:9" x14ac:dyDescent="0.35">
      <c r="A29" s="2">
        <v>40242</v>
      </c>
      <c r="B29">
        <v>23.53</v>
      </c>
      <c r="C29">
        <f t="shared" si="0"/>
        <v>5.0108499855491935E-2</v>
      </c>
    </row>
    <row r="30" spans="1:9" x14ac:dyDescent="0.35">
      <c r="A30" s="2">
        <v>40245</v>
      </c>
      <c r="B30">
        <v>24.38</v>
      </c>
      <c r="C30">
        <f t="shared" si="0"/>
        <v>3.548692131385435E-2</v>
      </c>
    </row>
    <row r="31" spans="1:9" x14ac:dyDescent="0.35">
      <c r="A31" s="2">
        <v>40246</v>
      </c>
      <c r="B31">
        <v>27.46</v>
      </c>
      <c r="C31">
        <f t="shared" si="0"/>
        <v>0.11896727628669952</v>
      </c>
    </row>
    <row r="32" spans="1:9" x14ac:dyDescent="0.35">
      <c r="A32" s="2">
        <v>40247</v>
      </c>
      <c r="B32">
        <v>30.37</v>
      </c>
      <c r="C32">
        <f t="shared" si="0"/>
        <v>0.10072487871783233</v>
      </c>
    </row>
    <row r="33" spans="1:3" x14ac:dyDescent="0.35">
      <c r="A33" s="2">
        <v>40248</v>
      </c>
      <c r="B33">
        <v>29.42</v>
      </c>
      <c r="C33">
        <f t="shared" si="0"/>
        <v>-3.1780563884365912E-2</v>
      </c>
    </row>
    <row r="34" spans="1:3" x14ac:dyDescent="0.35">
      <c r="A34" s="2">
        <v>40249</v>
      </c>
      <c r="B34">
        <v>28.68</v>
      </c>
      <c r="C34">
        <f t="shared" si="0"/>
        <v>-2.5474699441871963E-2</v>
      </c>
    </row>
    <row r="35" spans="1:3" x14ac:dyDescent="0.35">
      <c r="A35" s="2">
        <v>40252</v>
      </c>
      <c r="B35">
        <v>28.76</v>
      </c>
      <c r="C35">
        <f t="shared" si="0"/>
        <v>2.7855171214264483E-3</v>
      </c>
    </row>
    <row r="36" spans="1:3" x14ac:dyDescent="0.35">
      <c r="A36" s="2">
        <v>40253</v>
      </c>
      <c r="B36">
        <v>28.16</v>
      </c>
      <c r="C36">
        <f t="shared" si="0"/>
        <v>-2.1083001563004376E-2</v>
      </c>
    </row>
    <row r="37" spans="1:3" x14ac:dyDescent="0.35">
      <c r="A37" s="2">
        <v>40254</v>
      </c>
      <c r="B37">
        <v>28.83</v>
      </c>
      <c r="C37">
        <f t="shared" si="0"/>
        <v>2.3513980360469065E-2</v>
      </c>
    </row>
    <row r="38" spans="1:3" x14ac:dyDescent="0.35">
      <c r="A38" s="2">
        <v>40255</v>
      </c>
      <c r="B38">
        <v>29.03</v>
      </c>
      <c r="C38">
        <f t="shared" si="0"/>
        <v>6.9132663862277169E-3</v>
      </c>
    </row>
    <row r="39" spans="1:3" x14ac:dyDescent="0.35">
      <c r="A39" s="2">
        <v>40256</v>
      </c>
      <c r="B39">
        <v>29.16</v>
      </c>
      <c r="C39">
        <f t="shared" si="0"/>
        <v>4.4681291039188383E-3</v>
      </c>
    </row>
    <row r="40" spans="1:3" x14ac:dyDescent="0.35">
      <c r="A40" s="2">
        <v>40259</v>
      </c>
      <c r="B40">
        <v>27.98</v>
      </c>
      <c r="C40">
        <f t="shared" si="0"/>
        <v>-4.1307937903122226E-2</v>
      </c>
    </row>
    <row r="41" spans="1:3" x14ac:dyDescent="0.35">
      <c r="A41" s="2">
        <v>40260</v>
      </c>
      <c r="B41">
        <v>27.89</v>
      </c>
      <c r="C41">
        <f t="shared" si="0"/>
        <v>-3.2217675979375037E-3</v>
      </c>
    </row>
    <row r="42" spans="1:3" x14ac:dyDescent="0.35">
      <c r="A42" s="2">
        <v>40261</v>
      </c>
      <c r="B42">
        <v>27.79</v>
      </c>
      <c r="C42">
        <f t="shared" si="0"/>
        <v>-3.591957884985245E-3</v>
      </c>
    </row>
    <row r="43" spans="1:3" x14ac:dyDescent="0.35">
      <c r="A43" s="2">
        <v>40262</v>
      </c>
      <c r="B43">
        <v>28.92</v>
      </c>
      <c r="C43">
        <f t="shared" si="0"/>
        <v>3.9857153536151685E-2</v>
      </c>
    </row>
    <row r="44" spans="1:3" x14ac:dyDescent="0.35">
      <c r="A44" s="2">
        <v>40263</v>
      </c>
      <c r="B44">
        <v>28.66</v>
      </c>
      <c r="C44">
        <f t="shared" si="0"/>
        <v>-9.0309748905382254E-3</v>
      </c>
    </row>
    <row r="45" spans="1:3" x14ac:dyDescent="0.35">
      <c r="A45" s="2">
        <v>40266</v>
      </c>
      <c r="B45">
        <v>28.87</v>
      </c>
      <c r="C45">
        <f t="shared" si="0"/>
        <v>7.3005712748179744E-3</v>
      </c>
    </row>
    <row r="46" spans="1:3" x14ac:dyDescent="0.35">
      <c r="A46" s="2">
        <v>40267</v>
      </c>
      <c r="B46">
        <v>28.65</v>
      </c>
      <c r="C46">
        <f t="shared" si="0"/>
        <v>-7.6495505140952028E-3</v>
      </c>
    </row>
    <row r="47" spans="1:3" x14ac:dyDescent="0.35">
      <c r="A47" s="2">
        <v>40268</v>
      </c>
      <c r="B47">
        <v>28.61</v>
      </c>
      <c r="C47">
        <f t="shared" si="0"/>
        <v>-1.3971360987295991E-3</v>
      </c>
    </row>
    <row r="48" spans="1:3" x14ac:dyDescent="0.35">
      <c r="A48" s="2">
        <v>40269</v>
      </c>
      <c r="B48">
        <v>28.58</v>
      </c>
      <c r="C48">
        <f t="shared" si="0"/>
        <v>-1.0491345602976162E-3</v>
      </c>
    </row>
    <row r="49" spans="1:3" x14ac:dyDescent="0.35">
      <c r="A49" s="2">
        <v>40273</v>
      </c>
      <c r="B49">
        <v>29.38</v>
      </c>
      <c r="C49">
        <f t="shared" si="0"/>
        <v>2.7606998244009827E-2</v>
      </c>
    </row>
    <row r="50" spans="1:3" x14ac:dyDescent="0.35">
      <c r="A50" s="2">
        <v>40274</v>
      </c>
      <c r="B50">
        <v>30.09</v>
      </c>
      <c r="C50">
        <f t="shared" si="0"/>
        <v>2.3878719896222554E-2</v>
      </c>
    </row>
    <row r="51" spans="1:3" x14ac:dyDescent="0.35">
      <c r="A51" s="2">
        <v>40275</v>
      </c>
      <c r="B51">
        <v>33.26</v>
      </c>
      <c r="C51">
        <f t="shared" si="0"/>
        <v>0.10016258312282779</v>
      </c>
    </row>
    <row r="52" spans="1:3" x14ac:dyDescent="0.35">
      <c r="A52" s="2">
        <v>40276</v>
      </c>
      <c r="B52">
        <v>31.5</v>
      </c>
      <c r="C52">
        <f t="shared" si="0"/>
        <v>-5.4367927933194185E-2</v>
      </c>
    </row>
    <row r="53" spans="1:3" x14ac:dyDescent="0.35">
      <c r="A53" s="2">
        <v>40277</v>
      </c>
      <c r="B53">
        <v>31.96</v>
      </c>
      <c r="C53">
        <f t="shared" si="0"/>
        <v>1.4497575066486664E-2</v>
      </c>
    </row>
    <row r="54" spans="1:3" x14ac:dyDescent="0.35">
      <c r="A54" s="2">
        <v>40280</v>
      </c>
      <c r="B54">
        <v>34.54</v>
      </c>
      <c r="C54">
        <f t="shared" si="0"/>
        <v>7.7632951820458485E-2</v>
      </c>
    </row>
    <row r="55" spans="1:3" x14ac:dyDescent="0.35">
      <c r="A55" s="2">
        <v>40281</v>
      </c>
      <c r="B55">
        <v>33.64</v>
      </c>
      <c r="C55">
        <f t="shared" si="0"/>
        <v>-2.6402237613785212E-2</v>
      </c>
    </row>
    <row r="56" spans="1:3" x14ac:dyDescent="0.35">
      <c r="A56" s="2">
        <v>40282</v>
      </c>
      <c r="B56">
        <v>33.299999999999997</v>
      </c>
      <c r="C56">
        <f t="shared" si="0"/>
        <v>-1.0158438118349288E-2</v>
      </c>
    </row>
    <row r="57" spans="1:3" x14ac:dyDescent="0.35">
      <c r="A57" s="2">
        <v>40283</v>
      </c>
      <c r="B57">
        <v>33.5</v>
      </c>
      <c r="C57">
        <f t="shared" si="0"/>
        <v>5.9880418446226933E-3</v>
      </c>
    </row>
    <row r="58" spans="1:3" x14ac:dyDescent="0.35">
      <c r="A58" s="2">
        <v>40284</v>
      </c>
      <c r="B58">
        <v>32.799999999999997</v>
      </c>
      <c r="C58">
        <f t="shared" si="0"/>
        <v>-2.1116923440922808E-2</v>
      </c>
    </row>
    <row r="59" spans="1:3" x14ac:dyDescent="0.35">
      <c r="A59" s="2">
        <v>40287</v>
      </c>
      <c r="B59">
        <v>32.75</v>
      </c>
      <c r="C59">
        <f t="shared" si="0"/>
        <v>-1.5255533088370686E-3</v>
      </c>
    </row>
    <row r="60" spans="1:3" x14ac:dyDescent="0.35">
      <c r="A60" s="2">
        <v>40288</v>
      </c>
      <c r="B60">
        <v>34.880000000000003</v>
      </c>
      <c r="C60">
        <f t="shared" si="0"/>
        <v>6.3010636959518015E-2</v>
      </c>
    </row>
    <row r="61" spans="1:3" x14ac:dyDescent="0.35">
      <c r="A61" s="2">
        <v>40289</v>
      </c>
      <c r="B61">
        <v>34.270000000000003</v>
      </c>
      <c r="C61">
        <f t="shared" si="0"/>
        <v>-1.7643263154261388E-2</v>
      </c>
    </row>
    <row r="62" spans="1:3" x14ac:dyDescent="0.35">
      <c r="A62" s="2">
        <v>40290</v>
      </c>
      <c r="B62">
        <v>36.24</v>
      </c>
      <c r="C62">
        <f t="shared" si="0"/>
        <v>5.5893145288261149E-2</v>
      </c>
    </row>
    <row r="63" spans="1:3" x14ac:dyDescent="0.35">
      <c r="A63" s="2">
        <v>40291</v>
      </c>
      <c r="B63">
        <v>37.19</v>
      </c>
      <c r="C63">
        <f t="shared" si="0"/>
        <v>2.5876426762199874E-2</v>
      </c>
    </row>
    <row r="64" spans="1:3" x14ac:dyDescent="0.35">
      <c r="A64" s="2">
        <v>40294</v>
      </c>
      <c r="B64">
        <v>37.299999999999997</v>
      </c>
      <c r="C64">
        <f t="shared" si="0"/>
        <v>2.953418712791167E-3</v>
      </c>
    </row>
    <row r="65" spans="1:3" x14ac:dyDescent="0.35">
      <c r="A65" s="2">
        <v>40295</v>
      </c>
      <c r="B65">
        <v>31.31</v>
      </c>
      <c r="C65">
        <f t="shared" si="0"/>
        <v>-0.17505579131145546</v>
      </c>
    </row>
    <row r="66" spans="1:3" x14ac:dyDescent="0.35">
      <c r="A66" s="2">
        <v>40296</v>
      </c>
      <c r="B66">
        <v>33.11</v>
      </c>
      <c r="C66">
        <f t="shared" si="0"/>
        <v>5.5897816220840668E-2</v>
      </c>
    </row>
    <row r="67" spans="1:3" x14ac:dyDescent="0.35">
      <c r="A67" s="2">
        <v>40297</v>
      </c>
      <c r="B67">
        <v>33.71</v>
      </c>
      <c r="C67">
        <f t="shared" si="0"/>
        <v>1.7959177686814529E-2</v>
      </c>
    </row>
    <row r="68" spans="1:3" x14ac:dyDescent="0.35">
      <c r="A68" s="2">
        <v>40298</v>
      </c>
      <c r="B68">
        <v>32.590000000000003</v>
      </c>
      <c r="C68">
        <f t="shared" ref="C68:C131" si="1">LN(B68/B67)</f>
        <v>-3.3789036396499092E-2</v>
      </c>
    </row>
    <row r="69" spans="1:3" x14ac:dyDescent="0.35">
      <c r="A69" s="2">
        <v>40301</v>
      </c>
      <c r="B69">
        <v>33.130000000000003</v>
      </c>
      <c r="C69">
        <f t="shared" si="1"/>
        <v>1.6433723462334245E-2</v>
      </c>
    </row>
    <row r="70" spans="1:3" x14ac:dyDescent="0.35">
      <c r="A70" s="2">
        <v>40302</v>
      </c>
      <c r="B70">
        <v>32.049999999999997</v>
      </c>
      <c r="C70">
        <f t="shared" si="1"/>
        <v>-3.3142032945125639E-2</v>
      </c>
    </row>
    <row r="71" spans="1:3" x14ac:dyDescent="0.35">
      <c r="A71" s="2">
        <v>40303</v>
      </c>
      <c r="B71">
        <v>31.59</v>
      </c>
      <c r="C71">
        <f t="shared" si="1"/>
        <v>-1.4456568552685191E-2</v>
      </c>
    </row>
    <row r="72" spans="1:3" x14ac:dyDescent="0.35">
      <c r="A72" s="2">
        <v>40304</v>
      </c>
      <c r="B72">
        <v>30.79</v>
      </c>
      <c r="C72">
        <f t="shared" si="1"/>
        <v>-2.5650652877584834E-2</v>
      </c>
    </row>
    <row r="73" spans="1:3" x14ac:dyDescent="0.35">
      <c r="A73" s="2">
        <v>40305</v>
      </c>
      <c r="B73">
        <v>32.43</v>
      </c>
      <c r="C73">
        <f t="shared" si="1"/>
        <v>5.1893958382817615E-2</v>
      </c>
    </row>
    <row r="74" spans="1:3" x14ac:dyDescent="0.35">
      <c r="A74" s="2">
        <v>40308</v>
      </c>
      <c r="B74">
        <v>34.340000000000003</v>
      </c>
      <c r="C74">
        <f t="shared" si="1"/>
        <v>5.7226935150103027E-2</v>
      </c>
    </row>
    <row r="75" spans="1:3" x14ac:dyDescent="0.35">
      <c r="A75" s="2">
        <v>40309</v>
      </c>
      <c r="B75">
        <v>35.94</v>
      </c>
      <c r="C75">
        <f t="shared" si="1"/>
        <v>4.5540025886083364E-2</v>
      </c>
    </row>
    <row r="76" spans="1:3" x14ac:dyDescent="0.35">
      <c r="A76" s="2">
        <v>40310</v>
      </c>
      <c r="B76">
        <v>34.69</v>
      </c>
      <c r="C76">
        <f t="shared" si="1"/>
        <v>-3.5399420373754688E-2</v>
      </c>
    </row>
    <row r="77" spans="1:3" x14ac:dyDescent="0.35">
      <c r="A77" s="2">
        <v>40311</v>
      </c>
      <c r="B77">
        <v>34.06</v>
      </c>
      <c r="C77">
        <f t="shared" si="1"/>
        <v>-1.8327785747115997E-2</v>
      </c>
    </row>
    <row r="78" spans="1:3" x14ac:dyDescent="0.35">
      <c r="A78" s="2">
        <v>40312</v>
      </c>
      <c r="B78">
        <v>33.28</v>
      </c>
      <c r="C78">
        <f t="shared" si="1"/>
        <v>-2.3167059281534418E-2</v>
      </c>
    </row>
    <row r="79" spans="1:3" x14ac:dyDescent="0.35">
      <c r="A79" s="2">
        <v>40315</v>
      </c>
      <c r="B79">
        <v>32.68</v>
      </c>
      <c r="C79">
        <f t="shared" si="1"/>
        <v>-1.8193345961205701E-2</v>
      </c>
    </row>
    <row r="80" spans="1:3" x14ac:dyDescent="0.35">
      <c r="A80" s="2">
        <v>40316</v>
      </c>
      <c r="B80">
        <v>31.66</v>
      </c>
      <c r="C80">
        <f t="shared" si="1"/>
        <v>-3.1709215538936034E-2</v>
      </c>
    </row>
    <row r="81" spans="1:3" x14ac:dyDescent="0.35">
      <c r="A81" s="2">
        <v>40317</v>
      </c>
      <c r="B81">
        <v>31.28</v>
      </c>
      <c r="C81">
        <f t="shared" si="1"/>
        <v>-1.2075138775755712E-2</v>
      </c>
    </row>
    <row r="82" spans="1:3" x14ac:dyDescent="0.35">
      <c r="A82" s="2">
        <v>40318</v>
      </c>
      <c r="B82">
        <v>29.17</v>
      </c>
      <c r="C82">
        <f t="shared" si="1"/>
        <v>-6.9838131797480232E-2</v>
      </c>
    </row>
    <row r="83" spans="1:3" x14ac:dyDescent="0.35">
      <c r="A83" s="2">
        <v>40319</v>
      </c>
      <c r="B83">
        <v>30.13</v>
      </c>
      <c r="C83">
        <f t="shared" si="1"/>
        <v>3.2380569262579657E-2</v>
      </c>
    </row>
    <row r="84" spans="1:3" x14ac:dyDescent="0.35">
      <c r="A84" s="2">
        <v>40322</v>
      </c>
      <c r="B84">
        <v>28.93</v>
      </c>
      <c r="C84">
        <f t="shared" si="1"/>
        <v>-4.0642234154166165E-2</v>
      </c>
    </row>
    <row r="85" spans="1:3" x14ac:dyDescent="0.35">
      <c r="A85" s="2">
        <v>40323</v>
      </c>
      <c r="B85">
        <v>28.9</v>
      </c>
      <c r="C85">
        <f t="shared" si="1"/>
        <v>-1.0375238696572796E-3</v>
      </c>
    </row>
    <row r="86" spans="1:3" x14ac:dyDescent="0.35">
      <c r="A86" s="2">
        <v>40324</v>
      </c>
      <c r="B86">
        <v>28.53</v>
      </c>
      <c r="C86">
        <f t="shared" si="1"/>
        <v>-1.2885429892977709E-2</v>
      </c>
    </row>
    <row r="87" spans="1:3" x14ac:dyDescent="0.35">
      <c r="A87" s="2">
        <v>40325</v>
      </c>
      <c r="B87">
        <v>30.55</v>
      </c>
      <c r="C87">
        <f t="shared" si="1"/>
        <v>6.8408520392195638E-2</v>
      </c>
    </row>
    <row r="88" spans="1:3" x14ac:dyDescent="0.35">
      <c r="A88" s="2">
        <v>40326</v>
      </c>
      <c r="B88">
        <v>29.65</v>
      </c>
      <c r="C88">
        <f t="shared" si="1"/>
        <v>-2.9902560173869965E-2</v>
      </c>
    </row>
    <row r="89" spans="1:3" x14ac:dyDescent="0.35">
      <c r="A89" s="2">
        <v>40330</v>
      </c>
      <c r="B89">
        <v>28.7</v>
      </c>
      <c r="C89">
        <f t="shared" si="1"/>
        <v>-3.2565002678159025E-2</v>
      </c>
    </row>
    <row r="90" spans="1:3" x14ac:dyDescent="0.35">
      <c r="A90" s="2">
        <v>40331</v>
      </c>
      <c r="B90">
        <v>29.38</v>
      </c>
      <c r="C90">
        <f t="shared" si="1"/>
        <v>2.3417047980155717E-2</v>
      </c>
    </row>
    <row r="91" spans="1:3" x14ac:dyDescent="0.35">
      <c r="A91" s="2">
        <v>40332</v>
      </c>
      <c r="B91">
        <v>29.49</v>
      </c>
      <c r="C91">
        <f t="shared" si="1"/>
        <v>3.7370520814535928E-3</v>
      </c>
    </row>
    <row r="92" spans="1:3" x14ac:dyDescent="0.35">
      <c r="A92" s="2">
        <v>40333</v>
      </c>
      <c r="B92">
        <v>29.12</v>
      </c>
      <c r="C92">
        <f t="shared" si="1"/>
        <v>-1.2625999498699539E-2</v>
      </c>
    </row>
    <row r="93" spans="1:3" x14ac:dyDescent="0.35">
      <c r="A93" s="2">
        <v>40336</v>
      </c>
      <c r="B93">
        <v>28.56</v>
      </c>
      <c r="C93">
        <f t="shared" si="1"/>
        <v>-1.9418085857101627E-2</v>
      </c>
    </row>
    <row r="94" spans="1:3" x14ac:dyDescent="0.35">
      <c r="A94" s="2">
        <v>40337</v>
      </c>
      <c r="B94">
        <v>28.75</v>
      </c>
      <c r="C94">
        <f t="shared" si="1"/>
        <v>6.6306297719757861E-3</v>
      </c>
    </row>
    <row r="95" spans="1:3" x14ac:dyDescent="0.35">
      <c r="A95" s="2">
        <v>40338</v>
      </c>
      <c r="B95">
        <v>28.67</v>
      </c>
      <c r="C95">
        <f t="shared" si="1"/>
        <v>-2.7864873480809719E-3</v>
      </c>
    </row>
    <row r="96" spans="1:3" x14ac:dyDescent="0.35">
      <c r="A96" s="2">
        <v>40339</v>
      </c>
      <c r="B96">
        <v>29.58</v>
      </c>
      <c r="C96">
        <f t="shared" si="1"/>
        <v>3.1247177387375081E-2</v>
      </c>
    </row>
    <row r="97" spans="1:3" x14ac:dyDescent="0.35">
      <c r="A97" s="2">
        <v>40340</v>
      </c>
      <c r="B97">
        <v>29.39</v>
      </c>
      <c r="C97">
        <f t="shared" si="1"/>
        <v>-6.4439768518276784E-3</v>
      </c>
    </row>
    <row r="98" spans="1:3" x14ac:dyDescent="0.35">
      <c r="A98" s="2">
        <v>40343</v>
      </c>
      <c r="B98">
        <v>31.08</v>
      </c>
      <c r="C98">
        <f t="shared" si="1"/>
        <v>5.5910045068620663E-2</v>
      </c>
    </row>
    <row r="99" spans="1:3" x14ac:dyDescent="0.35">
      <c r="A99" s="2">
        <v>40344</v>
      </c>
      <c r="B99">
        <v>31.74</v>
      </c>
      <c r="C99">
        <f t="shared" si="1"/>
        <v>2.101318959881639E-2</v>
      </c>
    </row>
    <row r="100" spans="1:3" x14ac:dyDescent="0.35">
      <c r="A100" s="2">
        <v>40345</v>
      </c>
      <c r="B100">
        <v>31.73</v>
      </c>
      <c r="C100">
        <f t="shared" si="1"/>
        <v>-3.151095031587441E-4</v>
      </c>
    </row>
    <row r="101" spans="1:3" x14ac:dyDescent="0.35">
      <c r="A101" s="2">
        <v>40346</v>
      </c>
      <c r="B101">
        <v>31.65</v>
      </c>
      <c r="C101">
        <f t="shared" si="1"/>
        <v>-2.5244570049190842E-3</v>
      </c>
    </row>
    <row r="102" spans="1:3" x14ac:dyDescent="0.35">
      <c r="A102" s="2">
        <v>40347</v>
      </c>
      <c r="B102">
        <v>31.77</v>
      </c>
      <c r="C102">
        <f t="shared" si="1"/>
        <v>3.7842996912396273E-3</v>
      </c>
    </row>
    <row r="103" spans="1:3" x14ac:dyDescent="0.35">
      <c r="A103" s="2">
        <v>40350</v>
      </c>
      <c r="B103">
        <v>32.479999999999997</v>
      </c>
      <c r="C103">
        <f t="shared" si="1"/>
        <v>2.2102067012052383E-2</v>
      </c>
    </row>
    <row r="104" spans="1:3" x14ac:dyDescent="0.35">
      <c r="A104" s="2">
        <v>40351</v>
      </c>
      <c r="B104">
        <v>32.07</v>
      </c>
      <c r="C104">
        <f t="shared" si="1"/>
        <v>-1.2703501588413588E-2</v>
      </c>
    </row>
    <row r="105" spans="1:3" x14ac:dyDescent="0.35">
      <c r="A105" s="2">
        <v>40352</v>
      </c>
      <c r="B105">
        <v>31.68</v>
      </c>
      <c r="C105">
        <f t="shared" si="1"/>
        <v>-1.2235446758838409E-2</v>
      </c>
    </row>
    <row r="106" spans="1:3" x14ac:dyDescent="0.35">
      <c r="A106" s="2">
        <v>40353</v>
      </c>
      <c r="B106">
        <v>30.81</v>
      </c>
      <c r="C106">
        <f t="shared" si="1"/>
        <v>-2.7846254337648556E-2</v>
      </c>
    </row>
    <row r="107" spans="1:3" x14ac:dyDescent="0.35">
      <c r="A107" s="2">
        <v>40354</v>
      </c>
      <c r="B107">
        <v>30.96</v>
      </c>
      <c r="C107">
        <f t="shared" si="1"/>
        <v>4.8567361129499744E-3</v>
      </c>
    </row>
    <row r="108" spans="1:3" x14ac:dyDescent="0.35">
      <c r="A108" s="2">
        <v>40357</v>
      </c>
      <c r="B108">
        <v>30.48</v>
      </c>
      <c r="C108">
        <f t="shared" si="1"/>
        <v>-1.562531790308087E-2</v>
      </c>
    </row>
    <row r="109" spans="1:3" x14ac:dyDescent="0.35">
      <c r="A109" s="2">
        <v>40358</v>
      </c>
      <c r="B109">
        <v>28.92</v>
      </c>
      <c r="C109">
        <f t="shared" si="1"/>
        <v>-5.2537333527881494E-2</v>
      </c>
    </row>
    <row r="110" spans="1:3" x14ac:dyDescent="0.35">
      <c r="A110" s="2">
        <v>40359</v>
      </c>
      <c r="B110">
        <v>28.86</v>
      </c>
      <c r="C110">
        <f t="shared" si="1"/>
        <v>-2.0768439448392282E-3</v>
      </c>
    </row>
    <row r="111" spans="1:3" x14ac:dyDescent="0.35">
      <c r="A111" s="2">
        <v>40360</v>
      </c>
      <c r="B111">
        <v>28.39</v>
      </c>
      <c r="C111">
        <f t="shared" si="1"/>
        <v>-1.6419582860844929E-2</v>
      </c>
    </row>
    <row r="112" spans="1:3" x14ac:dyDescent="0.35">
      <c r="A112" s="2">
        <v>40361</v>
      </c>
      <c r="B112">
        <v>27.73</v>
      </c>
      <c r="C112">
        <f t="shared" si="1"/>
        <v>-2.3522110857193145E-2</v>
      </c>
    </row>
    <row r="113" spans="1:3" x14ac:dyDescent="0.35">
      <c r="A113" s="2">
        <v>40365</v>
      </c>
      <c r="B113">
        <v>28.25</v>
      </c>
      <c r="C113">
        <f t="shared" si="1"/>
        <v>1.8578597964763202E-2</v>
      </c>
    </row>
    <row r="114" spans="1:3" x14ac:dyDescent="0.35">
      <c r="A114" s="2">
        <v>40366</v>
      </c>
      <c r="B114">
        <v>29.61</v>
      </c>
      <c r="C114">
        <f t="shared" si="1"/>
        <v>4.7018684521049896E-2</v>
      </c>
    </row>
    <row r="115" spans="1:3" x14ac:dyDescent="0.35">
      <c r="A115" s="2">
        <v>40367</v>
      </c>
      <c r="B115">
        <v>29.75</v>
      </c>
      <c r="C115">
        <f t="shared" si="1"/>
        <v>4.7169898781388667E-3</v>
      </c>
    </row>
    <row r="116" spans="1:3" x14ac:dyDescent="0.35">
      <c r="A116" s="2">
        <v>40368</v>
      </c>
      <c r="B116">
        <v>30.08</v>
      </c>
      <c r="C116">
        <f t="shared" si="1"/>
        <v>1.1031367090000181E-2</v>
      </c>
    </row>
    <row r="117" spans="1:3" x14ac:dyDescent="0.35">
      <c r="A117" s="2">
        <v>40371</v>
      </c>
      <c r="B117">
        <v>29.8</v>
      </c>
      <c r="C117">
        <f t="shared" si="1"/>
        <v>-9.352105570280175E-3</v>
      </c>
    </row>
    <row r="118" spans="1:3" x14ac:dyDescent="0.35">
      <c r="A118" s="2">
        <v>40372</v>
      </c>
      <c r="B118">
        <v>31.83</v>
      </c>
      <c r="C118">
        <f t="shared" si="1"/>
        <v>6.5900847782642533E-2</v>
      </c>
    </row>
    <row r="119" spans="1:3" x14ac:dyDescent="0.35">
      <c r="A119" s="2">
        <v>40373</v>
      </c>
      <c r="B119">
        <v>31.45</v>
      </c>
      <c r="C119">
        <f t="shared" si="1"/>
        <v>-1.2010258147551875E-2</v>
      </c>
    </row>
    <row r="120" spans="1:3" x14ac:dyDescent="0.35">
      <c r="A120" s="2">
        <v>40374</v>
      </c>
      <c r="B120">
        <v>31.32</v>
      </c>
      <c r="C120">
        <f t="shared" si="1"/>
        <v>-4.1421120238471429E-3</v>
      </c>
    </row>
    <row r="121" spans="1:3" x14ac:dyDescent="0.35">
      <c r="A121" s="2">
        <v>40375</v>
      </c>
      <c r="B121">
        <v>29.86</v>
      </c>
      <c r="C121">
        <f t="shared" si="1"/>
        <v>-4.7737079011558048E-2</v>
      </c>
    </row>
    <row r="122" spans="1:3" x14ac:dyDescent="0.35">
      <c r="A122" s="2">
        <v>40378</v>
      </c>
      <c r="B122">
        <v>29.65</v>
      </c>
      <c r="C122">
        <f t="shared" si="1"/>
        <v>-7.0576666673099024E-3</v>
      </c>
    </row>
    <row r="123" spans="1:3" x14ac:dyDescent="0.35">
      <c r="A123" s="2">
        <v>40379</v>
      </c>
      <c r="B123">
        <v>30.42</v>
      </c>
      <c r="C123">
        <f t="shared" si="1"/>
        <v>2.5638161387412414E-2</v>
      </c>
    </row>
    <row r="124" spans="1:3" x14ac:dyDescent="0.35">
      <c r="A124" s="2">
        <v>40380</v>
      </c>
      <c r="B124">
        <v>29.59</v>
      </c>
      <c r="C124">
        <f t="shared" si="1"/>
        <v>-2.7663820419028581E-2</v>
      </c>
    </row>
    <row r="125" spans="1:3" x14ac:dyDescent="0.35">
      <c r="A125" s="2">
        <v>40381</v>
      </c>
      <c r="B125">
        <v>30.58</v>
      </c>
      <c r="C125">
        <f t="shared" si="1"/>
        <v>3.2909734088797958E-2</v>
      </c>
    </row>
    <row r="126" spans="1:3" x14ac:dyDescent="0.35">
      <c r="A126" s="2">
        <v>40382</v>
      </c>
      <c r="B126">
        <v>30.81</v>
      </c>
      <c r="C126">
        <f t="shared" si="1"/>
        <v>7.4931121076604245E-3</v>
      </c>
    </row>
    <row r="127" spans="1:3" x14ac:dyDescent="0.35">
      <c r="A127" s="2">
        <v>40385</v>
      </c>
      <c r="B127">
        <v>32.43</v>
      </c>
      <c r="C127">
        <f t="shared" si="1"/>
        <v>5.1244607710650071E-2</v>
      </c>
    </row>
    <row r="128" spans="1:3" x14ac:dyDescent="0.35">
      <c r="A128" s="2">
        <v>40386</v>
      </c>
      <c r="B128">
        <v>32.799999999999997</v>
      </c>
      <c r="C128">
        <f t="shared" si="1"/>
        <v>1.1344595070871296E-2</v>
      </c>
    </row>
    <row r="129" spans="1:3" x14ac:dyDescent="0.35">
      <c r="A129" s="2">
        <v>40387</v>
      </c>
      <c r="B129">
        <v>32.700000000000003</v>
      </c>
      <c r="C129">
        <f t="shared" si="1"/>
        <v>-3.0534374868901202E-3</v>
      </c>
    </row>
    <row r="130" spans="1:3" x14ac:dyDescent="0.35">
      <c r="A130" s="2">
        <v>40388</v>
      </c>
      <c r="B130">
        <v>32.65</v>
      </c>
      <c r="C130">
        <f t="shared" si="1"/>
        <v>-1.530222180767816E-3</v>
      </c>
    </row>
    <row r="131" spans="1:3" x14ac:dyDescent="0.35">
      <c r="A131" s="2">
        <v>40389</v>
      </c>
      <c r="B131">
        <v>32.229999999999997</v>
      </c>
      <c r="C131">
        <f t="shared" si="1"/>
        <v>-1.2947159895093584E-2</v>
      </c>
    </row>
    <row r="132" spans="1:3" x14ac:dyDescent="0.35">
      <c r="A132" s="2">
        <v>40392</v>
      </c>
      <c r="B132">
        <v>33.549999999999997</v>
      </c>
      <c r="C132">
        <f t="shared" ref="C132:C195" si="2">LN(B132/B131)</f>
        <v>4.0139167590344263E-2</v>
      </c>
    </row>
    <row r="133" spans="1:3" x14ac:dyDescent="0.35">
      <c r="A133" s="2">
        <v>40393</v>
      </c>
      <c r="B133">
        <v>33.17</v>
      </c>
      <c r="C133">
        <f t="shared" si="2"/>
        <v>-1.1391010458729596E-2</v>
      </c>
    </row>
    <row r="134" spans="1:3" x14ac:dyDescent="0.35">
      <c r="A134" s="2">
        <v>40394</v>
      </c>
      <c r="B134">
        <v>33.53</v>
      </c>
      <c r="C134">
        <f t="shared" si="2"/>
        <v>1.0794707519176008E-2</v>
      </c>
    </row>
    <row r="135" spans="1:3" x14ac:dyDescent="0.35">
      <c r="A135" s="2">
        <v>40395</v>
      </c>
      <c r="B135">
        <v>33.43</v>
      </c>
      <c r="C135">
        <f t="shared" si="2"/>
        <v>-2.9868600461299862E-3</v>
      </c>
    </row>
    <row r="136" spans="1:3" x14ac:dyDescent="0.35">
      <c r="A136" s="2">
        <v>40396</v>
      </c>
      <c r="B136">
        <v>34.299999999999997</v>
      </c>
      <c r="C136">
        <f t="shared" si="2"/>
        <v>2.5691653739886924E-2</v>
      </c>
    </row>
    <row r="137" spans="1:3" x14ac:dyDescent="0.35">
      <c r="A137" s="2">
        <v>40399</v>
      </c>
      <c r="B137">
        <v>34.89</v>
      </c>
      <c r="C137">
        <f t="shared" si="2"/>
        <v>1.7054901026788565E-2</v>
      </c>
    </row>
    <row r="138" spans="1:3" x14ac:dyDescent="0.35">
      <c r="A138" s="2">
        <v>40400</v>
      </c>
      <c r="B138">
        <v>33.68</v>
      </c>
      <c r="C138">
        <f t="shared" si="2"/>
        <v>-3.5296065824556841E-2</v>
      </c>
    </row>
    <row r="139" spans="1:3" x14ac:dyDescent="0.35">
      <c r="A139" s="2">
        <v>40401</v>
      </c>
      <c r="B139">
        <v>31.71</v>
      </c>
      <c r="C139">
        <f t="shared" si="2"/>
        <v>-6.0272100823870023E-2</v>
      </c>
    </row>
    <row r="140" spans="1:3" x14ac:dyDescent="0.35">
      <c r="A140" s="2">
        <v>40402</v>
      </c>
      <c r="B140">
        <v>31.09</v>
      </c>
      <c r="C140">
        <f t="shared" si="2"/>
        <v>-1.9745864479593551E-2</v>
      </c>
    </row>
    <row r="141" spans="1:3" x14ac:dyDescent="0.35">
      <c r="A141" s="2">
        <v>40403</v>
      </c>
      <c r="B141">
        <v>30.73</v>
      </c>
      <c r="C141">
        <f t="shared" si="2"/>
        <v>-1.1646847928269163E-2</v>
      </c>
    </row>
    <row r="142" spans="1:3" x14ac:dyDescent="0.35">
      <c r="A142" s="2">
        <v>40406</v>
      </c>
      <c r="B142">
        <v>30.13</v>
      </c>
      <c r="C142">
        <f t="shared" si="2"/>
        <v>-1.9718023000183466E-2</v>
      </c>
    </row>
    <row r="143" spans="1:3" x14ac:dyDescent="0.35">
      <c r="A143" s="2">
        <v>40407</v>
      </c>
      <c r="B143">
        <v>30.52</v>
      </c>
      <c r="C143">
        <f t="shared" si="2"/>
        <v>1.286085327404631E-2</v>
      </c>
    </row>
    <row r="144" spans="1:3" x14ac:dyDescent="0.35">
      <c r="A144" s="2">
        <v>40408</v>
      </c>
      <c r="B144">
        <v>30.86</v>
      </c>
      <c r="C144">
        <f t="shared" si="2"/>
        <v>1.1078640518758506E-2</v>
      </c>
    </row>
    <row r="145" spans="1:3" x14ac:dyDescent="0.35">
      <c r="A145" s="2">
        <v>40409</v>
      </c>
      <c r="B145">
        <v>29.79</v>
      </c>
      <c r="C145">
        <f t="shared" si="2"/>
        <v>-3.5288080209823824E-2</v>
      </c>
    </row>
    <row r="146" spans="1:3" x14ac:dyDescent="0.35">
      <c r="A146" s="2">
        <v>40410</v>
      </c>
      <c r="B146">
        <v>29.47</v>
      </c>
      <c r="C146">
        <f t="shared" si="2"/>
        <v>-1.0799969975587532E-2</v>
      </c>
    </row>
    <row r="147" spans="1:3" x14ac:dyDescent="0.35">
      <c r="A147" s="2">
        <v>40413</v>
      </c>
      <c r="B147">
        <v>29.36</v>
      </c>
      <c r="C147">
        <f t="shared" si="2"/>
        <v>-3.7395930032884874E-3</v>
      </c>
    </row>
    <row r="148" spans="1:3" x14ac:dyDescent="0.35">
      <c r="A148" s="2">
        <v>40414</v>
      </c>
      <c r="B148">
        <v>28.72</v>
      </c>
      <c r="C148">
        <f t="shared" si="2"/>
        <v>-2.2039459566291386E-2</v>
      </c>
    </row>
    <row r="149" spans="1:3" x14ac:dyDescent="0.35">
      <c r="A149" s="2">
        <v>40415</v>
      </c>
      <c r="B149">
        <v>28.82</v>
      </c>
      <c r="C149">
        <f t="shared" si="2"/>
        <v>3.475846391352544E-3</v>
      </c>
    </row>
    <row r="150" spans="1:3" x14ac:dyDescent="0.35">
      <c r="A150" s="2">
        <v>40416</v>
      </c>
      <c r="B150">
        <v>28.48</v>
      </c>
      <c r="C150">
        <f t="shared" si="2"/>
        <v>-1.1867504027600981E-2</v>
      </c>
    </row>
    <row r="151" spans="1:3" x14ac:dyDescent="0.35">
      <c r="A151" s="2">
        <v>40417</v>
      </c>
      <c r="B151">
        <v>29.49</v>
      </c>
      <c r="C151">
        <f t="shared" si="2"/>
        <v>3.484913628340984E-2</v>
      </c>
    </row>
    <row r="152" spans="1:3" x14ac:dyDescent="0.35">
      <c r="A152" s="2">
        <v>40420</v>
      </c>
      <c r="B152">
        <v>28.49</v>
      </c>
      <c r="C152">
        <f t="shared" si="2"/>
        <v>-3.4498074317367899E-2</v>
      </c>
    </row>
    <row r="153" spans="1:3" x14ac:dyDescent="0.35">
      <c r="A153" s="2">
        <v>40421</v>
      </c>
      <c r="B153">
        <v>28.43</v>
      </c>
      <c r="C153">
        <f t="shared" si="2"/>
        <v>-2.1082228469084963E-3</v>
      </c>
    </row>
    <row r="154" spans="1:3" x14ac:dyDescent="0.35">
      <c r="A154" s="2">
        <v>40422</v>
      </c>
      <c r="B154">
        <v>29.88</v>
      </c>
      <c r="C154">
        <f t="shared" si="2"/>
        <v>4.974443460170816E-2</v>
      </c>
    </row>
    <row r="155" spans="1:3" x14ac:dyDescent="0.35">
      <c r="A155" s="2">
        <v>40423</v>
      </c>
      <c r="B155">
        <v>30.1</v>
      </c>
      <c r="C155">
        <f t="shared" si="2"/>
        <v>7.3358114902135783E-3</v>
      </c>
    </row>
    <row r="156" spans="1:3" x14ac:dyDescent="0.35">
      <c r="A156" s="2">
        <v>40424</v>
      </c>
      <c r="B156">
        <v>30.75</v>
      </c>
      <c r="C156">
        <f t="shared" si="2"/>
        <v>2.1364822497696806E-2</v>
      </c>
    </row>
    <row r="157" spans="1:3" x14ac:dyDescent="0.35">
      <c r="A157" s="2">
        <v>40428</v>
      </c>
      <c r="B157">
        <v>29.8</v>
      </c>
      <c r="C157">
        <f t="shared" si="2"/>
        <v>-3.1381600741168102E-2</v>
      </c>
    </row>
    <row r="158" spans="1:3" x14ac:dyDescent="0.35">
      <c r="A158" s="2">
        <v>40429</v>
      </c>
      <c r="B158">
        <v>30.4</v>
      </c>
      <c r="C158">
        <f t="shared" si="2"/>
        <v>1.9934214900817111E-2</v>
      </c>
    </row>
    <row r="159" spans="1:3" x14ac:dyDescent="0.35">
      <c r="A159" s="2">
        <v>40430</v>
      </c>
      <c r="B159">
        <v>30.41</v>
      </c>
      <c r="C159">
        <f t="shared" si="2"/>
        <v>3.2889327709736249E-4</v>
      </c>
    </row>
    <row r="160" spans="1:3" x14ac:dyDescent="0.35">
      <c r="A160" s="2">
        <v>40431</v>
      </c>
      <c r="B160">
        <v>30.46</v>
      </c>
      <c r="C160">
        <f t="shared" si="2"/>
        <v>1.6428457777425856E-3</v>
      </c>
    </row>
    <row r="161" spans="1:3" x14ac:dyDescent="0.35">
      <c r="A161" s="2">
        <v>40434</v>
      </c>
      <c r="B161">
        <v>30.94</v>
      </c>
      <c r="C161">
        <f t="shared" si="2"/>
        <v>1.5635497677904245E-2</v>
      </c>
    </row>
    <row r="162" spans="1:3" x14ac:dyDescent="0.35">
      <c r="A162" s="2">
        <v>40435</v>
      </c>
      <c r="B162">
        <v>30.27</v>
      </c>
      <c r="C162">
        <f t="shared" si="2"/>
        <v>-2.1892722111292819E-2</v>
      </c>
    </row>
    <row r="163" spans="1:3" x14ac:dyDescent="0.35">
      <c r="A163" s="2">
        <v>40436</v>
      </c>
      <c r="B163">
        <v>30.3</v>
      </c>
      <c r="C163">
        <f t="shared" si="2"/>
        <v>9.9058948169631006E-4</v>
      </c>
    </row>
    <row r="164" spans="1:3" x14ac:dyDescent="0.35">
      <c r="A164" s="2">
        <v>40437</v>
      </c>
      <c r="B164">
        <v>29.92</v>
      </c>
      <c r="C164">
        <f t="shared" si="2"/>
        <v>-1.2620559409046939E-2</v>
      </c>
    </row>
    <row r="165" spans="1:3" x14ac:dyDescent="0.35">
      <c r="A165" s="2">
        <v>40438</v>
      </c>
      <c r="B165">
        <v>29.86</v>
      </c>
      <c r="C165">
        <f t="shared" si="2"/>
        <v>-2.0073609952322305E-3</v>
      </c>
    </row>
    <row r="166" spans="1:3" x14ac:dyDescent="0.35">
      <c r="A166" s="2">
        <v>40441</v>
      </c>
      <c r="B166">
        <v>30.67</v>
      </c>
      <c r="C166">
        <f t="shared" si="2"/>
        <v>2.6765186015115877E-2</v>
      </c>
    </row>
    <row r="167" spans="1:3" x14ac:dyDescent="0.35">
      <c r="A167" s="2">
        <v>40442</v>
      </c>
      <c r="B167">
        <v>30.68</v>
      </c>
      <c r="C167">
        <f t="shared" si="2"/>
        <v>3.2599837289512421E-4</v>
      </c>
    </row>
    <row r="168" spans="1:3" x14ac:dyDescent="0.35">
      <c r="A168" s="2">
        <v>40443</v>
      </c>
      <c r="B168">
        <v>29.89</v>
      </c>
      <c r="C168">
        <f t="shared" si="2"/>
        <v>-2.6087000203208956E-2</v>
      </c>
    </row>
    <row r="169" spans="1:3" x14ac:dyDescent="0.35">
      <c r="A169" s="2">
        <v>40444</v>
      </c>
      <c r="B169">
        <v>29.39</v>
      </c>
      <c r="C169">
        <f t="shared" si="2"/>
        <v>-1.6869495865020526E-2</v>
      </c>
    </row>
    <row r="170" spans="1:3" x14ac:dyDescent="0.35">
      <c r="A170" s="2">
        <v>40445</v>
      </c>
      <c r="B170">
        <v>30.56</v>
      </c>
      <c r="C170">
        <f t="shared" si="2"/>
        <v>3.9037483867493609E-2</v>
      </c>
    </row>
    <row r="171" spans="1:3" x14ac:dyDescent="0.35">
      <c r="A171" s="2">
        <v>40448</v>
      </c>
      <c r="B171">
        <v>31.11</v>
      </c>
      <c r="C171">
        <f t="shared" si="2"/>
        <v>1.7837346611226001E-2</v>
      </c>
    </row>
    <row r="172" spans="1:3" x14ac:dyDescent="0.35">
      <c r="A172" s="2">
        <v>40449</v>
      </c>
      <c r="B172">
        <v>31.27</v>
      </c>
      <c r="C172">
        <f t="shared" si="2"/>
        <v>5.1298605602042571E-3</v>
      </c>
    </row>
    <row r="173" spans="1:3" x14ac:dyDescent="0.35">
      <c r="A173" s="2">
        <v>40450</v>
      </c>
      <c r="B173">
        <v>31.38</v>
      </c>
      <c r="C173">
        <f t="shared" si="2"/>
        <v>3.5115758351365071E-3</v>
      </c>
    </row>
    <row r="174" spans="1:3" x14ac:dyDescent="0.35">
      <c r="A174" s="2">
        <v>40451</v>
      </c>
      <c r="B174">
        <v>32.76</v>
      </c>
      <c r="C174">
        <f t="shared" si="2"/>
        <v>4.3037511679982189E-2</v>
      </c>
    </row>
    <row r="175" spans="1:3" x14ac:dyDescent="0.35">
      <c r="A175" s="2">
        <v>40452</v>
      </c>
      <c r="B175">
        <v>32.56</v>
      </c>
      <c r="C175">
        <f t="shared" si="2"/>
        <v>-6.1237178505289926E-3</v>
      </c>
    </row>
    <row r="176" spans="1:3" x14ac:dyDescent="0.35">
      <c r="A176" s="2">
        <v>40455</v>
      </c>
      <c r="B176">
        <v>32.909999999999997</v>
      </c>
      <c r="C176">
        <f t="shared" si="2"/>
        <v>1.0692021820908938E-2</v>
      </c>
    </row>
    <row r="177" spans="1:3" x14ac:dyDescent="0.35">
      <c r="A177" s="2">
        <v>40456</v>
      </c>
      <c r="B177">
        <v>33.47</v>
      </c>
      <c r="C177">
        <f t="shared" si="2"/>
        <v>1.6872952267986675E-2</v>
      </c>
    </row>
    <row r="178" spans="1:3" x14ac:dyDescent="0.35">
      <c r="A178" s="2">
        <v>40457</v>
      </c>
      <c r="B178">
        <v>34.14</v>
      </c>
      <c r="C178">
        <f t="shared" si="2"/>
        <v>1.9820202143059309E-2</v>
      </c>
    </row>
    <row r="179" spans="1:3" x14ac:dyDescent="0.35">
      <c r="A179" s="2">
        <v>40458</v>
      </c>
      <c r="B179">
        <v>33.909999999999997</v>
      </c>
      <c r="C179">
        <f t="shared" si="2"/>
        <v>-6.7597612287474277E-3</v>
      </c>
    </row>
    <row r="180" spans="1:3" x14ac:dyDescent="0.35">
      <c r="A180" s="2">
        <v>40459</v>
      </c>
      <c r="B180">
        <v>34.28</v>
      </c>
      <c r="C180">
        <f t="shared" si="2"/>
        <v>1.0852137592031965E-2</v>
      </c>
    </row>
    <row r="181" spans="1:3" x14ac:dyDescent="0.35">
      <c r="A181" s="2">
        <v>40462</v>
      </c>
      <c r="B181">
        <v>34.39</v>
      </c>
      <c r="C181">
        <f t="shared" si="2"/>
        <v>3.203730714595697E-3</v>
      </c>
    </row>
    <row r="182" spans="1:3" x14ac:dyDescent="0.35">
      <c r="A182" s="2">
        <v>40463</v>
      </c>
      <c r="B182">
        <v>35.01</v>
      </c>
      <c r="C182">
        <f t="shared" si="2"/>
        <v>1.7867910522399298E-2</v>
      </c>
    </row>
    <row r="183" spans="1:3" x14ac:dyDescent="0.35">
      <c r="A183" s="2">
        <v>40464</v>
      </c>
      <c r="B183">
        <v>35.79</v>
      </c>
      <c r="C183">
        <f t="shared" si="2"/>
        <v>2.20347898113602E-2</v>
      </c>
    </row>
    <row r="184" spans="1:3" x14ac:dyDescent="0.35">
      <c r="A184" s="2">
        <v>40465</v>
      </c>
      <c r="B184">
        <v>35.14</v>
      </c>
      <c r="C184">
        <f t="shared" si="2"/>
        <v>-1.8328442018983319E-2</v>
      </c>
    </row>
    <row r="185" spans="1:3" x14ac:dyDescent="0.35">
      <c r="A185" s="2">
        <v>40466</v>
      </c>
      <c r="B185">
        <v>34.75</v>
      </c>
      <c r="C185">
        <f t="shared" si="2"/>
        <v>-1.1160510748149968E-2</v>
      </c>
    </row>
    <row r="186" spans="1:3" x14ac:dyDescent="0.35">
      <c r="A186" s="2">
        <v>40469</v>
      </c>
      <c r="B186">
        <v>35.409999999999997</v>
      </c>
      <c r="C186">
        <f t="shared" si="2"/>
        <v>1.881469411301118E-2</v>
      </c>
    </row>
    <row r="187" spans="1:3" x14ac:dyDescent="0.35">
      <c r="A187" s="2">
        <v>40470</v>
      </c>
      <c r="B187">
        <v>34.36</v>
      </c>
      <c r="C187">
        <f t="shared" si="2"/>
        <v>-3.0101169007757649E-2</v>
      </c>
    </row>
    <row r="188" spans="1:3" x14ac:dyDescent="0.35">
      <c r="A188" s="2">
        <v>40471</v>
      </c>
      <c r="B188">
        <v>34.869999999999997</v>
      </c>
      <c r="C188">
        <f t="shared" si="2"/>
        <v>1.4733763571505052E-2</v>
      </c>
    </row>
    <row r="189" spans="1:3" x14ac:dyDescent="0.35">
      <c r="A189" s="2">
        <v>40472</v>
      </c>
      <c r="B189">
        <v>34.590000000000003</v>
      </c>
      <c r="C189">
        <f t="shared" si="2"/>
        <v>-8.0622377384822683E-3</v>
      </c>
    </row>
    <row r="190" spans="1:3" x14ac:dyDescent="0.35">
      <c r="A190" s="2">
        <v>40473</v>
      </c>
      <c r="B190">
        <v>34.82</v>
      </c>
      <c r="C190">
        <f t="shared" si="2"/>
        <v>6.6273113909656508E-3</v>
      </c>
    </row>
    <row r="191" spans="1:3" x14ac:dyDescent="0.35">
      <c r="A191" s="2">
        <v>40476</v>
      </c>
      <c r="B191">
        <v>34.44</v>
      </c>
      <c r="C191">
        <f t="shared" si="2"/>
        <v>-1.0973254780513062E-2</v>
      </c>
    </row>
    <row r="192" spans="1:3" x14ac:dyDescent="0.35">
      <c r="A192" s="2">
        <v>40477</v>
      </c>
      <c r="B192">
        <v>35.22</v>
      </c>
      <c r="C192">
        <f t="shared" si="2"/>
        <v>2.2395423508529955E-2</v>
      </c>
    </row>
    <row r="193" spans="1:3" x14ac:dyDescent="0.35">
      <c r="A193" s="2">
        <v>40478</v>
      </c>
      <c r="B193">
        <v>35.04</v>
      </c>
      <c r="C193">
        <f t="shared" si="2"/>
        <v>-5.1238369998693953E-3</v>
      </c>
    </row>
    <row r="194" spans="1:3" x14ac:dyDescent="0.35">
      <c r="A194" s="2">
        <v>40479</v>
      </c>
      <c r="B194">
        <v>35.18</v>
      </c>
      <c r="C194">
        <f t="shared" si="2"/>
        <v>3.9874732412214552E-3</v>
      </c>
    </row>
    <row r="195" spans="1:3" x14ac:dyDescent="0.35">
      <c r="A195" s="2">
        <v>40480</v>
      </c>
      <c r="B195">
        <v>35.200000000000003</v>
      </c>
      <c r="C195">
        <f t="shared" si="2"/>
        <v>5.6834329463942724E-4</v>
      </c>
    </row>
    <row r="196" spans="1:3" x14ac:dyDescent="0.35">
      <c r="A196" s="2">
        <v>40483</v>
      </c>
      <c r="B196">
        <v>35.130000000000003</v>
      </c>
      <c r="C196">
        <f t="shared" ref="C196:C254" si="3">LN(B196/B195)</f>
        <v>-1.9906163263157094E-3</v>
      </c>
    </row>
    <row r="197" spans="1:3" x14ac:dyDescent="0.35">
      <c r="A197" s="2">
        <v>40484</v>
      </c>
      <c r="B197">
        <v>35.29</v>
      </c>
      <c r="C197">
        <f t="shared" si="3"/>
        <v>4.5441714094428464E-3</v>
      </c>
    </row>
    <row r="198" spans="1:3" x14ac:dyDescent="0.35">
      <c r="A198" s="2">
        <v>40485</v>
      </c>
      <c r="B198">
        <v>36.51</v>
      </c>
      <c r="C198">
        <f t="shared" si="3"/>
        <v>3.3986557980366677E-2</v>
      </c>
    </row>
    <row r="199" spans="1:3" x14ac:dyDescent="0.35">
      <c r="A199" s="2">
        <v>40486</v>
      </c>
      <c r="B199">
        <v>37.49</v>
      </c>
      <c r="C199">
        <f t="shared" si="3"/>
        <v>2.6488035080275248E-2</v>
      </c>
    </row>
    <row r="200" spans="1:3" x14ac:dyDescent="0.35">
      <c r="A200" s="2">
        <v>40487</v>
      </c>
      <c r="B200">
        <v>38.22</v>
      </c>
      <c r="C200">
        <f t="shared" si="3"/>
        <v>1.9284708064306211E-2</v>
      </c>
    </row>
    <row r="201" spans="1:3" x14ac:dyDescent="0.35">
      <c r="A201" s="2">
        <v>40490</v>
      </c>
      <c r="B201">
        <v>37.4</v>
      </c>
      <c r="C201">
        <f t="shared" si="3"/>
        <v>-2.1688234391640682E-2</v>
      </c>
    </row>
    <row r="202" spans="1:3" x14ac:dyDescent="0.35">
      <c r="A202" s="2">
        <v>40491</v>
      </c>
      <c r="B202">
        <v>35.909999999999997</v>
      </c>
      <c r="C202">
        <f t="shared" si="3"/>
        <v>-4.0654896182494848E-2</v>
      </c>
    </row>
    <row r="203" spans="1:3" x14ac:dyDescent="0.35">
      <c r="A203" s="2">
        <v>40492</v>
      </c>
      <c r="B203">
        <v>36.020000000000003</v>
      </c>
      <c r="C203">
        <f t="shared" si="3"/>
        <v>3.0585315098188249E-3</v>
      </c>
    </row>
    <row r="204" spans="1:3" x14ac:dyDescent="0.35">
      <c r="A204" s="2">
        <v>40493</v>
      </c>
      <c r="B204">
        <v>35.619999999999997</v>
      </c>
      <c r="C204">
        <f t="shared" si="3"/>
        <v>-1.1167061886294641E-2</v>
      </c>
    </row>
    <row r="205" spans="1:3" x14ac:dyDescent="0.35">
      <c r="A205" s="2">
        <v>40494</v>
      </c>
      <c r="B205">
        <v>35.03</v>
      </c>
      <c r="C205">
        <f t="shared" si="3"/>
        <v>-1.6702440652120034E-2</v>
      </c>
    </row>
    <row r="206" spans="1:3" x14ac:dyDescent="0.35">
      <c r="A206" s="2">
        <v>40497</v>
      </c>
      <c r="B206">
        <v>35.54</v>
      </c>
      <c r="C206">
        <f t="shared" si="3"/>
        <v>1.4453985517109772E-2</v>
      </c>
    </row>
    <row r="207" spans="1:3" x14ac:dyDescent="0.35">
      <c r="A207" s="2">
        <v>40498</v>
      </c>
      <c r="B207">
        <v>34.950000000000003</v>
      </c>
      <c r="C207">
        <f t="shared" si="3"/>
        <v>-1.6740354046685894E-2</v>
      </c>
    </row>
    <row r="208" spans="1:3" x14ac:dyDescent="0.35">
      <c r="A208" s="2">
        <v>40499</v>
      </c>
      <c r="B208">
        <v>35.01</v>
      </c>
      <c r="C208">
        <f t="shared" si="3"/>
        <v>1.715266286754946E-3</v>
      </c>
    </row>
    <row r="209" spans="1:3" x14ac:dyDescent="0.35">
      <c r="A209" s="2">
        <v>40500</v>
      </c>
      <c r="B209">
        <v>35.659999999999997</v>
      </c>
      <c r="C209">
        <f t="shared" si="3"/>
        <v>1.8395877468420065E-2</v>
      </c>
    </row>
    <row r="210" spans="1:3" x14ac:dyDescent="0.35">
      <c r="A210" s="2">
        <v>40501</v>
      </c>
      <c r="B210">
        <v>35.799999999999997</v>
      </c>
      <c r="C210">
        <f t="shared" si="3"/>
        <v>3.9182809716602086E-3</v>
      </c>
    </row>
    <row r="211" spans="1:3" x14ac:dyDescent="0.35">
      <c r="A211" s="2">
        <v>40504</v>
      </c>
      <c r="B211">
        <v>35.31</v>
      </c>
      <c r="C211">
        <f t="shared" si="3"/>
        <v>-1.3781683466359411E-2</v>
      </c>
    </row>
    <row r="212" spans="1:3" x14ac:dyDescent="0.35">
      <c r="A212" s="2">
        <v>40505</v>
      </c>
      <c r="B212">
        <v>34.229999999999997</v>
      </c>
      <c r="C212">
        <f t="shared" si="3"/>
        <v>-3.1063757398201289E-2</v>
      </c>
    </row>
    <row r="213" spans="1:3" x14ac:dyDescent="0.35">
      <c r="A213" s="2">
        <v>40506</v>
      </c>
      <c r="B213">
        <v>34.99</v>
      </c>
      <c r="C213">
        <f t="shared" si="3"/>
        <v>2.1959853837502735E-2</v>
      </c>
    </row>
    <row r="214" spans="1:3" x14ac:dyDescent="0.35">
      <c r="A214" s="2">
        <v>40508</v>
      </c>
      <c r="B214">
        <v>34.56</v>
      </c>
      <c r="C214">
        <f t="shared" si="3"/>
        <v>-1.2365362443741834E-2</v>
      </c>
    </row>
    <row r="215" spans="1:3" x14ac:dyDescent="0.35">
      <c r="A215" s="2">
        <v>40511</v>
      </c>
      <c r="B215">
        <v>34.799999999999997</v>
      </c>
      <c r="C215">
        <f t="shared" si="3"/>
        <v>6.9204428445735367E-3</v>
      </c>
    </row>
    <row r="216" spans="1:3" x14ac:dyDescent="0.35">
      <c r="A216" s="2">
        <v>40512</v>
      </c>
      <c r="B216">
        <v>34.6</v>
      </c>
      <c r="C216">
        <f t="shared" si="3"/>
        <v>-5.7637047167499065E-3</v>
      </c>
    </row>
    <row r="217" spans="1:3" x14ac:dyDescent="0.35">
      <c r="A217" s="2">
        <v>40513</v>
      </c>
      <c r="B217">
        <v>35.43</v>
      </c>
      <c r="C217">
        <f t="shared" si="3"/>
        <v>2.3705236813701975E-2</v>
      </c>
    </row>
    <row r="218" spans="1:3" x14ac:dyDescent="0.35">
      <c r="A218" s="2">
        <v>40514</v>
      </c>
      <c r="B218">
        <v>35.93</v>
      </c>
      <c r="C218">
        <f t="shared" si="3"/>
        <v>1.4013682248046645E-2</v>
      </c>
    </row>
    <row r="219" spans="1:3" x14ac:dyDescent="0.35">
      <c r="A219" s="2">
        <v>40515</v>
      </c>
      <c r="B219">
        <v>36.67</v>
      </c>
      <c r="C219">
        <f t="shared" si="3"/>
        <v>2.0386380957807405E-2</v>
      </c>
    </row>
    <row r="220" spans="1:3" x14ac:dyDescent="0.35">
      <c r="A220" s="2">
        <v>40518</v>
      </c>
      <c r="B220">
        <v>36.53</v>
      </c>
      <c r="C220">
        <f t="shared" si="3"/>
        <v>-3.8251412760434891E-3</v>
      </c>
    </row>
    <row r="221" spans="1:3" x14ac:dyDescent="0.35">
      <c r="A221" s="2">
        <v>40519</v>
      </c>
      <c r="B221">
        <v>36.83</v>
      </c>
      <c r="C221">
        <f t="shared" si="3"/>
        <v>8.178889649782705E-3</v>
      </c>
    </row>
    <row r="222" spans="1:3" x14ac:dyDescent="0.35">
      <c r="A222" s="2">
        <v>40520</v>
      </c>
      <c r="B222">
        <v>35.380000000000003</v>
      </c>
      <c r="C222">
        <f t="shared" si="3"/>
        <v>-4.0166041725334639E-2</v>
      </c>
    </row>
    <row r="223" spans="1:3" x14ac:dyDescent="0.35">
      <c r="A223" s="2">
        <v>40521</v>
      </c>
      <c r="B223">
        <v>40.04</v>
      </c>
      <c r="C223">
        <f t="shared" si="3"/>
        <v>0.12373226571538043</v>
      </c>
    </row>
    <row r="224" spans="1:3" x14ac:dyDescent="0.35">
      <c r="A224" s="2">
        <v>40522</v>
      </c>
      <c r="B224">
        <v>41.02</v>
      </c>
      <c r="C224">
        <f t="shared" si="3"/>
        <v>2.4180798197214828E-2</v>
      </c>
    </row>
    <row r="225" spans="1:3" x14ac:dyDescent="0.35">
      <c r="A225" s="2">
        <v>40525</v>
      </c>
      <c r="B225">
        <v>40.659999999999997</v>
      </c>
      <c r="C225">
        <f t="shared" si="3"/>
        <v>-8.8149444440340941E-3</v>
      </c>
    </row>
    <row r="226" spans="1:3" x14ac:dyDescent="0.35">
      <c r="A226" s="2">
        <v>40526</v>
      </c>
      <c r="B226">
        <v>43.38</v>
      </c>
      <c r="C226">
        <f t="shared" si="3"/>
        <v>6.4753697198527971E-2</v>
      </c>
    </row>
    <row r="227" spans="1:3" x14ac:dyDescent="0.35">
      <c r="A227" s="2">
        <v>40527</v>
      </c>
      <c r="B227">
        <v>42.89</v>
      </c>
      <c r="C227">
        <f t="shared" si="3"/>
        <v>-1.1359806869939301E-2</v>
      </c>
    </row>
    <row r="228" spans="1:3" x14ac:dyDescent="0.35">
      <c r="A228" s="2">
        <v>40528</v>
      </c>
      <c r="B228">
        <v>43.65</v>
      </c>
      <c r="C228">
        <f t="shared" si="3"/>
        <v>1.7564583756822124E-2</v>
      </c>
    </row>
    <row r="229" spans="1:3" x14ac:dyDescent="0.35">
      <c r="A229" s="2">
        <v>40529</v>
      </c>
      <c r="B229">
        <v>44.04</v>
      </c>
      <c r="C229">
        <f t="shared" si="3"/>
        <v>8.8950295688679706E-3</v>
      </c>
    </row>
    <row r="230" spans="1:3" x14ac:dyDescent="0.35">
      <c r="A230" s="2">
        <v>40532</v>
      </c>
      <c r="B230">
        <v>44.76</v>
      </c>
      <c r="C230">
        <f t="shared" si="3"/>
        <v>1.6216571589245287E-2</v>
      </c>
    </row>
    <row r="231" spans="1:3" x14ac:dyDescent="0.35">
      <c r="A231" s="2">
        <v>40533</v>
      </c>
      <c r="B231">
        <v>46.24</v>
      </c>
      <c r="C231">
        <f t="shared" si="3"/>
        <v>3.2530340920397714E-2</v>
      </c>
    </row>
    <row r="232" spans="1:3" x14ac:dyDescent="0.35">
      <c r="A232" s="2">
        <v>40534</v>
      </c>
      <c r="B232">
        <v>46.72</v>
      </c>
      <c r="C232">
        <f t="shared" si="3"/>
        <v>1.0327114155849524E-2</v>
      </c>
    </row>
    <row r="233" spans="1:3" x14ac:dyDescent="0.35">
      <c r="A233" s="2">
        <v>40535</v>
      </c>
      <c r="B233">
        <v>45.52</v>
      </c>
      <c r="C233">
        <f t="shared" si="3"/>
        <v>-2.602054870189607E-2</v>
      </c>
    </row>
    <row r="234" spans="1:3" x14ac:dyDescent="0.35">
      <c r="A234" s="2">
        <v>40539</v>
      </c>
      <c r="B234">
        <v>49.75</v>
      </c>
      <c r="C234">
        <f t="shared" si="3"/>
        <v>8.8858673786526274E-2</v>
      </c>
    </row>
    <row r="235" spans="1:3" x14ac:dyDescent="0.35">
      <c r="A235" s="2">
        <v>40540</v>
      </c>
      <c r="B235">
        <v>49.38</v>
      </c>
      <c r="C235">
        <f t="shared" si="3"/>
        <v>-7.4649796875682394E-3</v>
      </c>
    </row>
    <row r="236" spans="1:3" x14ac:dyDescent="0.35">
      <c r="A236" s="2">
        <v>40541</v>
      </c>
      <c r="B236">
        <v>47.99</v>
      </c>
      <c r="C236">
        <f t="shared" si="3"/>
        <v>-2.855282804687927E-2</v>
      </c>
    </row>
    <row r="237" spans="1:3" x14ac:dyDescent="0.35">
      <c r="A237" s="2">
        <v>40542</v>
      </c>
      <c r="B237">
        <v>48.2</v>
      </c>
      <c r="C237">
        <f t="shared" si="3"/>
        <v>4.3663651864004243E-3</v>
      </c>
    </row>
    <row r="238" spans="1:3" x14ac:dyDescent="0.35">
      <c r="A238" s="2">
        <v>40543</v>
      </c>
      <c r="B238">
        <v>48.28</v>
      </c>
      <c r="C238">
        <f t="shared" si="3"/>
        <v>1.6583751727761256E-3</v>
      </c>
    </row>
    <row r="239" spans="1:3" x14ac:dyDescent="0.35">
      <c r="A239" s="2">
        <v>40546</v>
      </c>
      <c r="B239">
        <v>48.64</v>
      </c>
      <c r="C239">
        <f t="shared" si="3"/>
        <v>7.4288414285808568E-3</v>
      </c>
    </row>
    <row r="240" spans="1:3" x14ac:dyDescent="0.35">
      <c r="A240" s="2">
        <v>40547</v>
      </c>
      <c r="B240">
        <v>47.58</v>
      </c>
      <c r="C240">
        <f t="shared" si="3"/>
        <v>-2.2033732783100016E-2</v>
      </c>
    </row>
    <row r="241" spans="1:12" x14ac:dyDescent="0.35">
      <c r="A241" s="2">
        <v>40548</v>
      </c>
      <c r="B241">
        <v>51.07</v>
      </c>
      <c r="C241">
        <f t="shared" si="3"/>
        <v>7.0784735784741024E-2</v>
      </c>
    </row>
    <row r="242" spans="1:12" x14ac:dyDescent="0.35">
      <c r="A242" s="2">
        <v>40549</v>
      </c>
      <c r="B242">
        <v>50.65</v>
      </c>
      <c r="C242">
        <f t="shared" si="3"/>
        <v>-8.2580099648601971E-3</v>
      </c>
    </row>
    <row r="243" spans="1:12" x14ac:dyDescent="0.35">
      <c r="A243" s="2">
        <v>40550</v>
      </c>
      <c r="B243">
        <v>51.26</v>
      </c>
      <c r="C243">
        <f t="shared" si="3"/>
        <v>1.1971490241232613E-2</v>
      </c>
    </row>
    <row r="244" spans="1:12" x14ac:dyDescent="0.35">
      <c r="A244" s="2">
        <v>40553</v>
      </c>
      <c r="B244">
        <v>48.09</v>
      </c>
      <c r="C244">
        <f t="shared" si="3"/>
        <v>-6.3836465646353646E-2</v>
      </c>
    </row>
    <row r="245" spans="1:12" x14ac:dyDescent="0.35">
      <c r="A245" s="2">
        <v>40554</v>
      </c>
      <c r="B245">
        <v>49.47</v>
      </c>
      <c r="C245">
        <f t="shared" si="3"/>
        <v>2.8292169950045923E-2</v>
      </c>
    </row>
    <row r="246" spans="1:12" x14ac:dyDescent="0.35">
      <c r="A246" s="2">
        <v>40555</v>
      </c>
      <c r="B246">
        <v>48.93</v>
      </c>
      <c r="C246">
        <f t="shared" si="3"/>
        <v>-1.0975719938584993E-2</v>
      </c>
    </row>
    <row r="247" spans="1:12" x14ac:dyDescent="0.35">
      <c r="A247" s="2">
        <v>40556</v>
      </c>
      <c r="B247">
        <v>47.92</v>
      </c>
      <c r="C247">
        <f t="shared" si="3"/>
        <v>-2.0857751493838186E-2</v>
      </c>
    </row>
    <row r="248" spans="1:12" x14ac:dyDescent="0.35">
      <c r="A248" s="2">
        <v>40557</v>
      </c>
      <c r="B248">
        <v>45.25</v>
      </c>
      <c r="C248">
        <f t="shared" si="3"/>
        <v>-5.7330283661258842E-2</v>
      </c>
    </row>
    <row r="249" spans="1:12" x14ac:dyDescent="0.35">
      <c r="A249" s="2">
        <v>40561</v>
      </c>
      <c r="B249">
        <v>44.55</v>
      </c>
      <c r="C249">
        <f t="shared" si="3"/>
        <v>-1.5590516229116861E-2</v>
      </c>
    </row>
    <row r="250" spans="1:12" x14ac:dyDescent="0.35">
      <c r="A250" s="2">
        <v>40562</v>
      </c>
      <c r="B250">
        <v>42.75</v>
      </c>
      <c r="C250">
        <f t="shared" si="3"/>
        <v>-4.1242958534049017E-2</v>
      </c>
    </row>
    <row r="251" spans="1:12" x14ac:dyDescent="0.35">
      <c r="A251" s="2">
        <v>40563</v>
      </c>
      <c r="B251">
        <v>43.18</v>
      </c>
      <c r="C251">
        <f t="shared" si="3"/>
        <v>1.0008229703891985E-2</v>
      </c>
    </row>
    <row r="252" spans="1:12" x14ac:dyDescent="0.35">
      <c r="A252" s="2">
        <v>40564</v>
      </c>
      <c r="B252">
        <v>43</v>
      </c>
      <c r="C252">
        <f t="shared" si="3"/>
        <v>-4.177309393098857E-3</v>
      </c>
    </row>
    <row r="253" spans="1:12" x14ac:dyDescent="0.35">
      <c r="A253" s="2">
        <v>40567</v>
      </c>
      <c r="B253">
        <v>41.95</v>
      </c>
      <c r="C253">
        <f t="shared" si="3"/>
        <v>-2.4721682780347191E-2</v>
      </c>
    </row>
    <row r="254" spans="1:12" x14ac:dyDescent="0.35">
      <c r="A254" s="2">
        <v>40568</v>
      </c>
      <c r="B254">
        <v>41.36</v>
      </c>
      <c r="C254">
        <f t="shared" si="3"/>
        <v>-1.4164202713041594E-2</v>
      </c>
    </row>
    <row r="255" spans="1:12" x14ac:dyDescent="0.35">
      <c r="D255" s="3" t="s">
        <v>25</v>
      </c>
      <c r="E255" s="3" t="s">
        <v>26</v>
      </c>
      <c r="F255" s="3" t="s">
        <v>27</v>
      </c>
    </row>
    <row r="256" spans="1:12" x14ac:dyDescent="0.35">
      <c r="D256" s="10">
        <v>1000</v>
      </c>
      <c r="E256" s="10">
        <v>1000</v>
      </c>
      <c r="F256" s="10">
        <v>1000</v>
      </c>
      <c r="J256" t="s">
        <v>34</v>
      </c>
      <c r="K256" t="s">
        <v>35</v>
      </c>
      <c r="L256" t="s">
        <v>36</v>
      </c>
    </row>
    <row r="257" spans="2:12" x14ac:dyDescent="0.35">
      <c r="D257" s="23" t="e">
        <f ca="1">_xll.VoseOutput(D255)+D256*EXP(K257)</f>
        <v>#VALUE!</v>
      </c>
      <c r="E257" s="23" t="e">
        <f ca="1">_xll.VoseOutput(E255)+E256*EXP(L257)</f>
        <v>#VALUE!</v>
      </c>
      <c r="F257" s="24" t="e">
        <f ca="1">_xll.VoseOutput(F255)+F256*EXP(L257)</f>
        <v>#VALUE!</v>
      </c>
      <c r="J257" s="20" t="str">
        <f ca="1">_xll.VoseSimulate($G$8)</f>
        <v>Error: "object" is not valid. Please refer to the help file for allowed options</v>
      </c>
      <c r="K257" s="20" t="str">
        <f ca="1">_xll.VoseSimulate($G$13)</f>
        <v>Error: "object" is not valid. Please refer to the help file for allowed options</v>
      </c>
      <c r="L257" s="20" t="str">
        <f ca="1">_xll.VoseSimulate($G$25)</f>
        <v>Error: "object" is not valid. Please refer to the help file for allowed options</v>
      </c>
    </row>
    <row r="258" spans="2:12" x14ac:dyDescent="0.35">
      <c r="C258" s="3" t="s">
        <v>28</v>
      </c>
    </row>
    <row r="260" spans="2:12" x14ac:dyDescent="0.35">
      <c r="C260" s="11">
        <v>0.01</v>
      </c>
      <c r="D260" s="10">
        <f ca="1">_xll.VoseSimPercentile(D$257,$C260)</f>
        <v>923.79975310308214</v>
      </c>
      <c r="E260" s="10">
        <f ca="1">_xll.VoseSimPercentile(E$257,$C260)</f>
        <v>928.19076692066096</v>
      </c>
      <c r="F260" s="10">
        <f ca="1">_xll.VoseSimPercentile(F$257,$C260)</f>
        <v>928.19076692066096</v>
      </c>
    </row>
    <row r="261" spans="2:12" x14ac:dyDescent="0.35">
      <c r="C261" s="11">
        <v>0.05</v>
      </c>
      <c r="D261" s="10">
        <f ca="1">_xll.VoseSimPercentile(D$257,$C261)</f>
        <v>955.45420449526114</v>
      </c>
      <c r="E261" s="10">
        <f ca="1">_xll.VoseSimPercentile(E$257,$C261)</f>
        <v>956.36909199035108</v>
      </c>
      <c r="F261" s="10">
        <f ca="1">_xll.VoseSimPercentile(F$257,$C261)</f>
        <v>956.36909199035108</v>
      </c>
    </row>
    <row r="262" spans="2:12" ht="15" thickBot="1" x14ac:dyDescent="0.4"/>
    <row r="263" spans="2:12" x14ac:dyDescent="0.35">
      <c r="C263" s="5" t="s">
        <v>29</v>
      </c>
      <c r="D263" s="12">
        <f ca="1">D$256-D260</f>
        <v>76.200246896917861</v>
      </c>
      <c r="E263" s="12">
        <f ca="1">E$256-E260</f>
        <v>71.809233079339037</v>
      </c>
      <c r="F263" s="13">
        <f ca="1">F$256-F260</f>
        <v>71.809233079339037</v>
      </c>
    </row>
    <row r="264" spans="2:12" ht="15" thickBot="1" x14ac:dyDescent="0.4">
      <c r="C264" s="6" t="s">
        <v>30</v>
      </c>
      <c r="D264" s="14">
        <f ca="1">D$256-D261</f>
        <v>44.545795504738862</v>
      </c>
      <c r="E264" s="14">
        <f t="shared" ref="E264:F264" ca="1" si="4">E$256-E261</f>
        <v>43.63090800964892</v>
      </c>
      <c r="F264" s="15">
        <f t="shared" ca="1" si="4"/>
        <v>43.63090800964892</v>
      </c>
    </row>
    <row r="266" spans="2:12" x14ac:dyDescent="0.35">
      <c r="C266" t="s">
        <v>31</v>
      </c>
      <c r="D266" s="10" t="e">
        <f ca="1">D256-D257</f>
        <v>#VALUE!</v>
      </c>
      <c r="E266" s="10" t="e">
        <f t="shared" ref="E266:F266" ca="1" si="5">E256-E257</f>
        <v>#VALUE!</v>
      </c>
      <c r="F266" s="10" t="e">
        <f t="shared" ca="1" si="5"/>
        <v>#VALUE!</v>
      </c>
    </row>
    <row r="267" spans="2:12" ht="15" thickBot="1" x14ac:dyDescent="0.4"/>
    <row r="268" spans="2:12" x14ac:dyDescent="0.35">
      <c r="C268" s="5" t="s">
        <v>32</v>
      </c>
      <c r="D268" s="16">
        <f ca="1">_xll.VoseSimCVARp(D$266,$C260)</f>
        <v>102.78945652052155</v>
      </c>
      <c r="E268" s="16">
        <f ca="1">_xll.VoseSimCVARp(E$266,$C260)</f>
        <v>89.770223930688829</v>
      </c>
      <c r="F268" s="17">
        <f ca="1">_xll.VoseSimCVARp(F$266,$C260)</f>
        <v>89.770223930688829</v>
      </c>
    </row>
    <row r="269" spans="2:12" ht="15" thickBot="1" x14ac:dyDescent="0.4">
      <c r="C269" s="6" t="s">
        <v>33</v>
      </c>
      <c r="D269" s="18">
        <f ca="1">_xll.VoseSimCVARp(D$266,$C261)</f>
        <v>64.088806538518909</v>
      </c>
      <c r="E269" s="18">
        <f ca="1">_xll.VoseSimCVARp(E$266,$C261)</f>
        <v>60.721183300373603</v>
      </c>
      <c r="F269" s="19">
        <f ca="1">_xll.VoseSimCVARp(F$266,$C261)</f>
        <v>60.721183300373603</v>
      </c>
    </row>
    <row r="272" spans="2:12" x14ac:dyDescent="0.35">
      <c r="B272" s="3" t="s">
        <v>37</v>
      </c>
    </row>
    <row r="274" spans="3:7" x14ac:dyDescent="0.35">
      <c r="F274" s="21">
        <v>1</v>
      </c>
      <c r="G274" t="s">
        <v>39</v>
      </c>
    </row>
    <row r="275" spans="3:7" x14ac:dyDescent="0.35">
      <c r="D275" t="s">
        <v>38</v>
      </c>
      <c r="F275" s="20">
        <v>225</v>
      </c>
      <c r="G275" t="s">
        <v>40</v>
      </c>
    </row>
    <row r="277" spans="3:7" x14ac:dyDescent="0.35">
      <c r="E277" t="s">
        <v>15</v>
      </c>
      <c r="G277" t="s">
        <v>17</v>
      </c>
    </row>
    <row r="278" spans="3:7" x14ac:dyDescent="0.35">
      <c r="E278" t="s">
        <v>41</v>
      </c>
      <c r="F278" t="s">
        <v>42</v>
      </c>
    </row>
    <row r="279" spans="3:7" x14ac:dyDescent="0.35">
      <c r="C279">
        <v>1</v>
      </c>
      <c r="D279" t="s">
        <v>43</v>
      </c>
      <c r="E279" s="22">
        <f ca="1">EXP(_xll.VoseKthSmallest($G$8,$F$275,$C279))-1</f>
        <v>-0.15690208583303766</v>
      </c>
      <c r="F279" s="22">
        <f ca="1">EXP(_xll.VoseKthSmallest($G$13,$F$275,$C279))-1</f>
        <v>-8.3233773255821708E-2</v>
      </c>
      <c r="G279" s="22">
        <f ca="1">EXP(_xll.VoseKthSmallest($G$25,$F$275,$C279))-1</f>
        <v>-8.594449070588972E-2</v>
      </c>
    </row>
    <row r="280" spans="3:7" x14ac:dyDescent="0.35">
      <c r="C280">
        <v>2</v>
      </c>
      <c r="D280" t="s">
        <v>44</v>
      </c>
      <c r="E280" s="22">
        <f ca="1">EXP(_xll.VoseKthSmallest($G$8,$F$275,$C280))-1</f>
        <v>-5.7749082609987901E-2</v>
      </c>
      <c r="F280" s="22">
        <f ca="1">EXP(_xll.VoseKthSmallest($G$13,$F$275,$C280))-1</f>
        <v>-7.7571987024929068E-2</v>
      </c>
      <c r="G280" s="22">
        <f ca="1">EXP(_xll.VoseKthSmallest($G$25,$F$275,$C280))-1</f>
        <v>-5.4929950385341875E-2</v>
      </c>
    </row>
    <row r="281" spans="3:7" x14ac:dyDescent="0.35">
      <c r="E281" s="22"/>
      <c r="F281" s="22"/>
      <c r="G281" s="22"/>
    </row>
    <row r="282" spans="3:7" x14ac:dyDescent="0.35">
      <c r="D282" t="s">
        <v>45</v>
      </c>
      <c r="E282" s="22">
        <f ca="1">_xll.VoseSimMean(E279)</f>
        <v>-0.10712493674697947</v>
      </c>
      <c r="F282" s="22">
        <f ca="1">_xll.VoseSimMean(F279)</f>
        <v>-0.11018452850716941</v>
      </c>
      <c r="G282" s="22">
        <f ca="1">_xll.VoseSimMean(G279)</f>
        <v>-0.10764020305800161</v>
      </c>
    </row>
    <row r="283" spans="3:7" x14ac:dyDescent="0.35">
      <c r="D283" t="s">
        <v>46</v>
      </c>
      <c r="E283" s="22">
        <f ca="1">_xll.VoseSimMean(E280)</f>
        <v>-8.3679115572836776E-2</v>
      </c>
      <c r="F283" s="22">
        <f ca="1">_xll.VoseSimMean(F280)</f>
        <v>-8.2201739434380999E-2</v>
      </c>
      <c r="G283" s="22">
        <f ca="1">_xll.VoseSimMean(G280)</f>
        <v>-8.2759936963643962E-2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127000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3073" r:id="rId4"/>
      </mc:Fallback>
    </mc:AlternateContent>
    <mc:AlternateContent xmlns:mc="http://schemas.openxmlformats.org/markup-compatibility/2006">
      <mc:Choice Requires="x14">
        <oleObject progId="Packager Shell Object" shapeId="3075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482600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3075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D20"/>
  <sheetViews>
    <sheetView topLeftCell="A5" workbookViewId="0">
      <selection activeCell="B5" sqref="B5:D20"/>
    </sheetView>
  </sheetViews>
  <sheetFormatPr defaultRowHeight="14.5" x14ac:dyDescent="0.35"/>
  <cols>
    <col min="1" max="1" width="4.6328125" customWidth="1"/>
    <col min="3" max="3" width="20.6328125" customWidth="1"/>
    <col min="4" max="4" width="22.6328125" customWidth="1"/>
  </cols>
  <sheetData>
    <row r="1" spans="2:4" s="25" customFormat="1" ht="18" x14ac:dyDescent="0.4">
      <c r="B1" s="27" t="s">
        <v>51</v>
      </c>
    </row>
    <row r="2" spans="2:4" s="25" customFormat="1" x14ac:dyDescent="0.35">
      <c r="B2" s="28" t="s">
        <v>52</v>
      </c>
    </row>
    <row r="3" spans="2:4" s="26" customFormat="1" x14ac:dyDescent="0.35">
      <c r="B3" s="29" t="s">
        <v>53</v>
      </c>
    </row>
    <row r="5" spans="2:4" ht="15.5" x14ac:dyDescent="0.35">
      <c r="B5" s="110" t="s">
        <v>54</v>
      </c>
      <c r="C5" s="110"/>
      <c r="D5" s="110"/>
    </row>
    <row r="6" spans="2:4" x14ac:dyDescent="0.35">
      <c r="B6" s="105" t="s">
        <v>55</v>
      </c>
      <c r="C6" s="105"/>
      <c r="D6" s="36">
        <v>1</v>
      </c>
    </row>
    <row r="7" spans="2:4" x14ac:dyDescent="0.35">
      <c r="B7" s="105" t="s">
        <v>56</v>
      </c>
      <c r="C7" s="105"/>
      <c r="D7" s="36">
        <v>5</v>
      </c>
    </row>
    <row r="8" spans="2:4" x14ac:dyDescent="0.35">
      <c r="B8" s="105" t="s">
        <v>57</v>
      </c>
      <c r="C8" s="105"/>
      <c r="D8" s="36">
        <v>0</v>
      </c>
    </row>
    <row r="9" spans="2:4" x14ac:dyDescent="0.35">
      <c r="B9" s="105" t="s">
        <v>58</v>
      </c>
      <c r="C9" s="105"/>
      <c r="D9" s="36">
        <v>12</v>
      </c>
    </row>
    <row r="10" spans="2:4" x14ac:dyDescent="0.35">
      <c r="B10" s="105" t="s">
        <v>59</v>
      </c>
      <c r="C10" s="105"/>
      <c r="D10" s="37">
        <v>42848.87773148148</v>
      </c>
    </row>
    <row r="11" spans="2:4" x14ac:dyDescent="0.35">
      <c r="B11" s="105" t="s">
        <v>60</v>
      </c>
      <c r="C11" s="105"/>
      <c r="D11" s="37">
        <v>42848.881701388891</v>
      </c>
    </row>
    <row r="12" spans="2:4" x14ac:dyDescent="0.35">
      <c r="B12" s="105" t="s">
        <v>61</v>
      </c>
      <c r="C12" s="105"/>
      <c r="D12" s="38">
        <v>3.9699074074074072E-3</v>
      </c>
    </row>
    <row r="13" spans="2:4" x14ac:dyDescent="0.35">
      <c r="B13" s="106" t="s">
        <v>62</v>
      </c>
      <c r="C13" s="107"/>
      <c r="D13" s="39" t="s">
        <v>65</v>
      </c>
    </row>
    <row r="14" spans="2:4" x14ac:dyDescent="0.35">
      <c r="B14" s="108" t="s">
        <v>63</v>
      </c>
      <c r="C14" s="109"/>
      <c r="D14" s="35">
        <v>1000</v>
      </c>
    </row>
    <row r="15" spans="2:4" x14ac:dyDescent="0.35">
      <c r="B15" s="108" t="s">
        <v>64</v>
      </c>
      <c r="C15" s="109"/>
      <c r="D15" s="35">
        <v>4294204935</v>
      </c>
    </row>
    <row r="16" spans="2:4" x14ac:dyDescent="0.35">
      <c r="B16" s="41"/>
      <c r="C16" s="42" t="s">
        <v>66</v>
      </c>
      <c r="D16" s="32"/>
    </row>
    <row r="17" spans="2:4" x14ac:dyDescent="0.35">
      <c r="B17" s="43">
        <v>1</v>
      </c>
      <c r="C17" s="44" t="s">
        <v>67</v>
      </c>
      <c r="D17" s="47" t="s">
        <v>47</v>
      </c>
    </row>
    <row r="18" spans="2:4" x14ac:dyDescent="0.35">
      <c r="B18" s="43">
        <v>2</v>
      </c>
      <c r="C18" s="44" t="s">
        <v>68</v>
      </c>
      <c r="D18" s="47" t="s">
        <v>48</v>
      </c>
    </row>
    <row r="19" spans="2:4" x14ac:dyDescent="0.35">
      <c r="B19" s="43">
        <v>3</v>
      </c>
      <c r="C19" s="44" t="s">
        <v>69</v>
      </c>
      <c r="D19" s="47" t="s">
        <v>49</v>
      </c>
    </row>
    <row r="20" spans="2:4" x14ac:dyDescent="0.35">
      <c r="B20" s="45">
        <v>4</v>
      </c>
      <c r="C20" s="46" t="s">
        <v>70</v>
      </c>
      <c r="D20" s="48" t="s">
        <v>50</v>
      </c>
    </row>
  </sheetData>
  <mergeCells count="11">
    <mergeCell ref="B10:C10"/>
    <mergeCell ref="B5:D5"/>
    <mergeCell ref="B6:C6"/>
    <mergeCell ref="B7:C7"/>
    <mergeCell ref="B8:C8"/>
    <mergeCell ref="B9:C9"/>
    <mergeCell ref="B11:C11"/>
    <mergeCell ref="B12:C12"/>
    <mergeCell ref="B13:C13"/>
    <mergeCell ref="B14:C14"/>
    <mergeCell ref="B15:C15"/>
  </mergeCells>
  <hyperlinks>
    <hyperlink ref="D17" location="'1.Histogram'!B2" display="1.Histogram"/>
    <hyperlink ref="D18" location="'2.Pareto'!B2" display="2.Pareto"/>
    <hyperlink ref="D19" location="'3.Box-plot'!B2" display="3.Box-plot"/>
    <hyperlink ref="D20" location="'4.Statistics'!B2" display="4.Statistics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57:MS113"/>
  <sheetViews>
    <sheetView workbookViewId="0"/>
  </sheetViews>
  <sheetFormatPr defaultRowHeight="14.5" x14ac:dyDescent="0.35"/>
  <cols>
    <col min="3" max="3" width="20.6328125" customWidth="1"/>
    <col min="4" max="4" width="27" bestFit="1" customWidth="1"/>
    <col min="35" max="35" width="20.6328125" customWidth="1"/>
    <col min="36" max="36" width="16.36328125" bestFit="1" customWidth="1"/>
    <col min="67" max="67" width="20.6328125" customWidth="1"/>
    <col min="68" max="68" width="27" bestFit="1" customWidth="1"/>
    <col min="99" max="99" width="20.6328125" customWidth="1"/>
    <col min="100" max="100" width="16.36328125" bestFit="1" customWidth="1"/>
    <col min="131" max="131" width="20.6328125" customWidth="1"/>
    <col min="132" max="132" width="27" bestFit="1" customWidth="1"/>
    <col min="163" max="163" width="20.6328125" customWidth="1"/>
    <col min="164" max="164" width="16.36328125" bestFit="1" customWidth="1"/>
    <col min="195" max="195" width="20.6328125" customWidth="1"/>
    <col min="196" max="196" width="27.81640625" bestFit="1" customWidth="1"/>
    <col min="227" max="227" width="20.6328125" customWidth="1"/>
    <col min="228" max="228" width="27.7265625" bestFit="1" customWidth="1"/>
    <col min="259" max="259" width="20.6328125" customWidth="1"/>
    <col min="260" max="260" width="27.6328125" bestFit="1" customWidth="1"/>
    <col min="291" max="291" width="20.6328125" customWidth="1"/>
    <col min="292" max="292" width="17.26953125" bestFit="1" customWidth="1"/>
    <col min="323" max="323" width="20.6328125" customWidth="1"/>
    <col min="324" max="324" width="17.1796875" bestFit="1" customWidth="1"/>
    <col min="355" max="355" width="20.6328125" customWidth="1"/>
    <col min="356" max="356" width="17.08984375" bestFit="1" customWidth="1"/>
  </cols>
  <sheetData>
    <row r="57" spans="3:357" x14ac:dyDescent="0.35">
      <c r="C57" s="56" t="s">
        <v>71</v>
      </c>
      <c r="D57" s="52" t="s">
        <v>76</v>
      </c>
      <c r="E57" s="51"/>
      <c r="AI57" s="56" t="s">
        <v>71</v>
      </c>
      <c r="AJ57" s="52" t="s">
        <v>76</v>
      </c>
      <c r="AK57" s="51"/>
      <c r="BO57" s="56" t="s">
        <v>71</v>
      </c>
      <c r="BP57" s="52" t="s">
        <v>80</v>
      </c>
      <c r="BQ57" s="51"/>
      <c r="CU57" s="56" t="s">
        <v>71</v>
      </c>
      <c r="CV57" s="52" t="s">
        <v>80</v>
      </c>
      <c r="CW57" s="51"/>
      <c r="EA57" s="56" t="s">
        <v>71</v>
      </c>
      <c r="EB57" s="52" t="s">
        <v>83</v>
      </c>
      <c r="EC57" s="51"/>
      <c r="FG57" s="56" t="s">
        <v>71</v>
      </c>
      <c r="FH57" s="52" t="s">
        <v>83</v>
      </c>
      <c r="FI57" s="51"/>
      <c r="GM57" s="56" t="s">
        <v>71</v>
      </c>
      <c r="GN57" s="52" t="s">
        <v>86</v>
      </c>
      <c r="GO57" s="51"/>
      <c r="HS57" s="56" t="s">
        <v>71</v>
      </c>
      <c r="HT57" s="52" t="s">
        <v>88</v>
      </c>
      <c r="HU57" s="51"/>
      <c r="IY57" s="56" t="s">
        <v>71</v>
      </c>
      <c r="IZ57" s="52" t="s">
        <v>90</v>
      </c>
      <c r="JA57" s="51"/>
      <c r="KE57" s="56" t="s">
        <v>71</v>
      </c>
      <c r="KF57" s="52" t="s">
        <v>92</v>
      </c>
      <c r="KG57" s="51"/>
      <c r="LK57" s="56" t="s">
        <v>71</v>
      </c>
      <c r="LL57" s="52" t="s">
        <v>94</v>
      </c>
      <c r="LM57" s="51"/>
      <c r="MQ57" s="56" t="s">
        <v>71</v>
      </c>
      <c r="MR57" s="52" t="s">
        <v>96</v>
      </c>
      <c r="MS57" s="51"/>
    </row>
    <row r="58" spans="3:357" x14ac:dyDescent="0.35">
      <c r="C58" s="57" t="s">
        <v>72</v>
      </c>
      <c r="D58" s="53" t="s">
        <v>77</v>
      </c>
      <c r="E58" s="51"/>
      <c r="AI58" s="57" t="s">
        <v>72</v>
      </c>
      <c r="AJ58" s="53" t="s">
        <v>79</v>
      </c>
      <c r="AK58" s="51"/>
      <c r="BO58" s="57" t="s">
        <v>72</v>
      </c>
      <c r="BP58" s="53" t="s">
        <v>81</v>
      </c>
      <c r="BQ58" s="51"/>
      <c r="CU58" s="57" t="s">
        <v>72</v>
      </c>
      <c r="CV58" s="53" t="s">
        <v>82</v>
      </c>
      <c r="CW58" s="51"/>
      <c r="EA58" s="57" t="s">
        <v>72</v>
      </c>
      <c r="EB58" s="53" t="s">
        <v>84</v>
      </c>
      <c r="EC58" s="51"/>
      <c r="FG58" s="57" t="s">
        <v>72</v>
      </c>
      <c r="FH58" s="53" t="s">
        <v>85</v>
      </c>
      <c r="FI58" s="51"/>
      <c r="GM58" s="57" t="s">
        <v>72</v>
      </c>
      <c r="GN58" s="53" t="s">
        <v>87</v>
      </c>
      <c r="GO58" s="51"/>
      <c r="HS58" s="57" t="s">
        <v>72</v>
      </c>
      <c r="HT58" s="53" t="s">
        <v>89</v>
      </c>
      <c r="HU58" s="51"/>
      <c r="IY58" s="57" t="s">
        <v>72</v>
      </c>
      <c r="IZ58" s="53" t="s">
        <v>91</v>
      </c>
      <c r="JA58" s="51"/>
      <c r="KE58" s="57" t="s">
        <v>72</v>
      </c>
      <c r="KF58" s="53" t="s">
        <v>93</v>
      </c>
      <c r="KG58" s="51"/>
      <c r="LK58" s="57" t="s">
        <v>72</v>
      </c>
      <c r="LL58" s="53" t="s">
        <v>95</v>
      </c>
      <c r="LM58" s="51"/>
      <c r="MQ58" s="57" t="s">
        <v>72</v>
      </c>
      <c r="MR58" s="53" t="s">
        <v>97</v>
      </c>
      <c r="MS58" s="51"/>
    </row>
    <row r="59" spans="3:357" x14ac:dyDescent="0.35">
      <c r="C59" s="58" t="s">
        <v>73</v>
      </c>
      <c r="D59" s="54" t="s">
        <v>78</v>
      </c>
      <c r="E59" s="50"/>
      <c r="AI59" s="58" t="s">
        <v>73</v>
      </c>
      <c r="AJ59" s="54" t="s">
        <v>78</v>
      </c>
      <c r="AK59" s="50"/>
      <c r="BO59" s="58" t="s">
        <v>73</v>
      </c>
      <c r="BP59" s="54" t="s">
        <v>78</v>
      </c>
      <c r="BQ59" s="50"/>
      <c r="CU59" s="58" t="s">
        <v>73</v>
      </c>
      <c r="CV59" s="54" t="s">
        <v>78</v>
      </c>
      <c r="CW59" s="50"/>
      <c r="EA59" s="58" t="s">
        <v>73</v>
      </c>
      <c r="EB59" s="54" t="s">
        <v>78</v>
      </c>
      <c r="EC59" s="50"/>
      <c r="FG59" s="58" t="s">
        <v>73</v>
      </c>
      <c r="FH59" s="54" t="s">
        <v>78</v>
      </c>
      <c r="FI59" s="50"/>
      <c r="GM59" s="58" t="s">
        <v>73</v>
      </c>
      <c r="GN59" s="54" t="s">
        <v>78</v>
      </c>
      <c r="GO59" s="50"/>
      <c r="HS59" s="58" t="s">
        <v>73</v>
      </c>
      <c r="HT59" s="54" t="s">
        <v>78</v>
      </c>
      <c r="HU59" s="50"/>
      <c r="IY59" s="58" t="s">
        <v>73</v>
      </c>
      <c r="IZ59" s="54" t="s">
        <v>78</v>
      </c>
      <c r="JA59" s="50"/>
      <c r="KE59" s="58" t="s">
        <v>73</v>
      </c>
      <c r="KF59" s="54" t="s">
        <v>78</v>
      </c>
      <c r="KG59" s="50"/>
      <c r="LK59" s="58" t="s">
        <v>73</v>
      </c>
      <c r="LL59" s="54" t="s">
        <v>78</v>
      </c>
      <c r="LM59" s="50"/>
      <c r="MQ59" s="58" t="s">
        <v>73</v>
      </c>
      <c r="MR59" s="54" t="s">
        <v>78</v>
      </c>
      <c r="MS59" s="50"/>
    </row>
    <row r="60" spans="3:357" x14ac:dyDescent="0.35">
      <c r="C60" s="59" t="s">
        <v>74</v>
      </c>
      <c r="D60" s="55" t="s">
        <v>75</v>
      </c>
      <c r="E60" s="50"/>
      <c r="AI60" s="59" t="s">
        <v>74</v>
      </c>
      <c r="AJ60" s="55" t="s">
        <v>75</v>
      </c>
      <c r="AK60" s="50"/>
      <c r="BO60" s="59" t="s">
        <v>74</v>
      </c>
      <c r="BP60" s="55" t="s">
        <v>75</v>
      </c>
      <c r="BQ60" s="50"/>
      <c r="CU60" s="59" t="s">
        <v>74</v>
      </c>
      <c r="CV60" s="55" t="s">
        <v>75</v>
      </c>
      <c r="CW60" s="50"/>
      <c r="EA60" s="59" t="s">
        <v>74</v>
      </c>
      <c r="EB60" s="55" t="s">
        <v>75</v>
      </c>
      <c r="EC60" s="50"/>
      <c r="FG60" s="59" t="s">
        <v>74</v>
      </c>
      <c r="FH60" s="55" t="s">
        <v>75</v>
      </c>
      <c r="FI60" s="50"/>
      <c r="GM60" s="59" t="s">
        <v>74</v>
      </c>
      <c r="GN60" s="55" t="s">
        <v>75</v>
      </c>
      <c r="GO60" s="50"/>
      <c r="HS60" s="59" t="s">
        <v>74</v>
      </c>
      <c r="HT60" s="55" t="s">
        <v>75</v>
      </c>
      <c r="HU60" s="50"/>
      <c r="IY60" s="59" t="s">
        <v>74</v>
      </c>
      <c r="IZ60" s="55" t="s">
        <v>75</v>
      </c>
      <c r="JA60" s="50"/>
      <c r="KE60" s="59" t="s">
        <v>74</v>
      </c>
      <c r="KF60" s="55" t="s">
        <v>75</v>
      </c>
      <c r="KG60" s="50"/>
      <c r="LK60" s="59" t="s">
        <v>74</v>
      </c>
      <c r="LL60" s="55" t="s">
        <v>75</v>
      </c>
      <c r="LM60" s="50"/>
      <c r="MQ60" s="59" t="s">
        <v>74</v>
      </c>
      <c r="MR60" s="55" t="s">
        <v>75</v>
      </c>
      <c r="MS60" s="50"/>
    </row>
    <row r="61" spans="3:357" x14ac:dyDescent="0.35">
      <c r="C61" s="60">
        <v>-7.6001004515006132E-2</v>
      </c>
      <c r="D61" s="33">
        <v>0</v>
      </c>
      <c r="AI61" s="60">
        <v>-9.4984728663142032E-2</v>
      </c>
      <c r="AJ61" s="33">
        <v>0</v>
      </c>
      <c r="BO61" s="60">
        <v>-0.11479823331819973</v>
      </c>
      <c r="BP61" s="33">
        <v>3.0000000000000001E-3</v>
      </c>
      <c r="CU61" s="60">
        <v>-0.11325871856901061</v>
      </c>
      <c r="CV61" s="33">
        <v>1E-3</v>
      </c>
      <c r="EA61" s="60">
        <v>-5.7879305960720745E-2</v>
      </c>
      <c r="EB61" s="33">
        <v>0</v>
      </c>
      <c r="FG61" s="60">
        <v>-8.3469300969812407E-2</v>
      </c>
      <c r="FH61" s="33">
        <v>0</v>
      </c>
      <c r="GM61" s="60">
        <v>852.05813603592139</v>
      </c>
      <c r="GN61" s="33">
        <v>1E-3</v>
      </c>
      <c r="HS61" s="60">
        <v>889.26735754858453</v>
      </c>
      <c r="HT61" s="33">
        <v>3.0000000000000001E-3</v>
      </c>
      <c r="IY61" s="60">
        <v>889.26739999999995</v>
      </c>
      <c r="IZ61" s="33">
        <v>3.0000000000000001E-3</v>
      </c>
      <c r="KE61" s="60">
        <v>832.96410000000003</v>
      </c>
      <c r="KF61" s="33">
        <v>1E-3</v>
      </c>
      <c r="LK61" s="60">
        <v>874.33010000000002</v>
      </c>
      <c r="LL61" s="33">
        <v>1E-3</v>
      </c>
      <c r="MQ61" s="60">
        <v>865.77020000000005</v>
      </c>
      <c r="MR61" s="33">
        <v>2E-3</v>
      </c>
    </row>
    <row r="62" spans="3:357" x14ac:dyDescent="0.35">
      <c r="C62" s="60">
        <v>-7.6001004515006132E-2</v>
      </c>
      <c r="D62" s="33">
        <v>0</v>
      </c>
      <c r="AI62" s="60">
        <v>-9.4984728663142032E-2</v>
      </c>
      <c r="AJ62" s="33">
        <v>0</v>
      </c>
      <c r="BO62" s="60">
        <v>-0.11350515163904332</v>
      </c>
      <c r="BP62" s="33">
        <v>1E-3</v>
      </c>
      <c r="CU62" s="60">
        <v>-0.11254755125845713</v>
      </c>
      <c r="CV62" s="33">
        <v>0</v>
      </c>
      <c r="EA62" s="60">
        <v>-5.7879305960720745E-2</v>
      </c>
      <c r="EB62" s="33">
        <v>0</v>
      </c>
      <c r="FG62" s="60">
        <v>-8.3469300969812407E-2</v>
      </c>
      <c r="FH62" s="33">
        <v>0</v>
      </c>
      <c r="GM62" s="60">
        <v>860.4176853529425</v>
      </c>
      <c r="GN62" s="33">
        <v>1E-3</v>
      </c>
      <c r="HS62" s="60">
        <v>898.46834625021165</v>
      </c>
      <c r="HT62" s="33">
        <v>1E-3</v>
      </c>
      <c r="IY62" s="60">
        <v>898.468388</v>
      </c>
      <c r="IZ62" s="33">
        <v>1E-3</v>
      </c>
      <c r="KE62" s="60">
        <v>839.11585200000002</v>
      </c>
      <c r="KF62" s="33">
        <v>0</v>
      </c>
      <c r="LK62" s="60">
        <v>881.375584</v>
      </c>
      <c r="LL62" s="33">
        <v>0</v>
      </c>
      <c r="MQ62" s="60">
        <v>870.72021200000006</v>
      </c>
      <c r="MR62" s="33">
        <v>1E-3</v>
      </c>
    </row>
    <row r="63" spans="3:357" x14ac:dyDescent="0.35">
      <c r="C63" s="60">
        <v>-7.6001004515006132E-2</v>
      </c>
      <c r="D63" s="33">
        <v>0</v>
      </c>
      <c r="AI63" s="60">
        <v>-9.4984728663142032E-2</v>
      </c>
      <c r="AJ63" s="33">
        <v>0</v>
      </c>
      <c r="BO63" s="60">
        <v>-0.11221206995988692</v>
      </c>
      <c r="BP63" s="33">
        <v>1E-3</v>
      </c>
      <c r="CU63" s="60">
        <v>-0.11183638394790364</v>
      </c>
      <c r="CV63" s="33">
        <v>1E-3</v>
      </c>
      <c r="EA63" s="60">
        <v>-5.7879305960720745E-2</v>
      </c>
      <c r="EB63" s="33">
        <v>0</v>
      </c>
      <c r="FG63" s="60">
        <v>-8.3469300969812407E-2</v>
      </c>
      <c r="FH63" s="33">
        <v>0</v>
      </c>
      <c r="GM63" s="60">
        <v>868.7772346699636</v>
      </c>
      <c r="GN63" s="33">
        <v>0</v>
      </c>
      <c r="HS63" s="60">
        <v>907.66933495183866</v>
      </c>
      <c r="HT63" s="33">
        <v>1E-3</v>
      </c>
      <c r="IY63" s="60">
        <v>907.66937599999994</v>
      </c>
      <c r="IZ63" s="33">
        <v>1E-3</v>
      </c>
      <c r="KE63" s="60">
        <v>845.26760400000001</v>
      </c>
      <c r="KF63" s="33">
        <v>1E-3</v>
      </c>
      <c r="LK63" s="60">
        <v>888.42106799999999</v>
      </c>
      <c r="LL63" s="33">
        <v>1E-3</v>
      </c>
      <c r="MQ63" s="60">
        <v>875.67022400000008</v>
      </c>
      <c r="MR63" s="33">
        <v>0</v>
      </c>
    </row>
    <row r="64" spans="3:357" x14ac:dyDescent="0.35">
      <c r="C64" s="60">
        <v>-7.6001004515006132E-2</v>
      </c>
      <c r="D64" s="33">
        <v>0</v>
      </c>
      <c r="AI64" s="60">
        <v>-9.4984728663142032E-2</v>
      </c>
      <c r="AJ64" s="33">
        <v>0</v>
      </c>
      <c r="BO64" s="60">
        <v>-0.1109189882807305</v>
      </c>
      <c r="BP64" s="33">
        <v>1E-3</v>
      </c>
      <c r="CU64" s="60">
        <v>-0.11112521663735016</v>
      </c>
      <c r="CV64" s="33">
        <v>2E-3</v>
      </c>
      <c r="EA64" s="60">
        <v>-5.7879305960720745E-2</v>
      </c>
      <c r="EB64" s="33">
        <v>0</v>
      </c>
      <c r="FG64" s="60">
        <v>-8.3469300969812407E-2</v>
      </c>
      <c r="FH64" s="33">
        <v>0</v>
      </c>
      <c r="GM64" s="60">
        <v>877.13678398698471</v>
      </c>
      <c r="GN64" s="33">
        <v>0</v>
      </c>
      <c r="HS64" s="60">
        <v>916.87032365346579</v>
      </c>
      <c r="HT64" s="33">
        <v>4.0000000000000001E-3</v>
      </c>
      <c r="IY64" s="60">
        <v>916.870364</v>
      </c>
      <c r="IZ64" s="33">
        <v>4.0000000000000001E-3</v>
      </c>
      <c r="KE64" s="60">
        <v>851.41935599999999</v>
      </c>
      <c r="KF64" s="33">
        <v>0</v>
      </c>
      <c r="LK64" s="60">
        <v>895.46655199999998</v>
      </c>
      <c r="LL64" s="33">
        <v>1E-3</v>
      </c>
      <c r="MQ64" s="60">
        <v>880.62023600000009</v>
      </c>
      <c r="MR64" s="33">
        <v>0</v>
      </c>
    </row>
    <row r="65" spans="3:356" x14ac:dyDescent="0.35">
      <c r="C65" s="60">
        <v>-7.6001004515006132E-2</v>
      </c>
      <c r="D65" s="33">
        <v>0</v>
      </c>
      <c r="AI65" s="60">
        <v>-9.4984728663142032E-2</v>
      </c>
      <c r="AJ65" s="33">
        <v>0</v>
      </c>
      <c r="BO65" s="60">
        <v>-0.10962590660157411</v>
      </c>
      <c r="BP65" s="33">
        <v>0</v>
      </c>
      <c r="CU65" s="60">
        <v>-0.11041404932679667</v>
      </c>
      <c r="CV65" s="33">
        <v>3.0000000000000001E-3</v>
      </c>
      <c r="EA65" s="60">
        <v>-5.7879305960720745E-2</v>
      </c>
      <c r="EB65" s="33">
        <v>0</v>
      </c>
      <c r="FG65" s="60">
        <v>-8.3469300969812407E-2</v>
      </c>
      <c r="FH65" s="33">
        <v>0</v>
      </c>
      <c r="GM65" s="60">
        <v>885.49633330400593</v>
      </c>
      <c r="GN65" s="33">
        <v>1E-3</v>
      </c>
      <c r="HS65" s="60">
        <v>926.07131235509291</v>
      </c>
      <c r="HT65" s="33">
        <v>6.0000000000000001E-3</v>
      </c>
      <c r="IY65" s="60">
        <v>926.07135199999993</v>
      </c>
      <c r="IZ65" s="33">
        <v>6.0000000000000001E-3</v>
      </c>
      <c r="KE65" s="60">
        <v>857.57110799999998</v>
      </c>
      <c r="KF65" s="33">
        <v>0</v>
      </c>
      <c r="LK65" s="60">
        <v>902.51203599999997</v>
      </c>
      <c r="LL65" s="33">
        <v>4.0000000000000001E-3</v>
      </c>
      <c r="MQ65" s="60">
        <v>885.57024799999999</v>
      </c>
      <c r="MR65" s="33">
        <v>0</v>
      </c>
    </row>
    <row r="66" spans="3:356" x14ac:dyDescent="0.35">
      <c r="C66" s="60">
        <v>-7.6001004515006132E-2</v>
      </c>
      <c r="D66" s="33">
        <v>0</v>
      </c>
      <c r="AI66" s="60">
        <v>-9.4984728663142032E-2</v>
      </c>
      <c r="AJ66" s="33">
        <v>0</v>
      </c>
      <c r="BO66" s="60">
        <v>-0.10833282492241769</v>
      </c>
      <c r="BP66" s="33">
        <v>1E-3</v>
      </c>
      <c r="CU66" s="60">
        <v>-0.10970288201624319</v>
      </c>
      <c r="CV66" s="33">
        <v>3.0000000000000001E-3</v>
      </c>
      <c r="EA66" s="60">
        <v>-5.7879305960720745E-2</v>
      </c>
      <c r="EB66" s="33">
        <v>0</v>
      </c>
      <c r="FG66" s="60">
        <v>-8.3469300969812407E-2</v>
      </c>
      <c r="FH66" s="33">
        <v>0</v>
      </c>
      <c r="GM66" s="60">
        <v>893.85588262102704</v>
      </c>
      <c r="GN66" s="33">
        <v>2E-3</v>
      </c>
      <c r="HS66" s="60">
        <v>935.27230105671993</v>
      </c>
      <c r="HT66" s="33">
        <v>8.9999999999999993E-3</v>
      </c>
      <c r="IY66" s="60">
        <v>935.27233999999999</v>
      </c>
      <c r="IZ66" s="33">
        <v>8.9999999999999993E-3</v>
      </c>
      <c r="KE66" s="60">
        <v>863.72286000000008</v>
      </c>
      <c r="KF66" s="33">
        <v>0</v>
      </c>
      <c r="LK66" s="60">
        <v>909.55752000000007</v>
      </c>
      <c r="LL66" s="33">
        <v>5.0000000000000001E-3</v>
      </c>
      <c r="MQ66" s="60">
        <v>890.52026000000001</v>
      </c>
      <c r="MR66" s="33">
        <v>0</v>
      </c>
    </row>
    <row r="67" spans="3:356" x14ac:dyDescent="0.35">
      <c r="C67" s="60">
        <v>-7.6001004515006132E-2</v>
      </c>
      <c r="D67" s="33">
        <v>0</v>
      </c>
      <c r="AI67" s="60">
        <v>-9.4984728663142032E-2</v>
      </c>
      <c r="AJ67" s="33">
        <v>0</v>
      </c>
      <c r="BO67" s="60">
        <v>-0.10703974324326129</v>
      </c>
      <c r="BP67" s="33">
        <v>0</v>
      </c>
      <c r="CU67" s="60">
        <v>-0.1089917147056897</v>
      </c>
      <c r="CV67" s="33">
        <v>4.0000000000000001E-3</v>
      </c>
      <c r="EA67" s="60">
        <v>-5.7879305960720745E-2</v>
      </c>
      <c r="EB67" s="33">
        <v>0</v>
      </c>
      <c r="FG67" s="60">
        <v>-8.3469300969812407E-2</v>
      </c>
      <c r="FH67" s="33">
        <v>0</v>
      </c>
      <c r="GM67" s="60">
        <v>902.21543193804814</v>
      </c>
      <c r="GN67" s="33">
        <v>2E-3</v>
      </c>
      <c r="HS67" s="60">
        <v>944.47328975834705</v>
      </c>
      <c r="HT67" s="33">
        <v>1.7000000000000001E-2</v>
      </c>
      <c r="IY67" s="60">
        <v>944.47332799999992</v>
      </c>
      <c r="IZ67" s="33">
        <v>1.7000000000000001E-2</v>
      </c>
      <c r="KE67" s="60">
        <v>869.87461200000007</v>
      </c>
      <c r="KF67" s="33">
        <v>0</v>
      </c>
      <c r="LK67" s="60">
        <v>916.60300400000006</v>
      </c>
      <c r="LL67" s="33">
        <v>3.0000000000000001E-3</v>
      </c>
      <c r="MQ67" s="60">
        <v>895.47027200000002</v>
      </c>
      <c r="MR67" s="33">
        <v>0</v>
      </c>
    </row>
    <row r="68" spans="3:356" x14ac:dyDescent="0.35">
      <c r="C68" s="60">
        <v>-7.6001004515006132E-2</v>
      </c>
      <c r="D68" s="33">
        <v>0</v>
      </c>
      <c r="AI68" s="60">
        <v>-9.4984728663142032E-2</v>
      </c>
      <c r="AJ68" s="33">
        <v>0</v>
      </c>
      <c r="BO68" s="60">
        <v>-0.10574666156410488</v>
      </c>
      <c r="BP68" s="33">
        <v>1E-3</v>
      </c>
      <c r="CU68" s="60">
        <v>-0.10828054739513622</v>
      </c>
      <c r="CV68" s="33">
        <v>3.0000000000000001E-3</v>
      </c>
      <c r="EA68" s="60">
        <v>-5.7879305960720745E-2</v>
      </c>
      <c r="EB68" s="33">
        <v>0</v>
      </c>
      <c r="FG68" s="60">
        <v>-8.3469300969812407E-2</v>
      </c>
      <c r="FH68" s="33">
        <v>0</v>
      </c>
      <c r="GM68" s="60">
        <v>910.57498125506925</v>
      </c>
      <c r="GN68" s="33">
        <v>1E-3</v>
      </c>
      <c r="HS68" s="60">
        <v>953.67427845997406</v>
      </c>
      <c r="HT68" s="33">
        <v>4.2000000000000003E-2</v>
      </c>
      <c r="IY68" s="60">
        <v>953.67431599999998</v>
      </c>
      <c r="IZ68" s="33">
        <v>4.2000000000000003E-2</v>
      </c>
      <c r="KE68" s="60">
        <v>876.02636400000006</v>
      </c>
      <c r="KF68" s="33">
        <v>3.0000000000000001E-3</v>
      </c>
      <c r="LK68" s="60">
        <v>923.64848800000004</v>
      </c>
      <c r="LL68" s="33">
        <v>5.0000000000000001E-3</v>
      </c>
      <c r="MQ68" s="60">
        <v>900.42028400000004</v>
      </c>
      <c r="MR68" s="33">
        <v>1E-3</v>
      </c>
    </row>
    <row r="69" spans="3:356" x14ac:dyDescent="0.35">
      <c r="C69" s="60">
        <v>-7.6001004515006132E-2</v>
      </c>
      <c r="D69" s="33">
        <v>0</v>
      </c>
      <c r="AI69" s="60">
        <v>-9.4984728663142032E-2</v>
      </c>
      <c r="AJ69" s="33">
        <v>0</v>
      </c>
      <c r="BO69" s="60">
        <v>-0.10445357988494848</v>
      </c>
      <c r="BP69" s="33">
        <v>4.0000000000000001E-3</v>
      </c>
      <c r="CU69" s="60">
        <v>-0.10756938008458274</v>
      </c>
      <c r="CV69" s="33">
        <v>4.0000000000000001E-3</v>
      </c>
      <c r="EA69" s="60">
        <v>-5.7879305960720745E-2</v>
      </c>
      <c r="EB69" s="33">
        <v>0</v>
      </c>
      <c r="FG69" s="60">
        <v>-8.3469300969812407E-2</v>
      </c>
      <c r="FH69" s="33">
        <v>0</v>
      </c>
      <c r="GM69" s="60">
        <v>918.93453057209035</v>
      </c>
      <c r="GN69" s="33">
        <v>3.0000000000000001E-3</v>
      </c>
      <c r="HS69" s="60">
        <v>962.87526716160119</v>
      </c>
      <c r="HT69" s="33">
        <v>5.5E-2</v>
      </c>
      <c r="IY69" s="60">
        <v>962.87530399999991</v>
      </c>
      <c r="IZ69" s="33">
        <v>5.5E-2</v>
      </c>
      <c r="KE69" s="60">
        <v>882.17811600000005</v>
      </c>
      <c r="KF69" s="33">
        <v>2E-3</v>
      </c>
      <c r="LK69" s="60">
        <v>930.69397200000003</v>
      </c>
      <c r="LL69" s="33">
        <v>6.0000000000000001E-3</v>
      </c>
      <c r="MQ69" s="60">
        <v>905.37029600000005</v>
      </c>
      <c r="MR69" s="33">
        <v>3.0000000000000001E-3</v>
      </c>
    </row>
    <row r="70" spans="3:356" x14ac:dyDescent="0.35">
      <c r="C70" s="60">
        <v>-7.6001004515006132E-2</v>
      </c>
      <c r="D70" s="33">
        <v>0</v>
      </c>
      <c r="AI70" s="60">
        <v>-9.4984728663142032E-2</v>
      </c>
      <c r="AJ70" s="33">
        <v>0</v>
      </c>
      <c r="BO70" s="60">
        <v>-0.10316049820579207</v>
      </c>
      <c r="BP70" s="33">
        <v>2E-3</v>
      </c>
      <c r="CU70" s="60">
        <v>-0.10685821277402925</v>
      </c>
      <c r="CV70" s="33">
        <v>6.0000000000000001E-3</v>
      </c>
      <c r="EA70" s="60">
        <v>-5.7879305960720745E-2</v>
      </c>
      <c r="EB70" s="33">
        <v>0</v>
      </c>
      <c r="FG70" s="60">
        <v>-8.3469300969812407E-2</v>
      </c>
      <c r="FH70" s="33">
        <v>0</v>
      </c>
      <c r="GM70" s="60">
        <v>927.29407988911146</v>
      </c>
      <c r="GN70" s="33">
        <v>3.0000000000000001E-3</v>
      </c>
      <c r="HS70" s="60">
        <v>972.07625586322831</v>
      </c>
      <c r="HT70" s="33">
        <v>9.7000000000000003E-2</v>
      </c>
      <c r="IY70" s="60">
        <v>972.07629199999997</v>
      </c>
      <c r="IZ70" s="33">
        <v>9.7000000000000003E-2</v>
      </c>
      <c r="KE70" s="60">
        <v>888.32986800000003</v>
      </c>
      <c r="KF70" s="33">
        <v>2E-3</v>
      </c>
      <c r="LK70" s="60">
        <v>937.73945600000002</v>
      </c>
      <c r="LL70" s="33">
        <v>1.7999999999999999E-2</v>
      </c>
      <c r="MQ70" s="60">
        <v>910.32030800000007</v>
      </c>
      <c r="MR70" s="33">
        <v>1E-3</v>
      </c>
    </row>
    <row r="71" spans="3:356" x14ac:dyDescent="0.35">
      <c r="C71" s="60">
        <v>-7.6001004515006132E-2</v>
      </c>
      <c r="D71" s="33">
        <v>0</v>
      </c>
      <c r="AI71" s="60">
        <v>-9.4984728663142032E-2</v>
      </c>
      <c r="AJ71" s="33">
        <v>0</v>
      </c>
      <c r="BO71" s="60">
        <v>-0.10186741652663567</v>
      </c>
      <c r="BP71" s="33">
        <v>3.0000000000000001E-3</v>
      </c>
      <c r="CU71" s="60">
        <v>-0.10614704546347577</v>
      </c>
      <c r="CV71" s="33">
        <v>8.0000000000000002E-3</v>
      </c>
      <c r="EA71" s="60">
        <v>-5.7879305960720745E-2</v>
      </c>
      <c r="EB71" s="33">
        <v>0</v>
      </c>
      <c r="FG71" s="60">
        <v>-8.3469300969812407E-2</v>
      </c>
      <c r="FH71" s="33">
        <v>0</v>
      </c>
      <c r="GM71" s="60">
        <v>935.65362920613256</v>
      </c>
      <c r="GN71" s="33">
        <v>0.01</v>
      </c>
      <c r="HS71" s="60">
        <v>981.27724456485532</v>
      </c>
      <c r="HT71" s="33">
        <v>0.13100000000000001</v>
      </c>
      <c r="IY71" s="60">
        <v>981.27728000000002</v>
      </c>
      <c r="IZ71" s="33">
        <v>0.13100000000000001</v>
      </c>
      <c r="KE71" s="60">
        <v>894.48162000000002</v>
      </c>
      <c r="KF71" s="33">
        <v>4.0000000000000001E-3</v>
      </c>
      <c r="LK71" s="60">
        <v>944.78494000000001</v>
      </c>
      <c r="LL71" s="33">
        <v>2.5000000000000001E-2</v>
      </c>
      <c r="MQ71" s="60">
        <v>915.27032000000008</v>
      </c>
      <c r="MR71" s="33">
        <v>1E-3</v>
      </c>
    </row>
    <row r="72" spans="3:356" x14ac:dyDescent="0.35">
      <c r="C72" s="60">
        <v>-7.6001004515006132E-2</v>
      </c>
      <c r="D72" s="33">
        <v>0</v>
      </c>
      <c r="AI72" s="60">
        <v>-9.4984728663142032E-2</v>
      </c>
      <c r="AJ72" s="33">
        <v>0</v>
      </c>
      <c r="BO72" s="60">
        <v>-0.10057433484747925</v>
      </c>
      <c r="BP72" s="33">
        <v>0.01</v>
      </c>
      <c r="CU72" s="60">
        <v>-0.10543587815292228</v>
      </c>
      <c r="CV72" s="33">
        <v>7.0000000000000001E-3</v>
      </c>
      <c r="EA72" s="60">
        <v>-5.7879305960720745E-2</v>
      </c>
      <c r="EB72" s="33">
        <v>0</v>
      </c>
      <c r="FG72" s="60">
        <v>-8.3469300969812407E-2</v>
      </c>
      <c r="FH72" s="33">
        <v>0</v>
      </c>
      <c r="GM72" s="60">
        <v>944.01317852315378</v>
      </c>
      <c r="GN72" s="33">
        <v>1.6E-2</v>
      </c>
      <c r="HS72" s="60">
        <v>990.47823326648245</v>
      </c>
      <c r="HT72" s="33">
        <v>0.17199999999999999</v>
      </c>
      <c r="IY72" s="60">
        <v>990.47826799999996</v>
      </c>
      <c r="IZ72" s="33">
        <v>0.17199999999999999</v>
      </c>
      <c r="KE72" s="60">
        <v>900.63337200000001</v>
      </c>
      <c r="KF72" s="33">
        <v>1E-3</v>
      </c>
      <c r="LK72" s="60">
        <v>951.83042399999999</v>
      </c>
      <c r="LL72" s="33">
        <v>2.1000000000000001E-2</v>
      </c>
      <c r="MQ72" s="60">
        <v>920.22033199999998</v>
      </c>
      <c r="MR72" s="33">
        <v>2E-3</v>
      </c>
    </row>
    <row r="73" spans="3:356" x14ac:dyDescent="0.35">
      <c r="C73" s="60">
        <v>-7.6001004515006132E-2</v>
      </c>
      <c r="D73" s="33">
        <v>0</v>
      </c>
      <c r="AI73" s="60">
        <v>-9.4984728663142032E-2</v>
      </c>
      <c r="AJ73" s="33">
        <v>0</v>
      </c>
      <c r="BO73" s="60">
        <v>-9.9281253168322856E-2</v>
      </c>
      <c r="BP73" s="33">
        <v>6.0000000000000001E-3</v>
      </c>
      <c r="CU73" s="60">
        <v>-0.1047247108423688</v>
      </c>
      <c r="CV73" s="33">
        <v>1.6E-2</v>
      </c>
      <c r="EA73" s="60">
        <v>-5.7879305960720745E-2</v>
      </c>
      <c r="EB73" s="33">
        <v>0</v>
      </c>
      <c r="FG73" s="60">
        <v>-8.3469300969812407E-2</v>
      </c>
      <c r="FH73" s="33">
        <v>0</v>
      </c>
      <c r="GM73" s="60">
        <v>952.37272784017489</v>
      </c>
      <c r="GN73" s="33">
        <v>3.1E-2</v>
      </c>
      <c r="HS73" s="60">
        <v>999.67922196810946</v>
      </c>
      <c r="HT73" s="33">
        <v>0.11600000000000001</v>
      </c>
      <c r="IY73" s="60">
        <v>999.67925600000001</v>
      </c>
      <c r="IZ73" s="33">
        <v>0.11600000000000001</v>
      </c>
      <c r="KE73" s="60">
        <v>906.785124</v>
      </c>
      <c r="KF73" s="33">
        <v>3.0000000000000001E-3</v>
      </c>
      <c r="LK73" s="60">
        <v>958.87590799999998</v>
      </c>
      <c r="LL73" s="33">
        <v>2.8000000000000001E-2</v>
      </c>
      <c r="MQ73" s="60">
        <v>925.170344</v>
      </c>
      <c r="MR73" s="33">
        <v>1E-3</v>
      </c>
    </row>
    <row r="74" spans="3:356" x14ac:dyDescent="0.35">
      <c r="C74" s="60">
        <v>-7.6001004515006132E-2</v>
      </c>
      <c r="D74" s="33">
        <v>0</v>
      </c>
      <c r="AI74" s="60">
        <v>-9.4984728663142032E-2</v>
      </c>
      <c r="AJ74" s="33">
        <v>0</v>
      </c>
      <c r="BO74" s="60">
        <v>-9.7988171489166442E-2</v>
      </c>
      <c r="BP74" s="33">
        <v>5.0000000000000001E-3</v>
      </c>
      <c r="CU74" s="60">
        <v>-0.10401354353181531</v>
      </c>
      <c r="CV74" s="33">
        <v>1.4999999999999999E-2</v>
      </c>
      <c r="EA74" s="60">
        <v>-5.7879305960720745E-2</v>
      </c>
      <c r="EB74" s="33">
        <v>0</v>
      </c>
      <c r="FG74" s="60">
        <v>-8.3469300969812407E-2</v>
      </c>
      <c r="FH74" s="33">
        <v>0</v>
      </c>
      <c r="GM74" s="60">
        <v>960.73227715719599</v>
      </c>
      <c r="GN74" s="33">
        <v>4.2999999999999997E-2</v>
      </c>
      <c r="HS74" s="60">
        <v>1008.8802106697366</v>
      </c>
      <c r="HT74" s="33">
        <v>9.8000000000000004E-2</v>
      </c>
      <c r="IY74" s="60">
        <v>1008.8802439999999</v>
      </c>
      <c r="IZ74" s="33">
        <v>9.8000000000000004E-2</v>
      </c>
      <c r="KE74" s="60">
        <v>912.93687599999998</v>
      </c>
      <c r="KF74" s="33">
        <v>6.0000000000000001E-3</v>
      </c>
      <c r="LK74" s="60">
        <v>965.92139199999997</v>
      </c>
      <c r="LL74" s="33">
        <v>3.5999999999999997E-2</v>
      </c>
      <c r="MQ74" s="60">
        <v>930.12035600000002</v>
      </c>
      <c r="MR74" s="33">
        <v>6.0000000000000001E-3</v>
      </c>
    </row>
    <row r="75" spans="3:356" x14ac:dyDescent="0.35">
      <c r="C75" s="60">
        <v>-7.6001004515006132E-2</v>
      </c>
      <c r="D75" s="33">
        <v>0</v>
      </c>
      <c r="AI75" s="60">
        <v>-9.4984728663142032E-2</v>
      </c>
      <c r="AJ75" s="33">
        <v>0</v>
      </c>
      <c r="BO75" s="60">
        <v>-9.6695089810010043E-2</v>
      </c>
      <c r="BP75" s="33">
        <v>8.9999999999999993E-3</v>
      </c>
      <c r="CU75" s="60">
        <v>-0.10330237622126183</v>
      </c>
      <c r="CV75" s="33">
        <v>1.9E-2</v>
      </c>
      <c r="EA75" s="60">
        <v>-5.7879305960720745E-2</v>
      </c>
      <c r="EB75" s="33">
        <v>0</v>
      </c>
      <c r="FG75" s="60">
        <v>-8.3469300969812407E-2</v>
      </c>
      <c r="FH75" s="33">
        <v>0</v>
      </c>
      <c r="GM75" s="60">
        <v>969.0918264742171</v>
      </c>
      <c r="GN75" s="33">
        <v>5.3999999999999999E-2</v>
      </c>
      <c r="HS75" s="60">
        <v>1018.0811993713637</v>
      </c>
      <c r="HT75" s="33">
        <v>8.3000000000000004E-2</v>
      </c>
      <c r="IY75" s="60">
        <v>1018.081232</v>
      </c>
      <c r="IZ75" s="33">
        <v>8.3000000000000004E-2</v>
      </c>
      <c r="KE75" s="60">
        <v>919.08862799999997</v>
      </c>
      <c r="KF75" s="33">
        <v>4.0000000000000001E-3</v>
      </c>
      <c r="LK75" s="60">
        <v>972.96687599999996</v>
      </c>
      <c r="LL75" s="33">
        <v>4.5999999999999999E-2</v>
      </c>
      <c r="MQ75" s="60">
        <v>935.07036800000003</v>
      </c>
      <c r="MR75" s="33">
        <v>4.0000000000000001E-3</v>
      </c>
    </row>
    <row r="76" spans="3:356" x14ac:dyDescent="0.35">
      <c r="C76" s="60">
        <v>-7.6001004515006132E-2</v>
      </c>
      <c r="D76" s="33">
        <v>0</v>
      </c>
      <c r="AI76" s="60">
        <v>-9.4984728663142032E-2</v>
      </c>
      <c r="AJ76" s="33">
        <v>0</v>
      </c>
      <c r="BO76" s="60">
        <v>-9.540200813085363E-2</v>
      </c>
      <c r="BP76" s="33">
        <v>7.0000000000000001E-3</v>
      </c>
      <c r="CU76" s="60">
        <v>-0.10259120891070835</v>
      </c>
      <c r="CV76" s="33">
        <v>0.02</v>
      </c>
      <c r="EA76" s="60">
        <v>-5.7879305960720745E-2</v>
      </c>
      <c r="EB76" s="33">
        <v>0</v>
      </c>
      <c r="FG76" s="60">
        <v>-8.3469300969812407E-2</v>
      </c>
      <c r="FH76" s="33">
        <v>0</v>
      </c>
      <c r="GM76" s="60">
        <v>977.45137579123821</v>
      </c>
      <c r="GN76" s="33">
        <v>0.11</v>
      </c>
      <c r="HS76" s="60">
        <v>1027.2821880729907</v>
      </c>
      <c r="HT76" s="33">
        <v>4.9000000000000002E-2</v>
      </c>
      <c r="IY76" s="60">
        <v>1027.2822200000001</v>
      </c>
      <c r="IZ76" s="33">
        <v>4.9000000000000002E-2</v>
      </c>
      <c r="KE76" s="60">
        <v>925.24037999999996</v>
      </c>
      <c r="KF76" s="33">
        <v>6.0000000000000001E-3</v>
      </c>
      <c r="LK76" s="60">
        <v>980.01235999999994</v>
      </c>
      <c r="LL76" s="33">
        <v>8.2000000000000003E-2</v>
      </c>
      <c r="MQ76" s="60">
        <v>940.02038000000005</v>
      </c>
      <c r="MR76" s="33">
        <v>7.0000000000000001E-3</v>
      </c>
    </row>
    <row r="77" spans="3:356" x14ac:dyDescent="0.35">
      <c r="C77" s="60">
        <v>-7.6001004515006132E-2</v>
      </c>
      <c r="D77" s="33">
        <v>0</v>
      </c>
      <c r="AI77" s="60">
        <v>-9.4984728663142032E-2</v>
      </c>
      <c r="AJ77" s="33">
        <v>0</v>
      </c>
      <c r="BO77" s="60">
        <v>-9.4108926451697231E-2</v>
      </c>
      <c r="BP77" s="33">
        <v>1.4E-2</v>
      </c>
      <c r="CU77" s="60">
        <v>-0.10188004160015486</v>
      </c>
      <c r="CV77" s="33">
        <v>2.1000000000000001E-2</v>
      </c>
      <c r="EA77" s="60">
        <v>-5.7879305960720745E-2</v>
      </c>
      <c r="EB77" s="33">
        <v>0</v>
      </c>
      <c r="FG77" s="60">
        <v>-8.3469300969812407E-2</v>
      </c>
      <c r="FH77" s="33">
        <v>0</v>
      </c>
      <c r="GM77" s="60">
        <v>985.81092510825931</v>
      </c>
      <c r="GN77" s="33">
        <v>0.121</v>
      </c>
      <c r="HS77" s="60">
        <v>1036.4831767746177</v>
      </c>
      <c r="HT77" s="33">
        <v>3.5999999999999997E-2</v>
      </c>
      <c r="IY77" s="60">
        <v>1036.4832080000001</v>
      </c>
      <c r="IZ77" s="33">
        <v>3.5999999999999997E-2</v>
      </c>
      <c r="KE77" s="60">
        <v>931.39213200000006</v>
      </c>
      <c r="KF77" s="33">
        <v>1.0999999999999999E-2</v>
      </c>
      <c r="LK77" s="60">
        <v>987.05784400000005</v>
      </c>
      <c r="LL77" s="33">
        <v>0.111</v>
      </c>
      <c r="MQ77" s="60">
        <v>944.97039200000006</v>
      </c>
      <c r="MR77" s="33">
        <v>1.0999999999999999E-2</v>
      </c>
    </row>
    <row r="78" spans="3:356" x14ac:dyDescent="0.35">
      <c r="C78" s="60">
        <v>-7.6001004515006132E-2</v>
      </c>
      <c r="D78" s="33">
        <v>0</v>
      </c>
      <c r="AI78" s="60">
        <v>-9.4984728663142032E-2</v>
      </c>
      <c r="AJ78" s="33">
        <v>0</v>
      </c>
      <c r="BO78" s="60">
        <v>-9.2815844772540818E-2</v>
      </c>
      <c r="BP78" s="33">
        <v>1.2E-2</v>
      </c>
      <c r="CU78" s="60">
        <v>-0.10116887428960138</v>
      </c>
      <c r="CV78" s="33">
        <v>2.1999999999999999E-2</v>
      </c>
      <c r="EA78" s="60">
        <v>-5.7879305960720745E-2</v>
      </c>
      <c r="EB78" s="33">
        <v>0</v>
      </c>
      <c r="FG78" s="60">
        <v>-8.3469300969812407E-2</v>
      </c>
      <c r="FH78" s="33">
        <v>0</v>
      </c>
      <c r="GM78" s="60">
        <v>994.17047442528042</v>
      </c>
      <c r="GN78" s="33">
        <v>0.13500000000000001</v>
      </c>
      <c r="HS78" s="60">
        <v>1045.684165476245</v>
      </c>
      <c r="HT78" s="33">
        <v>0.02</v>
      </c>
      <c r="IY78" s="60">
        <v>1045.6841959999999</v>
      </c>
      <c r="IZ78" s="33">
        <v>0.02</v>
      </c>
      <c r="KE78" s="60">
        <v>937.54388400000005</v>
      </c>
      <c r="KF78" s="33">
        <v>1.4E-2</v>
      </c>
      <c r="LK78" s="60">
        <v>994.10332800000003</v>
      </c>
      <c r="LL78" s="33">
        <v>0.127</v>
      </c>
      <c r="MQ78" s="60">
        <v>949.92040400000008</v>
      </c>
      <c r="MR78" s="33">
        <v>8.9999999999999993E-3</v>
      </c>
    </row>
    <row r="79" spans="3:356" x14ac:dyDescent="0.35">
      <c r="C79" s="60">
        <v>-7.6001004515006132E-2</v>
      </c>
      <c r="D79" s="33">
        <v>0</v>
      </c>
      <c r="AI79" s="60">
        <v>-9.4984728663142032E-2</v>
      </c>
      <c r="AJ79" s="33">
        <v>0</v>
      </c>
      <c r="BO79" s="60">
        <v>-9.1522763093384418E-2</v>
      </c>
      <c r="BP79" s="33">
        <v>1.0999999999999999E-2</v>
      </c>
      <c r="CU79" s="60">
        <v>-0.10045770697904789</v>
      </c>
      <c r="CV79" s="33">
        <v>0.03</v>
      </c>
      <c r="EA79" s="60">
        <v>-5.7879305960720745E-2</v>
      </c>
      <c r="EB79" s="33">
        <v>0</v>
      </c>
      <c r="FG79" s="60">
        <v>-8.3469300969812407E-2</v>
      </c>
      <c r="FH79" s="33">
        <v>0</v>
      </c>
      <c r="GM79" s="60">
        <v>1002.5300237423016</v>
      </c>
      <c r="GN79" s="33">
        <v>0.13700000000000001</v>
      </c>
      <c r="HS79" s="60">
        <v>1054.885154177872</v>
      </c>
      <c r="HT79" s="33">
        <v>1.4E-2</v>
      </c>
      <c r="IY79" s="60">
        <v>1054.885184</v>
      </c>
      <c r="IZ79" s="33">
        <v>1.4E-2</v>
      </c>
      <c r="KE79" s="60">
        <v>943.69563600000004</v>
      </c>
      <c r="KF79" s="33">
        <v>1.4999999999999999E-2</v>
      </c>
      <c r="LK79" s="60">
        <v>1001.148812</v>
      </c>
      <c r="LL79" s="33">
        <v>0.114</v>
      </c>
      <c r="MQ79" s="60">
        <v>954.87041599999998</v>
      </c>
      <c r="MR79" s="33">
        <v>1.4E-2</v>
      </c>
    </row>
    <row r="80" spans="3:356" x14ac:dyDescent="0.35">
      <c r="C80" s="60">
        <v>-7.6001004515006132E-2</v>
      </c>
      <c r="D80" s="33">
        <v>0</v>
      </c>
      <c r="AI80" s="60">
        <v>-9.4984728663142032E-2</v>
      </c>
      <c r="AJ80" s="33">
        <v>0</v>
      </c>
      <c r="BO80" s="60">
        <v>-9.0229681414228005E-2</v>
      </c>
      <c r="BP80" s="33">
        <v>1.7999999999999999E-2</v>
      </c>
      <c r="CU80" s="60">
        <v>-9.9746539668494422E-2</v>
      </c>
      <c r="CV80" s="33">
        <v>2.5999999999999999E-2</v>
      </c>
      <c r="EA80" s="60">
        <v>-5.7879305960720745E-2</v>
      </c>
      <c r="EB80" s="33">
        <v>0</v>
      </c>
      <c r="FG80" s="60">
        <v>-8.3469300969812407E-2</v>
      </c>
      <c r="FH80" s="33">
        <v>0</v>
      </c>
      <c r="GM80" s="60">
        <v>1010.8895730593227</v>
      </c>
      <c r="GN80" s="33">
        <v>8.2000000000000003E-2</v>
      </c>
      <c r="HS80" s="60">
        <v>1064.0861428794992</v>
      </c>
      <c r="HT80" s="33">
        <v>8.0000000000000002E-3</v>
      </c>
      <c r="IY80" s="60">
        <v>1064.086172</v>
      </c>
      <c r="IZ80" s="33">
        <v>8.0000000000000002E-3</v>
      </c>
      <c r="KE80" s="60">
        <v>949.84738800000002</v>
      </c>
      <c r="KF80" s="33">
        <v>2.1999999999999999E-2</v>
      </c>
      <c r="LK80" s="60">
        <v>1008.194296</v>
      </c>
      <c r="LL80" s="33">
        <v>8.5999999999999993E-2</v>
      </c>
      <c r="MQ80" s="60">
        <v>959.82042799999999</v>
      </c>
      <c r="MR80" s="33">
        <v>1.6E-2</v>
      </c>
    </row>
    <row r="81" spans="3:356" x14ac:dyDescent="0.35">
      <c r="C81" s="60">
        <v>-7.6001004515006132E-2</v>
      </c>
      <c r="D81" s="33">
        <v>0</v>
      </c>
      <c r="AI81" s="60">
        <v>-9.4984728663142032E-2</v>
      </c>
      <c r="AJ81" s="33">
        <v>0</v>
      </c>
      <c r="BO81" s="60">
        <v>-8.8936599735071606E-2</v>
      </c>
      <c r="BP81" s="33">
        <v>2.4E-2</v>
      </c>
      <c r="CU81" s="60">
        <v>-9.9035372357940937E-2</v>
      </c>
      <c r="CV81" s="33">
        <v>0.05</v>
      </c>
      <c r="EA81" s="60">
        <v>-5.7879305960720745E-2</v>
      </c>
      <c r="EB81" s="33">
        <v>0</v>
      </c>
      <c r="FG81" s="60">
        <v>-8.3469300969812407E-2</v>
      </c>
      <c r="FH81" s="33">
        <v>0</v>
      </c>
      <c r="GM81" s="60">
        <v>1019.2491223763438</v>
      </c>
      <c r="GN81" s="33">
        <v>6.3E-2</v>
      </c>
      <c r="HS81" s="60">
        <v>1073.2871315811262</v>
      </c>
      <c r="HT81" s="33">
        <v>0.01</v>
      </c>
      <c r="IY81" s="60">
        <v>1073.2871600000001</v>
      </c>
      <c r="IZ81" s="33">
        <v>0.01</v>
      </c>
      <c r="KE81" s="60">
        <v>955.99914000000001</v>
      </c>
      <c r="KF81" s="33">
        <v>2.3E-2</v>
      </c>
      <c r="LK81" s="60">
        <v>1015.23978</v>
      </c>
      <c r="LL81" s="33">
        <v>7.0999999999999994E-2</v>
      </c>
      <c r="MQ81" s="60">
        <v>964.77044000000001</v>
      </c>
      <c r="MR81" s="33">
        <v>3.2000000000000001E-2</v>
      </c>
    </row>
    <row r="82" spans="3:356" x14ac:dyDescent="0.35">
      <c r="C82" s="60">
        <v>-7.6001004515006132E-2</v>
      </c>
      <c r="D82" s="33">
        <v>0</v>
      </c>
      <c r="AI82" s="60">
        <v>-9.4984728663142032E-2</v>
      </c>
      <c r="AJ82" s="33">
        <v>0</v>
      </c>
      <c r="BO82" s="60">
        <v>-8.7643518055915193E-2</v>
      </c>
      <c r="BP82" s="33">
        <v>1.7000000000000001E-2</v>
      </c>
      <c r="CU82" s="60">
        <v>-9.8324205047387453E-2</v>
      </c>
      <c r="CV82" s="33">
        <v>3.7999999999999999E-2</v>
      </c>
      <c r="EA82" s="60">
        <v>-5.7879305960720745E-2</v>
      </c>
      <c r="EB82" s="33">
        <v>0</v>
      </c>
      <c r="FG82" s="60">
        <v>-8.3469300969812407E-2</v>
      </c>
      <c r="FH82" s="33">
        <v>0</v>
      </c>
      <c r="GM82" s="60">
        <v>1027.6086716933651</v>
      </c>
      <c r="GN82" s="33">
        <v>4.8000000000000001E-2</v>
      </c>
      <c r="HS82" s="60">
        <v>1082.4881202827532</v>
      </c>
      <c r="HT82" s="33">
        <v>6.0000000000000001E-3</v>
      </c>
      <c r="IY82" s="60">
        <v>1082.4881479999999</v>
      </c>
      <c r="IZ82" s="33">
        <v>6.0000000000000001E-3</v>
      </c>
      <c r="KE82" s="60">
        <v>962.150892</v>
      </c>
      <c r="KF82" s="33">
        <v>3.5000000000000003E-2</v>
      </c>
      <c r="LK82" s="60">
        <v>1022.285264</v>
      </c>
      <c r="LL82" s="33">
        <v>6.0999999999999999E-2</v>
      </c>
      <c r="MQ82" s="60">
        <v>969.72045200000002</v>
      </c>
      <c r="MR82" s="33">
        <v>3.1E-2</v>
      </c>
    </row>
    <row r="83" spans="3:356" x14ac:dyDescent="0.35">
      <c r="C83" s="60">
        <v>-7.6001004515006132E-2</v>
      </c>
      <c r="D83" s="33">
        <v>0</v>
      </c>
      <c r="AI83" s="60">
        <v>-9.4984728663142032E-2</v>
      </c>
      <c r="AJ83" s="33">
        <v>0</v>
      </c>
      <c r="BO83" s="60">
        <v>-8.6350436376758793E-2</v>
      </c>
      <c r="BP83" s="33">
        <v>2.5999999999999999E-2</v>
      </c>
      <c r="CU83" s="60">
        <v>-9.7613037736833969E-2</v>
      </c>
      <c r="CV83" s="33">
        <v>4.4999999999999998E-2</v>
      </c>
      <c r="EA83" s="60">
        <v>-5.7879305960720745E-2</v>
      </c>
      <c r="EB83" s="33">
        <v>0</v>
      </c>
      <c r="FG83" s="60">
        <v>-8.3469300969812407E-2</v>
      </c>
      <c r="FH83" s="33">
        <v>0</v>
      </c>
      <c r="GM83" s="60">
        <v>1035.9682210103861</v>
      </c>
      <c r="GN83" s="33">
        <v>0.04</v>
      </c>
      <c r="HS83" s="60">
        <v>1091.6891089843803</v>
      </c>
      <c r="HT83" s="33">
        <v>4.0000000000000001E-3</v>
      </c>
      <c r="IY83" s="60">
        <v>1091.689136</v>
      </c>
      <c r="IZ83" s="33">
        <v>4.0000000000000001E-3</v>
      </c>
      <c r="KE83" s="60">
        <v>968.30264399999999</v>
      </c>
      <c r="KF83" s="33">
        <v>4.9000000000000002E-2</v>
      </c>
      <c r="LK83" s="60">
        <v>1029.3307480000001</v>
      </c>
      <c r="LL83" s="33">
        <v>3.5999999999999997E-2</v>
      </c>
      <c r="MQ83" s="60">
        <v>974.67046400000004</v>
      </c>
      <c r="MR83" s="33">
        <v>4.2999999999999997E-2</v>
      </c>
    </row>
    <row r="84" spans="3:356" x14ac:dyDescent="0.35">
      <c r="C84" s="60">
        <v>-7.6001004515006132E-2</v>
      </c>
      <c r="D84" s="33">
        <v>0</v>
      </c>
      <c r="AI84" s="60">
        <v>-9.4984728663142032E-2</v>
      </c>
      <c r="AJ84" s="33">
        <v>0</v>
      </c>
      <c r="BO84" s="60">
        <v>-8.505735469760238E-2</v>
      </c>
      <c r="BP84" s="33">
        <v>3.2000000000000001E-2</v>
      </c>
      <c r="CU84" s="60">
        <v>-9.6901870426280484E-2</v>
      </c>
      <c r="CV84" s="33">
        <v>3.5000000000000003E-2</v>
      </c>
      <c r="EA84" s="60">
        <v>-5.7879305960720745E-2</v>
      </c>
      <c r="EB84" s="33">
        <v>0</v>
      </c>
      <c r="FG84" s="60">
        <v>-8.3469300969812407E-2</v>
      </c>
      <c r="FH84" s="33">
        <v>0</v>
      </c>
      <c r="GM84" s="60">
        <v>1044.3277703274073</v>
      </c>
      <c r="GN84" s="33">
        <v>2.1999999999999999E-2</v>
      </c>
      <c r="HS84" s="60">
        <v>1100.8900976860075</v>
      </c>
      <c r="HT84" s="33">
        <v>3.0000000000000001E-3</v>
      </c>
      <c r="IY84" s="60">
        <v>1100.890124</v>
      </c>
      <c r="IZ84" s="33">
        <v>3.0000000000000001E-3</v>
      </c>
      <c r="KE84" s="60">
        <v>974.45439599999997</v>
      </c>
      <c r="KF84" s="33">
        <v>0.05</v>
      </c>
      <c r="LK84" s="60">
        <v>1036.3762320000001</v>
      </c>
      <c r="LL84" s="33">
        <v>3.2000000000000001E-2</v>
      </c>
      <c r="MQ84" s="60">
        <v>979.62047600000005</v>
      </c>
      <c r="MR84" s="33">
        <v>4.9000000000000002E-2</v>
      </c>
    </row>
    <row r="85" spans="3:356" x14ac:dyDescent="0.35">
      <c r="C85" s="60">
        <v>-7.6001004515006132E-2</v>
      </c>
      <c r="D85" s="33">
        <v>0</v>
      </c>
      <c r="AI85" s="60">
        <v>-9.4984728663142032E-2</v>
      </c>
      <c r="AJ85" s="33">
        <v>0</v>
      </c>
      <c r="BO85" s="60">
        <v>-8.3764273018445967E-2</v>
      </c>
      <c r="BP85" s="33">
        <v>3.5999999999999997E-2</v>
      </c>
      <c r="CU85" s="60">
        <v>-9.6190703115727E-2</v>
      </c>
      <c r="CV85" s="33">
        <v>0.05</v>
      </c>
      <c r="EA85" s="60">
        <v>-5.7879305960720745E-2</v>
      </c>
      <c r="EB85" s="33">
        <v>0</v>
      </c>
      <c r="FG85" s="60">
        <v>-8.3469300969812407E-2</v>
      </c>
      <c r="FH85" s="33">
        <v>0</v>
      </c>
      <c r="GM85" s="60">
        <v>1052.6873196444283</v>
      </c>
      <c r="GN85" s="33">
        <v>1.7000000000000001E-2</v>
      </c>
      <c r="HS85" s="60">
        <v>1110.0910863876345</v>
      </c>
      <c r="HT85" s="33">
        <v>5.0000000000000001E-3</v>
      </c>
      <c r="IY85" s="60">
        <v>1110.0911120000001</v>
      </c>
      <c r="IZ85" s="33">
        <v>5.0000000000000001E-3</v>
      </c>
      <c r="KE85" s="60">
        <v>980.60614800000008</v>
      </c>
      <c r="KF85" s="33">
        <v>6.8000000000000005E-2</v>
      </c>
      <c r="LK85" s="60">
        <v>1043.4217160000001</v>
      </c>
      <c r="LL85" s="33">
        <v>2.5000000000000001E-2</v>
      </c>
      <c r="MQ85" s="60">
        <v>984.57048800000007</v>
      </c>
      <c r="MR85" s="33">
        <v>7.0000000000000007E-2</v>
      </c>
    </row>
    <row r="86" spans="3:356" x14ac:dyDescent="0.35">
      <c r="C86" s="60">
        <v>-7.6001004515006132E-2</v>
      </c>
      <c r="D86" s="33">
        <v>0</v>
      </c>
      <c r="AI86" s="60">
        <v>-9.4984728663142032E-2</v>
      </c>
      <c r="AJ86" s="33">
        <v>0</v>
      </c>
      <c r="BO86" s="60">
        <v>-8.2471191339289568E-2</v>
      </c>
      <c r="BP86" s="33">
        <v>3.4000000000000002E-2</v>
      </c>
      <c r="CU86" s="60">
        <v>-9.5479535805173515E-2</v>
      </c>
      <c r="CV86" s="33">
        <v>4.2000000000000003E-2</v>
      </c>
      <c r="EA86" s="60">
        <v>-5.7879305960720745E-2</v>
      </c>
      <c r="EB86" s="33">
        <v>0</v>
      </c>
      <c r="FG86" s="60">
        <v>-8.3469300969812407E-2</v>
      </c>
      <c r="FH86" s="33">
        <v>0</v>
      </c>
      <c r="GM86" s="60">
        <v>1061.0468689614495</v>
      </c>
      <c r="GN86" s="33">
        <v>1.0999999999999999E-2</v>
      </c>
      <c r="HS86" s="60">
        <v>1119.2920750892615</v>
      </c>
      <c r="HT86" s="33">
        <v>2E-3</v>
      </c>
      <c r="IY86" s="60">
        <v>1119.2921000000001</v>
      </c>
      <c r="IZ86" s="33">
        <v>2E-3</v>
      </c>
      <c r="KE86" s="60">
        <v>986.75790000000006</v>
      </c>
      <c r="KF86" s="33">
        <v>9.4E-2</v>
      </c>
      <c r="LK86" s="60">
        <v>1050.4672</v>
      </c>
      <c r="LL86" s="33">
        <v>1.7999999999999999E-2</v>
      </c>
      <c r="MQ86" s="60">
        <v>989.52050000000008</v>
      </c>
      <c r="MR86" s="33">
        <v>7.9000000000000001E-2</v>
      </c>
    </row>
    <row r="87" spans="3:356" x14ac:dyDescent="0.35">
      <c r="C87" s="60">
        <v>-7.6001004515006132E-2</v>
      </c>
      <c r="D87" s="33">
        <v>0</v>
      </c>
      <c r="AI87" s="60">
        <v>-9.4984728663142032E-2</v>
      </c>
      <c r="AJ87" s="33">
        <v>0</v>
      </c>
      <c r="BO87" s="60">
        <v>-8.1178109660133169E-2</v>
      </c>
      <c r="BP87" s="33">
        <v>4.2999999999999997E-2</v>
      </c>
      <c r="CU87" s="60">
        <v>-9.4768368494620031E-2</v>
      </c>
      <c r="CV87" s="33">
        <v>5.0999999999999997E-2</v>
      </c>
      <c r="EA87" s="60">
        <v>-5.7879305960720745E-2</v>
      </c>
      <c r="EB87" s="33">
        <v>0</v>
      </c>
      <c r="FG87" s="60">
        <v>-8.3469300969812407E-2</v>
      </c>
      <c r="FH87" s="33">
        <v>0</v>
      </c>
      <c r="GM87" s="60">
        <v>1069.4064182784705</v>
      </c>
      <c r="GN87" s="33">
        <v>1.2E-2</v>
      </c>
      <c r="HS87" s="60">
        <v>1128.4930637908888</v>
      </c>
      <c r="HT87" s="33">
        <v>1E-3</v>
      </c>
      <c r="IY87" s="60">
        <v>1128.4930879999999</v>
      </c>
      <c r="IZ87" s="33">
        <v>1E-3</v>
      </c>
      <c r="KE87" s="60">
        <v>992.90965200000005</v>
      </c>
      <c r="KF87" s="33">
        <v>0.108</v>
      </c>
      <c r="LK87" s="60">
        <v>1057.512684</v>
      </c>
      <c r="LL87" s="33">
        <v>1.0999999999999999E-2</v>
      </c>
      <c r="MQ87" s="60">
        <v>994.47051199999999</v>
      </c>
      <c r="MR87" s="33">
        <v>9.6000000000000002E-2</v>
      </c>
    </row>
    <row r="88" spans="3:356" x14ac:dyDescent="0.35">
      <c r="C88" s="60">
        <v>-7.6001004515006132E-2</v>
      </c>
      <c r="D88" s="33">
        <v>0</v>
      </c>
      <c r="AI88" s="60">
        <v>-9.4984728663142032E-2</v>
      </c>
      <c r="AJ88" s="33">
        <v>0</v>
      </c>
      <c r="BO88" s="60">
        <v>-7.9885027980976756E-2</v>
      </c>
      <c r="BP88" s="33">
        <v>4.2000000000000003E-2</v>
      </c>
      <c r="CU88" s="60">
        <v>-9.4057201184066547E-2</v>
      </c>
      <c r="CV88" s="33">
        <v>4.8000000000000001E-2</v>
      </c>
      <c r="EA88" s="60">
        <v>-5.7879305960720745E-2</v>
      </c>
      <c r="EB88" s="33">
        <v>0</v>
      </c>
      <c r="FG88" s="60">
        <v>-8.3469300969812407E-2</v>
      </c>
      <c r="FH88" s="33">
        <v>0</v>
      </c>
      <c r="GM88" s="60">
        <v>1077.7659675954917</v>
      </c>
      <c r="GN88" s="33">
        <v>8.9999999999999993E-3</v>
      </c>
      <c r="HS88" s="60">
        <v>1137.6940524925158</v>
      </c>
      <c r="HT88" s="33">
        <v>0</v>
      </c>
      <c r="IY88" s="60">
        <v>1137.694076</v>
      </c>
      <c r="IZ88" s="33">
        <v>0</v>
      </c>
      <c r="KE88" s="60">
        <v>999.06140400000004</v>
      </c>
      <c r="KF88" s="33">
        <v>0.111</v>
      </c>
      <c r="LK88" s="60">
        <v>1064.558168</v>
      </c>
      <c r="LL88" s="33">
        <v>7.0000000000000001E-3</v>
      </c>
      <c r="MQ88" s="60">
        <v>999.420524</v>
      </c>
      <c r="MR88" s="33">
        <v>8.1000000000000003E-2</v>
      </c>
    </row>
    <row r="89" spans="3:356" x14ac:dyDescent="0.35">
      <c r="C89" s="60">
        <v>-7.6001004515006132E-2</v>
      </c>
      <c r="D89" s="33">
        <v>0</v>
      </c>
      <c r="AI89" s="60">
        <v>-9.4984728663142032E-2</v>
      </c>
      <c r="AJ89" s="33">
        <v>0</v>
      </c>
      <c r="BO89" s="60">
        <v>-7.8591946301820342E-2</v>
      </c>
      <c r="BP89" s="33">
        <v>0.05</v>
      </c>
      <c r="CU89" s="60">
        <v>-9.3346033873513062E-2</v>
      </c>
      <c r="CV89" s="33">
        <v>4.9000000000000002E-2</v>
      </c>
      <c r="EA89" s="60">
        <v>-5.7879305960720745E-2</v>
      </c>
      <c r="EB89" s="33">
        <v>0</v>
      </c>
      <c r="FG89" s="60">
        <v>-8.3469300969812407E-2</v>
      </c>
      <c r="FH89" s="33">
        <v>0</v>
      </c>
      <c r="GM89" s="60">
        <v>1086.1255169125129</v>
      </c>
      <c r="GN89" s="33">
        <v>8.9999999999999993E-3</v>
      </c>
      <c r="HS89" s="60">
        <v>1146.8950411941428</v>
      </c>
      <c r="HT89" s="33">
        <v>1E-3</v>
      </c>
      <c r="IY89" s="60">
        <v>1146.895064</v>
      </c>
      <c r="IZ89" s="33">
        <v>1E-3</v>
      </c>
      <c r="KE89" s="60">
        <v>1005.213156</v>
      </c>
      <c r="KF89" s="33">
        <v>7.4999999999999997E-2</v>
      </c>
      <c r="LK89" s="60">
        <v>1071.603652</v>
      </c>
      <c r="LL89" s="33">
        <v>5.0000000000000001E-3</v>
      </c>
      <c r="MQ89" s="60">
        <v>1004.370536</v>
      </c>
      <c r="MR89" s="33">
        <v>8.5000000000000006E-2</v>
      </c>
    </row>
    <row r="90" spans="3:356" x14ac:dyDescent="0.35">
      <c r="C90" s="60">
        <v>-7.6001004515006132E-2</v>
      </c>
      <c r="D90" s="33">
        <v>0</v>
      </c>
      <c r="AI90" s="60">
        <v>-9.4984728663142032E-2</v>
      </c>
      <c r="AJ90" s="33">
        <v>0</v>
      </c>
      <c r="BO90" s="60">
        <v>-7.7298864622663943E-2</v>
      </c>
      <c r="BP90" s="33">
        <v>5.5E-2</v>
      </c>
      <c r="CU90" s="60">
        <v>-9.2634866562959578E-2</v>
      </c>
      <c r="CV90" s="33">
        <v>4.3999999999999997E-2</v>
      </c>
      <c r="EA90" s="60">
        <v>-5.7879305960720745E-2</v>
      </c>
      <c r="EB90" s="33">
        <v>0</v>
      </c>
      <c r="FG90" s="60">
        <v>-8.3469300969812407E-2</v>
      </c>
      <c r="FH90" s="33">
        <v>0</v>
      </c>
      <c r="GM90" s="60">
        <v>1094.4850662295339</v>
      </c>
      <c r="GN90" s="33">
        <v>4.0000000000000001E-3</v>
      </c>
      <c r="HS90" s="60">
        <v>1156.0960298957698</v>
      </c>
      <c r="HT90" s="33">
        <v>0</v>
      </c>
      <c r="IY90" s="60">
        <v>1156.0960520000001</v>
      </c>
      <c r="IZ90" s="33">
        <v>0</v>
      </c>
      <c r="KE90" s="60">
        <v>1011.364908</v>
      </c>
      <c r="KF90" s="33">
        <v>5.3999999999999999E-2</v>
      </c>
      <c r="LK90" s="60">
        <v>1078.649136</v>
      </c>
      <c r="LL90" s="33">
        <v>3.0000000000000001E-3</v>
      </c>
      <c r="MQ90" s="60">
        <v>1009.320548</v>
      </c>
      <c r="MR90" s="33">
        <v>7.2999999999999995E-2</v>
      </c>
    </row>
    <row r="91" spans="3:356" x14ac:dyDescent="0.35">
      <c r="C91" s="60">
        <v>-7.6001004515006132E-2</v>
      </c>
      <c r="D91" s="33">
        <v>0</v>
      </c>
      <c r="AI91" s="60">
        <v>-9.4984728663142032E-2</v>
      </c>
      <c r="AJ91" s="33">
        <v>0</v>
      </c>
      <c r="BO91" s="60">
        <v>-7.6005782943507544E-2</v>
      </c>
      <c r="BP91" s="33">
        <v>3.5000000000000003E-2</v>
      </c>
      <c r="CU91" s="60">
        <v>-9.1923699252406094E-2</v>
      </c>
      <c r="CV91" s="33">
        <v>4.4999999999999998E-2</v>
      </c>
      <c r="EA91" s="60">
        <v>-5.7879305960720745E-2</v>
      </c>
      <c r="EB91" s="33">
        <v>0</v>
      </c>
      <c r="FG91" s="60">
        <v>-8.3469300969812407E-2</v>
      </c>
      <c r="FH91" s="33">
        <v>0</v>
      </c>
      <c r="GM91" s="60">
        <v>1102.8446155465551</v>
      </c>
      <c r="GN91" s="33">
        <v>2E-3</v>
      </c>
      <c r="HS91" s="60">
        <v>1165.297018597397</v>
      </c>
      <c r="HT91" s="33">
        <v>0</v>
      </c>
      <c r="IY91" s="60">
        <v>1165.2970399999999</v>
      </c>
      <c r="IZ91" s="33">
        <v>0</v>
      </c>
      <c r="KE91" s="60">
        <v>1017.51666</v>
      </c>
      <c r="KF91" s="33">
        <v>5.1999999999999998E-2</v>
      </c>
      <c r="LK91" s="60">
        <v>1085.69462</v>
      </c>
      <c r="LL91" s="33">
        <v>0</v>
      </c>
      <c r="MQ91" s="60">
        <v>1014.27056</v>
      </c>
      <c r="MR91" s="33">
        <v>5.6000000000000001E-2</v>
      </c>
    </row>
    <row r="92" spans="3:356" x14ac:dyDescent="0.35">
      <c r="C92" s="60">
        <v>-7.6001004515006132E-2</v>
      </c>
      <c r="D92" s="33">
        <v>0</v>
      </c>
      <c r="AI92" s="60">
        <v>-9.4984728663142032E-2</v>
      </c>
      <c r="AJ92" s="33">
        <v>0</v>
      </c>
      <c r="BO92" s="60">
        <v>-7.4712701264351131E-2</v>
      </c>
      <c r="BP92" s="33">
        <v>4.7E-2</v>
      </c>
      <c r="CU92" s="60">
        <v>-9.1212531941852609E-2</v>
      </c>
      <c r="CV92" s="33">
        <v>4.7E-2</v>
      </c>
      <c r="EA92" s="60">
        <v>-5.7879305960720745E-2</v>
      </c>
      <c r="EB92" s="33">
        <v>0</v>
      </c>
      <c r="FG92" s="60">
        <v>-8.3469300969812407E-2</v>
      </c>
      <c r="FH92" s="33">
        <v>0</v>
      </c>
      <c r="GM92" s="60">
        <v>1111.2041648635761</v>
      </c>
      <c r="GN92" s="33">
        <v>3.0000000000000001E-3</v>
      </c>
      <c r="HS92" s="60">
        <v>1174.498007299024</v>
      </c>
      <c r="HT92" s="33">
        <v>0</v>
      </c>
      <c r="IY92" s="60">
        <v>1174.498028</v>
      </c>
      <c r="IZ92" s="33">
        <v>0</v>
      </c>
      <c r="KE92" s="60">
        <v>1023.668412</v>
      </c>
      <c r="KF92" s="33">
        <v>4.5999999999999999E-2</v>
      </c>
      <c r="LK92" s="60">
        <v>1092.740104</v>
      </c>
      <c r="LL92" s="33">
        <v>3.0000000000000001E-3</v>
      </c>
      <c r="MQ92" s="60">
        <v>1019.2205720000001</v>
      </c>
      <c r="MR92" s="33">
        <v>4.2999999999999997E-2</v>
      </c>
    </row>
    <row r="93" spans="3:356" x14ac:dyDescent="0.35">
      <c r="C93" s="60">
        <v>-7.6001004515006132E-2</v>
      </c>
      <c r="D93" s="33">
        <v>0</v>
      </c>
      <c r="AI93" s="60">
        <v>-9.4984728663142032E-2</v>
      </c>
      <c r="AJ93" s="33">
        <v>0</v>
      </c>
      <c r="BO93" s="60">
        <v>-7.3419619585194718E-2</v>
      </c>
      <c r="BP93" s="33">
        <v>5.0999999999999997E-2</v>
      </c>
      <c r="CU93" s="60">
        <v>-9.0501364631299125E-2</v>
      </c>
      <c r="CV93" s="33">
        <v>3.5000000000000003E-2</v>
      </c>
      <c r="EA93" s="60">
        <v>-5.7879305960720745E-2</v>
      </c>
      <c r="EB93" s="33">
        <v>0</v>
      </c>
      <c r="FG93" s="60">
        <v>-8.3469300969812407E-2</v>
      </c>
      <c r="FH93" s="33">
        <v>0</v>
      </c>
      <c r="GM93" s="60">
        <v>1119.5637141805973</v>
      </c>
      <c r="GN93" s="33">
        <v>0</v>
      </c>
      <c r="HS93" s="60">
        <v>1183.6989960006513</v>
      </c>
      <c r="HT93" s="33">
        <v>0</v>
      </c>
      <c r="IY93" s="60">
        <v>1183.699016</v>
      </c>
      <c r="IZ93" s="33">
        <v>0</v>
      </c>
      <c r="KE93" s="60">
        <v>1029.820164</v>
      </c>
      <c r="KF93" s="33">
        <v>4.2999999999999997E-2</v>
      </c>
      <c r="LK93" s="60">
        <v>1099.785588</v>
      </c>
      <c r="LL93" s="33">
        <v>2E-3</v>
      </c>
      <c r="MQ93" s="60">
        <v>1024.170584</v>
      </c>
      <c r="MR93" s="33">
        <v>3.3000000000000002E-2</v>
      </c>
    </row>
    <row r="94" spans="3:356" x14ac:dyDescent="0.35">
      <c r="C94" s="60">
        <v>-7.6001004515006132E-2</v>
      </c>
      <c r="D94" s="33">
        <v>0</v>
      </c>
      <c r="AI94" s="60">
        <v>-9.4984728663142032E-2</v>
      </c>
      <c r="AJ94" s="33">
        <v>0</v>
      </c>
      <c r="BO94" s="60">
        <v>-7.2126537906038318E-2</v>
      </c>
      <c r="BP94" s="33">
        <v>0.05</v>
      </c>
      <c r="CU94" s="60">
        <v>-8.9790197320745641E-2</v>
      </c>
      <c r="CV94" s="33">
        <v>3.4000000000000002E-2</v>
      </c>
      <c r="EA94" s="60">
        <v>-5.7879305960720745E-2</v>
      </c>
      <c r="EB94" s="33">
        <v>0</v>
      </c>
      <c r="FG94" s="60">
        <v>-8.3469300969812407E-2</v>
      </c>
      <c r="FH94" s="33">
        <v>0</v>
      </c>
      <c r="GM94" s="60">
        <v>1127.9232634976183</v>
      </c>
      <c r="GN94" s="33">
        <v>1E-3</v>
      </c>
      <c r="HS94" s="60">
        <v>1192.8999847022783</v>
      </c>
      <c r="HT94" s="33">
        <v>1E-3</v>
      </c>
      <c r="IY94" s="60">
        <v>1192.9000040000001</v>
      </c>
      <c r="IZ94" s="33">
        <v>1E-3</v>
      </c>
      <c r="KE94" s="60">
        <v>1035.971916</v>
      </c>
      <c r="KF94" s="33">
        <v>0.02</v>
      </c>
      <c r="LK94" s="60">
        <v>1106.8310719999999</v>
      </c>
      <c r="LL94" s="33">
        <v>1E-3</v>
      </c>
      <c r="MQ94" s="60">
        <v>1029.120596</v>
      </c>
      <c r="MR94" s="33">
        <v>2.9000000000000001E-2</v>
      </c>
    </row>
    <row r="95" spans="3:356" x14ac:dyDescent="0.35">
      <c r="C95" s="60">
        <v>-7.6001004515006132E-2</v>
      </c>
      <c r="D95" s="33">
        <v>0</v>
      </c>
      <c r="AI95" s="60">
        <v>-9.4984728663142032E-2</v>
      </c>
      <c r="AJ95" s="33">
        <v>0</v>
      </c>
      <c r="BO95" s="60">
        <v>-7.0833456226881919E-2</v>
      </c>
      <c r="BP95" s="33">
        <v>6.0999999999999999E-2</v>
      </c>
      <c r="CU95" s="60">
        <v>-8.9079030010192156E-2</v>
      </c>
      <c r="CV95" s="33">
        <v>2.4E-2</v>
      </c>
      <c r="EA95" s="60">
        <v>-5.7879305960720745E-2</v>
      </c>
      <c r="EB95" s="33">
        <v>0</v>
      </c>
      <c r="FG95" s="60">
        <v>-8.3469300969812407E-2</v>
      </c>
      <c r="FH95" s="33">
        <v>0</v>
      </c>
      <c r="GM95" s="60">
        <v>1136.2828128146396</v>
      </c>
      <c r="GN95" s="33">
        <v>0</v>
      </c>
      <c r="HS95" s="60">
        <v>1202.1009734039053</v>
      </c>
      <c r="HT95" s="33">
        <v>0</v>
      </c>
      <c r="IY95" s="60">
        <v>1202.1009920000001</v>
      </c>
      <c r="IZ95" s="33">
        <v>0</v>
      </c>
      <c r="KE95" s="60">
        <v>1042.123668</v>
      </c>
      <c r="KF95" s="33">
        <v>0.02</v>
      </c>
      <c r="LK95" s="60">
        <v>1113.8765559999999</v>
      </c>
      <c r="LL95" s="33">
        <v>2E-3</v>
      </c>
      <c r="MQ95" s="60">
        <v>1034.070608</v>
      </c>
      <c r="MR95" s="33">
        <v>2.5999999999999999E-2</v>
      </c>
    </row>
    <row r="96" spans="3:356" x14ac:dyDescent="0.35">
      <c r="C96" s="60">
        <v>-7.6001004515006132E-2</v>
      </c>
      <c r="D96" s="33">
        <v>0</v>
      </c>
      <c r="AI96" s="60">
        <v>-9.4984728663142032E-2</v>
      </c>
      <c r="AJ96" s="33">
        <v>0</v>
      </c>
      <c r="BO96" s="60">
        <v>-6.9540374547725506E-2</v>
      </c>
      <c r="BP96" s="33">
        <v>4.1000000000000002E-2</v>
      </c>
      <c r="CU96" s="60">
        <v>-8.8367862699638672E-2</v>
      </c>
      <c r="CV96" s="33">
        <v>2.4E-2</v>
      </c>
      <c r="EA96" s="60">
        <v>-5.7879305960720745E-2</v>
      </c>
      <c r="EB96" s="33">
        <v>0</v>
      </c>
      <c r="FG96" s="60">
        <v>-8.3469300969812407E-2</v>
      </c>
      <c r="FH96" s="33">
        <v>0</v>
      </c>
      <c r="GM96" s="60">
        <v>1144.6423621316608</v>
      </c>
      <c r="GN96" s="33">
        <v>1E-3</v>
      </c>
      <c r="HS96" s="60">
        <v>1211.3019621055323</v>
      </c>
      <c r="HT96" s="33">
        <v>0</v>
      </c>
      <c r="IY96" s="60">
        <v>1211.30198</v>
      </c>
      <c r="IZ96" s="33">
        <v>0</v>
      </c>
      <c r="KE96" s="60">
        <v>1048.2754199999999</v>
      </c>
      <c r="KF96" s="33">
        <v>1.4999999999999999E-2</v>
      </c>
      <c r="LK96" s="60">
        <v>1120.9220399999999</v>
      </c>
      <c r="LL96" s="33">
        <v>0</v>
      </c>
      <c r="MQ96" s="60">
        <v>1039.02062</v>
      </c>
      <c r="MR96" s="33">
        <v>1.6E-2</v>
      </c>
    </row>
    <row r="97" spans="3:356" x14ac:dyDescent="0.35">
      <c r="C97" s="60">
        <v>-7.6001004515006132E-2</v>
      </c>
      <c r="D97" s="33">
        <v>0</v>
      </c>
      <c r="AI97" s="60">
        <v>-9.4984728663142032E-2</v>
      </c>
      <c r="AJ97" s="33">
        <v>0</v>
      </c>
      <c r="BO97" s="60">
        <v>-6.8247292868569093E-2</v>
      </c>
      <c r="BP97" s="33">
        <v>4.5999999999999999E-2</v>
      </c>
      <c r="CU97" s="60">
        <v>-8.7656695389085187E-2</v>
      </c>
      <c r="CV97" s="33">
        <v>2.5999999999999999E-2</v>
      </c>
      <c r="EA97" s="60">
        <v>-5.7879305960720745E-2</v>
      </c>
      <c r="EB97" s="33">
        <v>0</v>
      </c>
      <c r="FG97" s="60">
        <v>-8.3469300969812407E-2</v>
      </c>
      <c r="FH97" s="33">
        <v>0</v>
      </c>
      <c r="GM97" s="60">
        <v>1153.0019114486818</v>
      </c>
      <c r="GN97" s="33">
        <v>1E-3</v>
      </c>
      <c r="HS97" s="60">
        <v>1220.5029508071596</v>
      </c>
      <c r="HT97" s="33">
        <v>1E-3</v>
      </c>
      <c r="IY97" s="60">
        <v>1220.502968</v>
      </c>
      <c r="IZ97" s="33">
        <v>1E-3</v>
      </c>
      <c r="KE97" s="60">
        <v>1054.4271719999999</v>
      </c>
      <c r="KF97" s="33">
        <v>5.0000000000000001E-3</v>
      </c>
      <c r="LK97" s="60">
        <v>1127.9675239999999</v>
      </c>
      <c r="LL97" s="33">
        <v>1E-3</v>
      </c>
      <c r="MQ97" s="60">
        <v>1043.970632</v>
      </c>
      <c r="MR97" s="33">
        <v>1.0999999999999999E-2</v>
      </c>
    </row>
    <row r="98" spans="3:356" x14ac:dyDescent="0.35">
      <c r="C98" s="60">
        <v>-7.6001004515006132E-2</v>
      </c>
      <c r="D98" s="33">
        <v>0</v>
      </c>
      <c r="AI98" s="60">
        <v>-9.4984728663142032E-2</v>
      </c>
      <c r="AJ98" s="33">
        <v>0</v>
      </c>
      <c r="BO98" s="60">
        <v>-6.6954211189412693E-2</v>
      </c>
      <c r="BP98" s="33">
        <v>4.1000000000000002E-2</v>
      </c>
      <c r="CU98" s="60">
        <v>-8.6945528078531703E-2</v>
      </c>
      <c r="CV98" s="33">
        <v>1.9E-2</v>
      </c>
      <c r="EA98" s="60">
        <v>-5.7879305960720745E-2</v>
      </c>
      <c r="EB98" s="33">
        <v>0</v>
      </c>
      <c r="FG98" s="60">
        <v>-8.3469300969812407E-2</v>
      </c>
      <c r="FH98" s="33">
        <v>0</v>
      </c>
      <c r="GM98" s="60">
        <v>1161.3614607657028</v>
      </c>
      <c r="GN98" s="33">
        <v>1E-3</v>
      </c>
      <c r="HS98" s="60">
        <v>1229.7039395087866</v>
      </c>
      <c r="HT98" s="33">
        <v>0</v>
      </c>
      <c r="IY98" s="60">
        <v>1229.7039560000001</v>
      </c>
      <c r="IZ98" s="33">
        <v>0</v>
      </c>
      <c r="KE98" s="60">
        <v>1060.5789239999999</v>
      </c>
      <c r="KF98" s="33">
        <v>1.0999999999999999E-2</v>
      </c>
      <c r="LK98" s="60">
        <v>1135.0130079999999</v>
      </c>
      <c r="LL98" s="33">
        <v>1E-3</v>
      </c>
      <c r="MQ98" s="60">
        <v>1048.920644</v>
      </c>
      <c r="MR98" s="33">
        <v>1.4999999999999999E-2</v>
      </c>
    </row>
    <row r="99" spans="3:356" x14ac:dyDescent="0.35">
      <c r="C99" s="60">
        <v>-7.6001004515006132E-2</v>
      </c>
      <c r="D99" s="33">
        <v>0</v>
      </c>
      <c r="AI99" s="60">
        <v>-9.4984728663142032E-2</v>
      </c>
      <c r="AJ99" s="33">
        <v>0</v>
      </c>
      <c r="BO99" s="60">
        <v>-6.5661129510256294E-2</v>
      </c>
      <c r="BP99" s="33">
        <v>3.1E-2</v>
      </c>
      <c r="CU99" s="60">
        <v>-8.6234360767978219E-2</v>
      </c>
      <c r="CV99" s="33">
        <v>1.6E-2</v>
      </c>
      <c r="EA99" s="60">
        <v>-5.7879305960720745E-2</v>
      </c>
      <c r="EB99" s="33">
        <v>0</v>
      </c>
      <c r="FG99" s="60">
        <v>-8.3469300969812407E-2</v>
      </c>
      <c r="FH99" s="33">
        <v>0</v>
      </c>
      <c r="GM99" s="60">
        <v>1169.721010082724</v>
      </c>
      <c r="GN99" s="33">
        <v>1E-3</v>
      </c>
      <c r="HS99" s="60">
        <v>1238.9049282104138</v>
      </c>
      <c r="HT99" s="33">
        <v>0</v>
      </c>
      <c r="IY99" s="60">
        <v>1238.9049440000001</v>
      </c>
      <c r="IZ99" s="33">
        <v>0</v>
      </c>
      <c r="KE99" s="60">
        <v>1066.7306759999999</v>
      </c>
      <c r="KF99" s="33">
        <v>4.0000000000000001E-3</v>
      </c>
      <c r="LK99" s="60">
        <v>1142.0584920000001</v>
      </c>
      <c r="LL99" s="33">
        <v>0</v>
      </c>
      <c r="MQ99" s="60">
        <v>1053.8706560000001</v>
      </c>
      <c r="MR99" s="33">
        <v>1.4E-2</v>
      </c>
    </row>
    <row r="100" spans="3:356" x14ac:dyDescent="0.35">
      <c r="C100" s="60">
        <v>-7.6001004515006132E-2</v>
      </c>
      <c r="D100" s="33">
        <v>0</v>
      </c>
      <c r="AI100" s="60">
        <v>-9.4984728663142032E-2</v>
      </c>
      <c r="AJ100" s="33">
        <v>0</v>
      </c>
      <c r="BO100" s="60">
        <v>-6.4368047831099881E-2</v>
      </c>
      <c r="BP100" s="33">
        <v>3.4000000000000002E-2</v>
      </c>
      <c r="CU100" s="60">
        <v>-8.5523193457424734E-2</v>
      </c>
      <c r="CV100" s="33">
        <v>1.6E-2</v>
      </c>
      <c r="EA100" s="60">
        <v>-5.7879305960720745E-2</v>
      </c>
      <c r="EB100" s="33">
        <v>0</v>
      </c>
      <c r="FG100" s="60">
        <v>-8.3469300969812407E-2</v>
      </c>
      <c r="FH100" s="33">
        <v>0</v>
      </c>
      <c r="GM100" s="60">
        <v>1178.0805593997452</v>
      </c>
      <c r="GN100" s="33">
        <v>0</v>
      </c>
      <c r="HS100" s="60">
        <v>1248.1059169120408</v>
      </c>
      <c r="HT100" s="33">
        <v>1E-3</v>
      </c>
      <c r="IY100" s="60">
        <v>1248.1059319999999</v>
      </c>
      <c r="IZ100" s="33">
        <v>1E-3</v>
      </c>
      <c r="KE100" s="60">
        <v>1072.8824279999999</v>
      </c>
      <c r="KF100" s="33">
        <v>8.9999999999999993E-3</v>
      </c>
      <c r="LK100" s="60">
        <v>1149.1039759999999</v>
      </c>
      <c r="LL100" s="33">
        <v>0</v>
      </c>
      <c r="MQ100" s="60">
        <v>1058.8206680000001</v>
      </c>
      <c r="MR100" s="33">
        <v>6.0000000000000001E-3</v>
      </c>
    </row>
    <row r="101" spans="3:356" x14ac:dyDescent="0.35">
      <c r="C101" s="60">
        <v>-7.6001004515006132E-2</v>
      </c>
      <c r="D101" s="33">
        <v>0</v>
      </c>
      <c r="AI101" s="60">
        <v>-9.4984728663142032E-2</v>
      </c>
      <c r="AJ101" s="33">
        <v>0</v>
      </c>
      <c r="BO101" s="60">
        <v>-6.3074966151943468E-2</v>
      </c>
      <c r="BP101" s="33">
        <v>0.03</v>
      </c>
      <c r="CU101" s="60">
        <v>-8.481202614687125E-2</v>
      </c>
      <c r="CV101" s="33">
        <v>1.0999999999999999E-2</v>
      </c>
      <c r="EA101" s="60">
        <v>-5.7879305960720745E-2</v>
      </c>
      <c r="EB101" s="33">
        <v>0</v>
      </c>
      <c r="FG101" s="60">
        <v>-8.3469300969812407E-2</v>
      </c>
      <c r="FH101" s="33">
        <v>0</v>
      </c>
      <c r="GM101" s="60">
        <v>1186.4401087167662</v>
      </c>
      <c r="GN101" s="33">
        <v>0</v>
      </c>
      <c r="HS101" s="60">
        <v>1257.3069056136678</v>
      </c>
      <c r="HT101" s="33">
        <v>1E-3</v>
      </c>
      <c r="IY101" s="60">
        <v>1257.30692</v>
      </c>
      <c r="IZ101" s="33">
        <v>1E-3</v>
      </c>
      <c r="KE101" s="60">
        <v>1079.0341800000001</v>
      </c>
      <c r="KF101" s="33">
        <v>4.0000000000000001E-3</v>
      </c>
      <c r="LK101" s="60">
        <v>1156.1494600000001</v>
      </c>
      <c r="LL101" s="33">
        <v>0</v>
      </c>
      <c r="MQ101" s="60">
        <v>1063.7706800000001</v>
      </c>
      <c r="MR101" s="33">
        <v>8.0000000000000002E-3</v>
      </c>
    </row>
    <row r="102" spans="3:356" x14ac:dyDescent="0.35">
      <c r="C102" s="60">
        <v>-7.6001004515006132E-2</v>
      </c>
      <c r="D102" s="33">
        <v>0</v>
      </c>
      <c r="AI102" s="60">
        <v>-9.4984728663142032E-2</v>
      </c>
      <c r="AJ102" s="33">
        <v>0</v>
      </c>
      <c r="BO102" s="60">
        <v>-6.1781884472787069E-2</v>
      </c>
      <c r="BP102" s="33">
        <v>1.7999999999999999E-2</v>
      </c>
      <c r="CU102" s="60">
        <v>-8.4100858836317766E-2</v>
      </c>
      <c r="CV102" s="33">
        <v>5.0000000000000001E-3</v>
      </c>
      <c r="EA102" s="60">
        <v>-5.7879305960720745E-2</v>
      </c>
      <c r="EB102" s="33">
        <v>0</v>
      </c>
      <c r="FG102" s="60">
        <v>-8.3469300969812407E-2</v>
      </c>
      <c r="FH102" s="33">
        <v>0</v>
      </c>
      <c r="GM102" s="60">
        <v>1194.7996580337874</v>
      </c>
      <c r="GN102" s="33">
        <v>0</v>
      </c>
      <c r="HS102" s="60">
        <v>1266.5078943152948</v>
      </c>
      <c r="HT102" s="33">
        <v>0</v>
      </c>
      <c r="IY102" s="60">
        <v>1266.507908</v>
      </c>
      <c r="IZ102" s="33">
        <v>0</v>
      </c>
      <c r="KE102" s="60">
        <v>1085.1859320000001</v>
      </c>
      <c r="KF102" s="33">
        <v>0</v>
      </c>
      <c r="LK102" s="60">
        <v>1163.1949439999999</v>
      </c>
      <c r="LL102" s="33">
        <v>0</v>
      </c>
      <c r="MQ102" s="60">
        <v>1068.7206920000001</v>
      </c>
      <c r="MR102" s="33">
        <v>5.0000000000000001E-3</v>
      </c>
    </row>
    <row r="103" spans="3:356" x14ac:dyDescent="0.35">
      <c r="C103" s="60">
        <v>-7.6001004515006132E-2</v>
      </c>
      <c r="D103" s="33">
        <v>0</v>
      </c>
      <c r="AI103" s="60">
        <v>-9.4984728663142032E-2</v>
      </c>
      <c r="AJ103" s="33">
        <v>0</v>
      </c>
      <c r="BO103" s="60">
        <v>-6.0488802793630662E-2</v>
      </c>
      <c r="BP103" s="33">
        <v>1.0999999999999999E-2</v>
      </c>
      <c r="CU103" s="60">
        <v>-8.3389691525764281E-2</v>
      </c>
      <c r="CV103" s="33">
        <v>0.01</v>
      </c>
      <c r="EA103" s="60">
        <v>-5.7879305960720745E-2</v>
      </c>
      <c r="EB103" s="33">
        <v>0</v>
      </c>
      <c r="FG103" s="60">
        <v>-8.3469300969812407E-2</v>
      </c>
      <c r="FH103" s="33">
        <v>0</v>
      </c>
      <c r="GM103" s="60">
        <v>1203.1592073508086</v>
      </c>
      <c r="GN103" s="33">
        <v>0</v>
      </c>
      <c r="HS103" s="60">
        <v>1275.7088830169218</v>
      </c>
      <c r="HT103" s="33">
        <v>0</v>
      </c>
      <c r="IY103" s="60">
        <v>1275.7088960000001</v>
      </c>
      <c r="IZ103" s="33">
        <v>0</v>
      </c>
      <c r="KE103" s="60">
        <v>1091.3376840000001</v>
      </c>
      <c r="KF103" s="33">
        <v>2E-3</v>
      </c>
      <c r="LK103" s="60">
        <v>1170.2404280000001</v>
      </c>
      <c r="LL103" s="33">
        <v>0</v>
      </c>
      <c r="MQ103" s="60">
        <v>1073.6707040000001</v>
      </c>
      <c r="MR103" s="33">
        <v>6.0000000000000001E-3</v>
      </c>
    </row>
    <row r="104" spans="3:356" x14ac:dyDescent="0.35">
      <c r="C104" s="60">
        <v>-7.6001004515006132E-2</v>
      </c>
      <c r="D104" s="33">
        <v>0</v>
      </c>
      <c r="AI104" s="60">
        <v>-9.4984728663142032E-2</v>
      </c>
      <c r="AJ104" s="33">
        <v>0</v>
      </c>
      <c r="BO104" s="60">
        <v>-5.9195721114474256E-2</v>
      </c>
      <c r="BP104" s="33">
        <v>1.2999999999999999E-2</v>
      </c>
      <c r="CU104" s="60">
        <v>-8.2678524215210797E-2</v>
      </c>
      <c r="CV104" s="33">
        <v>0.01</v>
      </c>
      <c r="EA104" s="60">
        <v>-5.7879305960720745E-2</v>
      </c>
      <c r="EB104" s="33">
        <v>0</v>
      </c>
      <c r="FG104" s="60">
        <v>-8.3469300969812407E-2</v>
      </c>
      <c r="FH104" s="33">
        <v>0</v>
      </c>
      <c r="GM104" s="60">
        <v>1211.5187566678296</v>
      </c>
      <c r="GN104" s="33">
        <v>0</v>
      </c>
      <c r="HS104" s="60">
        <v>1284.9098717185491</v>
      </c>
      <c r="HT104" s="33">
        <v>1E-3</v>
      </c>
      <c r="IY104" s="60">
        <v>1284.9098840000001</v>
      </c>
      <c r="IZ104" s="33">
        <v>1E-3</v>
      </c>
      <c r="KE104" s="60">
        <v>1097.4894360000001</v>
      </c>
      <c r="KF104" s="33">
        <v>2E-3</v>
      </c>
      <c r="LK104" s="60">
        <v>1177.2859120000001</v>
      </c>
      <c r="LL104" s="33">
        <v>0</v>
      </c>
      <c r="MQ104" s="60">
        <v>1078.6207159999999</v>
      </c>
      <c r="MR104" s="33">
        <v>4.0000000000000001E-3</v>
      </c>
    </row>
    <row r="105" spans="3:356" x14ac:dyDescent="0.35">
      <c r="C105" s="60">
        <v>-7.6001004515006132E-2</v>
      </c>
      <c r="D105" s="33">
        <v>0</v>
      </c>
      <c r="AI105" s="60">
        <v>-9.4984728663142032E-2</v>
      </c>
      <c r="AJ105" s="33">
        <v>0</v>
      </c>
      <c r="BO105" s="60">
        <v>-5.790263943531785E-2</v>
      </c>
      <c r="BP105" s="33">
        <v>6.0000000000000001E-3</v>
      </c>
      <c r="CU105" s="60">
        <v>-8.1967356904657312E-2</v>
      </c>
      <c r="CV105" s="33">
        <v>6.0000000000000001E-3</v>
      </c>
      <c r="EA105" s="60">
        <v>-5.7879305960720745E-2</v>
      </c>
      <c r="EB105" s="33">
        <v>0</v>
      </c>
      <c r="FG105" s="60">
        <v>-8.3469300969812407E-2</v>
      </c>
      <c r="FH105" s="33">
        <v>0</v>
      </c>
      <c r="GM105" s="60">
        <v>1219.8783059848506</v>
      </c>
      <c r="GN105" s="33">
        <v>0</v>
      </c>
      <c r="HS105" s="60">
        <v>1294.1108604201761</v>
      </c>
      <c r="HT105" s="33">
        <v>0</v>
      </c>
      <c r="IY105" s="60">
        <v>1294.1108720000002</v>
      </c>
      <c r="IZ105" s="33">
        <v>0</v>
      </c>
      <c r="KE105" s="60">
        <v>1103.6411880000001</v>
      </c>
      <c r="KF105" s="33">
        <v>1E-3</v>
      </c>
      <c r="LK105" s="60">
        <v>1184.331396</v>
      </c>
      <c r="LL105" s="33">
        <v>0</v>
      </c>
      <c r="MQ105" s="60">
        <v>1083.5707279999999</v>
      </c>
      <c r="MR105" s="33">
        <v>2E-3</v>
      </c>
    </row>
    <row r="106" spans="3:356" x14ac:dyDescent="0.35">
      <c r="C106" s="60">
        <v>-7.6001004515006132E-2</v>
      </c>
      <c r="D106" s="33">
        <v>0</v>
      </c>
      <c r="AI106" s="60">
        <v>-9.4984728663142032E-2</v>
      </c>
      <c r="AJ106" s="33">
        <v>0</v>
      </c>
      <c r="BO106" s="60">
        <v>-5.6609557756161444E-2</v>
      </c>
      <c r="BP106" s="33">
        <v>6.0000000000000001E-3</v>
      </c>
      <c r="CU106" s="60">
        <v>-8.1256189594103828E-2</v>
      </c>
      <c r="CV106" s="33">
        <v>3.0000000000000001E-3</v>
      </c>
      <c r="EA106" s="60">
        <v>-5.7879305960720745E-2</v>
      </c>
      <c r="EB106" s="33">
        <v>0</v>
      </c>
      <c r="FG106" s="60">
        <v>-8.3469300969812407E-2</v>
      </c>
      <c r="FH106" s="33">
        <v>0</v>
      </c>
      <c r="GM106" s="60">
        <v>1228.2378553018718</v>
      </c>
      <c r="GN106" s="33">
        <v>0</v>
      </c>
      <c r="HS106" s="60">
        <v>1303.3118491218033</v>
      </c>
      <c r="HT106" s="33">
        <v>0</v>
      </c>
      <c r="IY106" s="60">
        <v>1303.31186</v>
      </c>
      <c r="IZ106" s="33">
        <v>0</v>
      </c>
      <c r="KE106" s="60">
        <v>1109.79294</v>
      </c>
      <c r="KF106" s="33">
        <v>1E-3</v>
      </c>
      <c r="LK106" s="60">
        <v>1191.37688</v>
      </c>
      <c r="LL106" s="33">
        <v>0</v>
      </c>
      <c r="MQ106" s="60">
        <v>1088.5207399999999</v>
      </c>
      <c r="MR106" s="33">
        <v>0</v>
      </c>
    </row>
    <row r="107" spans="3:356" x14ac:dyDescent="0.35">
      <c r="C107" s="60">
        <v>-7.6001004515006132E-2</v>
      </c>
      <c r="D107" s="33">
        <v>0</v>
      </c>
      <c r="AI107" s="60">
        <v>-9.4984728663142032E-2</v>
      </c>
      <c r="AJ107" s="33">
        <v>0</v>
      </c>
      <c r="BO107" s="60">
        <v>-5.5316476077005038E-2</v>
      </c>
      <c r="BP107" s="33">
        <v>3.0000000000000001E-3</v>
      </c>
      <c r="CU107" s="60">
        <v>-8.0545022283550344E-2</v>
      </c>
      <c r="CV107" s="33">
        <v>2E-3</v>
      </c>
      <c r="EA107" s="60">
        <v>-5.7879305960720745E-2</v>
      </c>
      <c r="EB107" s="33">
        <v>0</v>
      </c>
      <c r="FG107" s="60">
        <v>-8.3469300969812407E-2</v>
      </c>
      <c r="FH107" s="33">
        <v>0</v>
      </c>
      <c r="GM107" s="60">
        <v>1236.5974046188931</v>
      </c>
      <c r="GN107" s="33">
        <v>0</v>
      </c>
      <c r="HS107" s="60">
        <v>1312.5128378234303</v>
      </c>
      <c r="HT107" s="33">
        <v>0</v>
      </c>
      <c r="IY107" s="60">
        <v>1312.5128480000001</v>
      </c>
      <c r="IZ107" s="33">
        <v>0</v>
      </c>
      <c r="KE107" s="60">
        <v>1115.944692</v>
      </c>
      <c r="KF107" s="33">
        <v>0</v>
      </c>
      <c r="LK107" s="60">
        <v>1198.422364</v>
      </c>
      <c r="LL107" s="33">
        <v>0</v>
      </c>
      <c r="MQ107" s="60">
        <v>1093.4707519999999</v>
      </c>
      <c r="MR107" s="33">
        <v>5.0000000000000001E-3</v>
      </c>
    </row>
    <row r="108" spans="3:356" x14ac:dyDescent="0.35">
      <c r="C108" s="60">
        <v>-7.6001004515006132E-2</v>
      </c>
      <c r="D108" s="33">
        <v>0</v>
      </c>
      <c r="AI108" s="60">
        <v>-9.4984728663142032E-2</v>
      </c>
      <c r="AJ108" s="33">
        <v>0</v>
      </c>
      <c r="BO108" s="60">
        <v>-5.4023394397848631E-2</v>
      </c>
      <c r="BP108" s="33">
        <v>1E-3</v>
      </c>
      <c r="CU108" s="60">
        <v>-7.9833854972996859E-2</v>
      </c>
      <c r="CV108" s="33">
        <v>0</v>
      </c>
      <c r="EA108" s="60">
        <v>-5.7879305960720745E-2</v>
      </c>
      <c r="EB108" s="33">
        <v>0</v>
      </c>
      <c r="FG108" s="60">
        <v>-8.3469300969812407E-2</v>
      </c>
      <c r="FH108" s="33">
        <v>0</v>
      </c>
      <c r="GM108" s="60">
        <v>1244.956953935914</v>
      </c>
      <c r="GN108" s="33">
        <v>1E-3</v>
      </c>
      <c r="HS108" s="60">
        <v>1321.7138265250574</v>
      </c>
      <c r="HT108" s="33">
        <v>0</v>
      </c>
      <c r="IY108" s="60">
        <v>1321.7138360000001</v>
      </c>
      <c r="IZ108" s="33">
        <v>0</v>
      </c>
      <c r="KE108" s="60">
        <v>1122.096444</v>
      </c>
      <c r="KF108" s="33">
        <v>1E-3</v>
      </c>
      <c r="LK108" s="60">
        <v>1205.467848</v>
      </c>
      <c r="LL108" s="33">
        <v>0</v>
      </c>
      <c r="MQ108" s="60">
        <v>1098.420764</v>
      </c>
      <c r="MR108" s="33">
        <v>1E-3</v>
      </c>
    </row>
    <row r="109" spans="3:356" x14ac:dyDescent="0.35">
      <c r="C109" s="60">
        <v>-7.6001004515006132E-2</v>
      </c>
      <c r="D109" s="33">
        <v>0</v>
      </c>
      <c r="AI109" s="60">
        <v>-9.4984728663142032E-2</v>
      </c>
      <c r="AJ109" s="33">
        <v>0</v>
      </c>
      <c r="BO109" s="60">
        <v>-5.2730312718692218E-2</v>
      </c>
      <c r="BP109" s="33">
        <v>1E-3</v>
      </c>
      <c r="CU109" s="60">
        <v>-7.9122687662443375E-2</v>
      </c>
      <c r="CV109" s="33">
        <v>1E-3</v>
      </c>
      <c r="EA109" s="60">
        <v>-5.7879305960720745E-2</v>
      </c>
      <c r="EB109" s="33">
        <v>0</v>
      </c>
      <c r="FG109" s="60">
        <v>-8.3469300969812407E-2</v>
      </c>
      <c r="FH109" s="33">
        <v>0</v>
      </c>
      <c r="GM109" s="60">
        <v>1253.3165032529353</v>
      </c>
      <c r="GN109" s="33">
        <v>0</v>
      </c>
      <c r="HS109" s="60">
        <v>1330.9148152266844</v>
      </c>
      <c r="HT109" s="33">
        <v>0</v>
      </c>
      <c r="IY109" s="60">
        <v>1330.914824</v>
      </c>
      <c r="IZ109" s="33">
        <v>0</v>
      </c>
      <c r="KE109" s="60">
        <v>1128.248196</v>
      </c>
      <c r="KF109" s="33">
        <v>1E-3</v>
      </c>
      <c r="LK109" s="60">
        <v>1212.513332</v>
      </c>
      <c r="LL109" s="33">
        <v>0</v>
      </c>
      <c r="MQ109" s="60">
        <v>1103.370776</v>
      </c>
      <c r="MR109" s="33">
        <v>0</v>
      </c>
    </row>
    <row r="110" spans="3:356" x14ac:dyDescent="0.35">
      <c r="C110" s="60">
        <v>-7.6001004515006132E-2</v>
      </c>
      <c r="D110" s="33">
        <v>0</v>
      </c>
      <c r="AI110" s="60">
        <v>-9.4984728663142032E-2</v>
      </c>
      <c r="AJ110" s="33">
        <v>0</v>
      </c>
      <c r="BO110" s="60">
        <v>-5.1437231039535819E-2</v>
      </c>
      <c r="BP110" s="33">
        <v>5.0000000000000001E-3</v>
      </c>
      <c r="CU110" s="60">
        <v>-7.8411520351889891E-2</v>
      </c>
      <c r="CV110" s="33">
        <v>2E-3</v>
      </c>
      <c r="EA110" s="60">
        <v>-5.7879305960720745E-2</v>
      </c>
      <c r="EB110" s="33">
        <v>0</v>
      </c>
      <c r="FG110" s="60">
        <v>-8.3469300969812407E-2</v>
      </c>
      <c r="FH110" s="33">
        <v>0</v>
      </c>
      <c r="GM110" s="60">
        <v>1261.6760525699565</v>
      </c>
      <c r="GN110" s="33">
        <v>0</v>
      </c>
      <c r="HS110" s="60">
        <v>1340.1158039283116</v>
      </c>
      <c r="HT110" s="33">
        <v>0</v>
      </c>
      <c r="IY110" s="60">
        <v>1340.115812</v>
      </c>
      <c r="IZ110" s="33">
        <v>0</v>
      </c>
      <c r="KE110" s="60">
        <v>1134.399948</v>
      </c>
      <c r="KF110" s="33">
        <v>0</v>
      </c>
      <c r="LK110" s="60">
        <v>1219.558816</v>
      </c>
      <c r="LL110" s="33">
        <v>0</v>
      </c>
      <c r="MQ110" s="60">
        <v>1108.320788</v>
      </c>
      <c r="MR110" s="33">
        <v>1E-3</v>
      </c>
    </row>
    <row r="111" spans="3:356" x14ac:dyDescent="0.35">
      <c r="C111" s="60">
        <v>-7.6001004515006132E-2</v>
      </c>
      <c r="D111" s="33">
        <v>0</v>
      </c>
      <c r="AI111" s="60">
        <v>-9.4984728663142032E-2</v>
      </c>
      <c r="AJ111" s="33">
        <v>0</v>
      </c>
      <c r="BO111" s="60">
        <v>-5.0144149360379406E-2</v>
      </c>
      <c r="BP111" s="33">
        <v>1E-3</v>
      </c>
      <c r="CU111" s="60">
        <v>-7.7700353041336406E-2</v>
      </c>
      <c r="CV111" s="33">
        <v>1E-3</v>
      </c>
      <c r="EA111" s="60">
        <v>-5.7879305960720745E-2</v>
      </c>
      <c r="EB111" s="33">
        <v>0</v>
      </c>
      <c r="FG111" s="60">
        <v>-8.3469300969812407E-2</v>
      </c>
      <c r="FH111" s="33">
        <v>0</v>
      </c>
      <c r="GM111" s="60">
        <v>1270.0356018869775</v>
      </c>
      <c r="GN111" s="33">
        <v>1E-3</v>
      </c>
      <c r="HS111" s="60">
        <v>1349.3167926299386</v>
      </c>
      <c r="HT111" s="33">
        <v>1E-3</v>
      </c>
      <c r="IY111" s="60">
        <v>1349.3168000000001</v>
      </c>
      <c r="IZ111" s="33">
        <v>1E-3</v>
      </c>
      <c r="KE111" s="60">
        <v>1140.5517</v>
      </c>
      <c r="KF111" s="33">
        <v>1E-3</v>
      </c>
      <c r="LK111" s="60">
        <v>1226.6043</v>
      </c>
      <c r="LL111" s="33">
        <v>1E-3</v>
      </c>
      <c r="MQ111" s="60">
        <v>1113.2708</v>
      </c>
      <c r="MR111" s="33">
        <v>1E-3</v>
      </c>
    </row>
    <row r="112" spans="3:356" x14ac:dyDescent="0.35">
      <c r="C112" s="61">
        <v>-7.6001004515006132E-2</v>
      </c>
      <c r="D112" s="34">
        <v>0</v>
      </c>
      <c r="AI112" s="61">
        <v>-9.4984728663142032E-2</v>
      </c>
      <c r="AJ112" s="34">
        <v>0</v>
      </c>
      <c r="BO112" s="61">
        <v>-4.8851067681223E-2</v>
      </c>
      <c r="BP112" s="34">
        <v>0</v>
      </c>
      <c r="CU112" s="61">
        <v>-7.6989185730782922E-2</v>
      </c>
      <c r="CV112" s="34">
        <v>0</v>
      </c>
      <c r="EA112" s="61">
        <v>-5.7879305960720745E-2</v>
      </c>
      <c r="EB112" s="34">
        <v>0</v>
      </c>
      <c r="FG112" s="61">
        <v>-8.3469300969812407E-2</v>
      </c>
      <c r="FH112" s="34">
        <v>0</v>
      </c>
      <c r="GM112" s="61">
        <v>1278.3951512039987</v>
      </c>
      <c r="GN112" s="34">
        <v>0</v>
      </c>
      <c r="HS112" s="61">
        <v>1358.5177813315656</v>
      </c>
      <c r="HT112" s="34">
        <v>0</v>
      </c>
      <c r="IY112" s="61">
        <v>1358.5177880000001</v>
      </c>
      <c r="IZ112" s="34">
        <v>0</v>
      </c>
      <c r="KE112" s="61">
        <v>1146.703452</v>
      </c>
      <c r="KF112" s="34">
        <v>0</v>
      </c>
      <c r="LK112" s="61">
        <v>1233.649784</v>
      </c>
      <c r="LL112" s="34">
        <v>0</v>
      </c>
      <c r="MQ112" s="61">
        <v>1118.220812</v>
      </c>
      <c r="MR112" s="34">
        <v>0</v>
      </c>
    </row>
    <row r="113" spans="3:355" x14ac:dyDescent="0.35">
      <c r="C113" s="40"/>
      <c r="AI113" s="40"/>
      <c r="BO113" s="40"/>
      <c r="CU113" s="40"/>
      <c r="EA113" s="40"/>
      <c r="FG113" s="40"/>
      <c r="GM113" s="40"/>
      <c r="HS113" s="40"/>
      <c r="IY113" s="40"/>
      <c r="KE113" s="40"/>
      <c r="LK113" s="40"/>
      <c r="MQ113" s="4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7:MT325"/>
  <sheetViews>
    <sheetView workbookViewId="0"/>
  </sheetViews>
  <sheetFormatPr defaultRowHeight="14.5" x14ac:dyDescent="0.35"/>
  <cols>
    <col min="3" max="3" width="20.6328125" customWidth="1"/>
    <col min="4" max="4" width="27" bestFit="1" customWidth="1"/>
    <col min="5" max="5" width="20.6328125" customWidth="1"/>
    <col min="35" max="35" width="20.6328125" customWidth="1"/>
    <col min="36" max="36" width="16.36328125" bestFit="1" customWidth="1"/>
    <col min="37" max="37" width="20.6328125" customWidth="1"/>
    <col min="67" max="67" width="20.6328125" customWidth="1"/>
    <col min="68" max="68" width="27" bestFit="1" customWidth="1"/>
    <col min="69" max="69" width="20.6328125" customWidth="1"/>
    <col min="99" max="99" width="20.6328125" customWidth="1"/>
    <col min="100" max="100" width="16.36328125" bestFit="1" customWidth="1"/>
    <col min="101" max="101" width="20.6328125" customWidth="1"/>
    <col min="131" max="131" width="20.6328125" customWidth="1"/>
    <col min="132" max="132" width="27" bestFit="1" customWidth="1"/>
    <col min="133" max="133" width="20.6328125" customWidth="1"/>
    <col min="163" max="163" width="20.6328125" customWidth="1"/>
    <col min="164" max="164" width="16.36328125" bestFit="1" customWidth="1"/>
    <col min="165" max="165" width="20.6328125" customWidth="1"/>
    <col min="195" max="195" width="20.6328125" customWidth="1"/>
    <col min="196" max="196" width="27.81640625" bestFit="1" customWidth="1"/>
    <col min="197" max="197" width="20.6328125" customWidth="1"/>
    <col min="227" max="227" width="20.6328125" customWidth="1"/>
    <col min="228" max="228" width="27.7265625" bestFit="1" customWidth="1"/>
    <col min="229" max="229" width="20.6328125" customWidth="1"/>
    <col min="259" max="259" width="20.6328125" customWidth="1"/>
    <col min="260" max="260" width="27.6328125" bestFit="1" customWidth="1"/>
    <col min="261" max="261" width="20.6328125" customWidth="1"/>
    <col min="291" max="291" width="20.6328125" customWidth="1"/>
    <col min="292" max="292" width="17.26953125" bestFit="1" customWidth="1"/>
    <col min="293" max="293" width="20.6328125" customWidth="1"/>
    <col min="323" max="323" width="20.6328125" customWidth="1"/>
    <col min="324" max="324" width="17.1796875" bestFit="1" customWidth="1"/>
    <col min="325" max="325" width="20.6328125" customWidth="1"/>
    <col min="355" max="355" width="20.6328125" customWidth="1"/>
    <col min="356" max="356" width="17.08984375" bestFit="1" customWidth="1"/>
    <col min="357" max="357" width="20.6328125" customWidth="1"/>
  </cols>
  <sheetData>
    <row r="57" spans="3:357" x14ac:dyDescent="0.35">
      <c r="C57" s="56" t="s">
        <v>71</v>
      </c>
      <c r="D57" s="52" t="s">
        <v>76</v>
      </c>
      <c r="E57" s="51"/>
      <c r="AI57" s="56" t="s">
        <v>71</v>
      </c>
      <c r="AJ57" s="52" t="s">
        <v>76</v>
      </c>
      <c r="AK57" s="51"/>
      <c r="BO57" s="56" t="s">
        <v>71</v>
      </c>
      <c r="BP57" s="52" t="s">
        <v>80</v>
      </c>
      <c r="BQ57" s="51"/>
      <c r="CU57" s="56" t="s">
        <v>71</v>
      </c>
      <c r="CV57" s="52" t="s">
        <v>80</v>
      </c>
      <c r="CW57" s="51"/>
      <c r="EA57" s="56" t="s">
        <v>71</v>
      </c>
      <c r="EB57" s="52" t="s">
        <v>83</v>
      </c>
      <c r="EC57" s="51"/>
      <c r="FG57" s="56" t="s">
        <v>71</v>
      </c>
      <c r="FH57" s="52" t="s">
        <v>83</v>
      </c>
      <c r="FI57" s="51"/>
      <c r="GM57" s="56" t="s">
        <v>71</v>
      </c>
      <c r="GN57" s="52" t="s">
        <v>86</v>
      </c>
      <c r="GO57" s="51"/>
      <c r="HS57" s="56" t="s">
        <v>71</v>
      </c>
      <c r="HT57" s="52" t="s">
        <v>88</v>
      </c>
      <c r="HU57" s="51"/>
      <c r="IY57" s="56" t="s">
        <v>71</v>
      </c>
      <c r="IZ57" s="52" t="s">
        <v>90</v>
      </c>
      <c r="JA57" s="51"/>
      <c r="KE57" s="56" t="s">
        <v>71</v>
      </c>
      <c r="KF57" s="52" t="s">
        <v>92</v>
      </c>
      <c r="KG57" s="51"/>
      <c r="LK57" s="56" t="s">
        <v>71</v>
      </c>
      <c r="LL57" s="52" t="s">
        <v>94</v>
      </c>
      <c r="LM57" s="51"/>
      <c r="MQ57" s="56" t="s">
        <v>71</v>
      </c>
      <c r="MR57" s="52" t="s">
        <v>96</v>
      </c>
      <c r="MS57" s="51"/>
    </row>
    <row r="58" spans="3:357" x14ac:dyDescent="0.35">
      <c r="C58" s="57" t="s">
        <v>72</v>
      </c>
      <c r="D58" s="53" t="s">
        <v>77</v>
      </c>
      <c r="E58" s="51"/>
      <c r="AI58" s="57" t="s">
        <v>72</v>
      </c>
      <c r="AJ58" s="53" t="s">
        <v>79</v>
      </c>
      <c r="AK58" s="51"/>
      <c r="BO58" s="57" t="s">
        <v>72</v>
      </c>
      <c r="BP58" s="53" t="s">
        <v>81</v>
      </c>
      <c r="BQ58" s="51"/>
      <c r="CU58" s="57" t="s">
        <v>72</v>
      </c>
      <c r="CV58" s="53" t="s">
        <v>82</v>
      </c>
      <c r="CW58" s="51"/>
      <c r="EA58" s="57" t="s">
        <v>72</v>
      </c>
      <c r="EB58" s="53" t="s">
        <v>84</v>
      </c>
      <c r="EC58" s="51"/>
      <c r="FG58" s="57" t="s">
        <v>72</v>
      </c>
      <c r="FH58" s="53" t="s">
        <v>85</v>
      </c>
      <c r="FI58" s="51"/>
      <c r="GM58" s="57" t="s">
        <v>72</v>
      </c>
      <c r="GN58" s="53" t="s">
        <v>87</v>
      </c>
      <c r="GO58" s="51"/>
      <c r="HS58" s="57" t="s">
        <v>72</v>
      </c>
      <c r="HT58" s="53" t="s">
        <v>89</v>
      </c>
      <c r="HU58" s="51"/>
      <c r="IY58" s="57" t="s">
        <v>72</v>
      </c>
      <c r="IZ58" s="53" t="s">
        <v>91</v>
      </c>
      <c r="JA58" s="51"/>
      <c r="KE58" s="57" t="s">
        <v>72</v>
      </c>
      <c r="KF58" s="53" t="s">
        <v>93</v>
      </c>
      <c r="KG58" s="51"/>
      <c r="LK58" s="57" t="s">
        <v>72</v>
      </c>
      <c r="LL58" s="53" t="s">
        <v>95</v>
      </c>
      <c r="LM58" s="51"/>
      <c r="MQ58" s="57" t="s">
        <v>72</v>
      </c>
      <c r="MR58" s="53" t="s">
        <v>97</v>
      </c>
      <c r="MS58" s="51"/>
    </row>
    <row r="59" spans="3:357" x14ac:dyDescent="0.35">
      <c r="C59" s="58" t="s">
        <v>73</v>
      </c>
      <c r="D59" s="54" t="s">
        <v>78</v>
      </c>
      <c r="E59" s="50"/>
      <c r="AI59" s="58" t="s">
        <v>73</v>
      </c>
      <c r="AJ59" s="54" t="s">
        <v>78</v>
      </c>
      <c r="AK59" s="50"/>
      <c r="BO59" s="58" t="s">
        <v>73</v>
      </c>
      <c r="BP59" s="54" t="s">
        <v>78</v>
      </c>
      <c r="BQ59" s="50"/>
      <c r="CU59" s="58" t="s">
        <v>73</v>
      </c>
      <c r="CV59" s="54" t="s">
        <v>78</v>
      </c>
      <c r="CW59" s="50"/>
      <c r="EA59" s="58" t="s">
        <v>73</v>
      </c>
      <c r="EB59" s="54" t="s">
        <v>78</v>
      </c>
      <c r="EC59" s="50"/>
      <c r="FG59" s="58" t="s">
        <v>73</v>
      </c>
      <c r="FH59" s="54" t="s">
        <v>78</v>
      </c>
      <c r="FI59" s="50"/>
      <c r="GM59" s="58" t="s">
        <v>73</v>
      </c>
      <c r="GN59" s="54" t="s">
        <v>78</v>
      </c>
      <c r="GO59" s="50"/>
      <c r="HS59" s="58" t="s">
        <v>73</v>
      </c>
      <c r="HT59" s="54" t="s">
        <v>78</v>
      </c>
      <c r="HU59" s="50"/>
      <c r="IY59" s="58" t="s">
        <v>73</v>
      </c>
      <c r="IZ59" s="54" t="s">
        <v>78</v>
      </c>
      <c r="JA59" s="50"/>
      <c r="KE59" s="58" t="s">
        <v>73</v>
      </c>
      <c r="KF59" s="54" t="s">
        <v>78</v>
      </c>
      <c r="KG59" s="50"/>
      <c r="LK59" s="58" t="s">
        <v>73</v>
      </c>
      <c r="LL59" s="54" t="s">
        <v>78</v>
      </c>
      <c r="LM59" s="50"/>
      <c r="MQ59" s="58" t="s">
        <v>73</v>
      </c>
      <c r="MR59" s="54" t="s">
        <v>78</v>
      </c>
      <c r="MS59" s="50"/>
    </row>
    <row r="60" spans="3:357" x14ac:dyDescent="0.35">
      <c r="C60" s="59" t="s">
        <v>74</v>
      </c>
      <c r="D60" s="55" t="s">
        <v>75</v>
      </c>
      <c r="E60" s="50"/>
      <c r="AI60" s="59" t="s">
        <v>74</v>
      </c>
      <c r="AJ60" s="55" t="s">
        <v>75</v>
      </c>
      <c r="AK60" s="50"/>
      <c r="BO60" s="59" t="s">
        <v>74</v>
      </c>
      <c r="BP60" s="55" t="s">
        <v>75</v>
      </c>
      <c r="BQ60" s="50"/>
      <c r="CU60" s="59" t="s">
        <v>74</v>
      </c>
      <c r="CV60" s="55" t="s">
        <v>75</v>
      </c>
      <c r="CW60" s="50"/>
      <c r="EA60" s="59" t="s">
        <v>74</v>
      </c>
      <c r="EB60" s="55" t="s">
        <v>75</v>
      </c>
      <c r="EC60" s="50"/>
      <c r="FG60" s="59" t="s">
        <v>74</v>
      </c>
      <c r="FH60" s="55" t="s">
        <v>75</v>
      </c>
      <c r="FI60" s="50"/>
      <c r="GM60" s="59" t="s">
        <v>74</v>
      </c>
      <c r="GN60" s="55" t="s">
        <v>75</v>
      </c>
      <c r="GO60" s="50"/>
      <c r="HS60" s="59" t="s">
        <v>74</v>
      </c>
      <c r="HT60" s="55" t="s">
        <v>75</v>
      </c>
      <c r="HU60" s="50"/>
      <c r="IY60" s="59" t="s">
        <v>74</v>
      </c>
      <c r="IZ60" s="55" t="s">
        <v>75</v>
      </c>
      <c r="JA60" s="50"/>
      <c r="KE60" s="59" t="s">
        <v>74</v>
      </c>
      <c r="KF60" s="55" t="s">
        <v>75</v>
      </c>
      <c r="KG60" s="50"/>
      <c r="LK60" s="59" t="s">
        <v>74</v>
      </c>
      <c r="LL60" s="55" t="s">
        <v>75</v>
      </c>
      <c r="LM60" s="50"/>
      <c r="MQ60" s="59" t="s">
        <v>74</v>
      </c>
      <c r="MR60" s="55" t="s">
        <v>75</v>
      </c>
      <c r="MS60" s="50"/>
    </row>
    <row r="61" spans="3:357" x14ac:dyDescent="0.35">
      <c r="C61" s="60">
        <v>-7.6001004515006132E-2</v>
      </c>
      <c r="D61" s="33">
        <v>0</v>
      </c>
      <c r="AI61" s="60">
        <v>-9.4984728663142032E-2</v>
      </c>
      <c r="AJ61" s="33">
        <v>0</v>
      </c>
      <c r="BO61" s="60">
        <v>-0.11479823331819973</v>
      </c>
      <c r="BP61" s="33">
        <v>3.0000000000000001E-3</v>
      </c>
      <c r="CU61" s="60">
        <v>-0.11325871856901061</v>
      </c>
      <c r="CV61" s="33">
        <v>1E-3</v>
      </c>
      <c r="EA61" s="60">
        <v>-5.7879305960720745E-2</v>
      </c>
      <c r="EB61" s="33">
        <v>0</v>
      </c>
      <c r="FG61" s="60">
        <v>-8.3469300969812407E-2</v>
      </c>
      <c r="FH61" s="33">
        <v>0</v>
      </c>
      <c r="GM61" s="60">
        <v>852.05813603592139</v>
      </c>
      <c r="GN61" s="33">
        <v>1E-3</v>
      </c>
      <c r="HS61" s="60">
        <v>889.26735754858453</v>
      </c>
      <c r="HT61" s="33">
        <v>3.0000000000000001E-3</v>
      </c>
      <c r="IY61" s="60">
        <v>889.26739999999995</v>
      </c>
      <c r="IZ61" s="33">
        <v>3.0000000000000001E-3</v>
      </c>
      <c r="KE61" s="60">
        <v>832.96410000000003</v>
      </c>
      <c r="KF61" s="33">
        <v>1E-3</v>
      </c>
      <c r="LK61" s="60">
        <v>874.33010000000002</v>
      </c>
      <c r="LL61" s="33">
        <v>1E-3</v>
      </c>
      <c r="MQ61" s="60">
        <v>865.77020000000005</v>
      </c>
      <c r="MR61" s="33">
        <v>2E-3</v>
      </c>
    </row>
    <row r="62" spans="3:357" x14ac:dyDescent="0.35">
      <c r="C62" s="60">
        <v>-7.6001004515006132E-2</v>
      </c>
      <c r="D62" s="33">
        <v>0</v>
      </c>
      <c r="AI62" s="60">
        <v>-9.4984728663142032E-2</v>
      </c>
      <c r="AJ62" s="33">
        <v>0</v>
      </c>
      <c r="BO62" s="60">
        <v>-0.11350515163904332</v>
      </c>
      <c r="BP62" s="33">
        <v>1E-3</v>
      </c>
      <c r="CU62" s="60">
        <v>-0.11254755125845713</v>
      </c>
      <c r="CV62" s="33">
        <v>0</v>
      </c>
      <c r="EA62" s="60">
        <v>-5.7879305960720745E-2</v>
      </c>
      <c r="EB62" s="33">
        <v>0</v>
      </c>
      <c r="FG62" s="60">
        <v>-8.3469300969812407E-2</v>
      </c>
      <c r="FH62" s="33">
        <v>0</v>
      </c>
      <c r="GM62" s="60">
        <v>860.4176853529425</v>
      </c>
      <c r="GN62" s="33">
        <v>1E-3</v>
      </c>
      <c r="HS62" s="60">
        <v>898.46834625021165</v>
      </c>
      <c r="HT62" s="33">
        <v>1E-3</v>
      </c>
      <c r="IY62" s="60">
        <v>898.468388</v>
      </c>
      <c r="IZ62" s="33">
        <v>1E-3</v>
      </c>
      <c r="KE62" s="60">
        <v>839.11585200000002</v>
      </c>
      <c r="KF62" s="33">
        <v>0</v>
      </c>
      <c r="LK62" s="60">
        <v>881.375584</v>
      </c>
      <c r="LL62" s="33">
        <v>0</v>
      </c>
      <c r="MQ62" s="60">
        <v>870.72021200000006</v>
      </c>
      <c r="MR62" s="33">
        <v>1E-3</v>
      </c>
    </row>
    <row r="63" spans="3:357" x14ac:dyDescent="0.35">
      <c r="C63" s="60">
        <v>-7.6001004515006132E-2</v>
      </c>
      <c r="D63" s="33">
        <v>0</v>
      </c>
      <c r="AI63" s="60">
        <v>-9.4984728663142032E-2</v>
      </c>
      <c r="AJ63" s="33">
        <v>0</v>
      </c>
      <c r="BO63" s="60">
        <v>-0.11221206995988692</v>
      </c>
      <c r="BP63" s="33">
        <v>1E-3</v>
      </c>
      <c r="CU63" s="60">
        <v>-0.11183638394790364</v>
      </c>
      <c r="CV63" s="33">
        <v>1E-3</v>
      </c>
      <c r="EA63" s="60">
        <v>-5.7879305960720745E-2</v>
      </c>
      <c r="EB63" s="33">
        <v>0</v>
      </c>
      <c r="FG63" s="60">
        <v>-8.3469300969812407E-2</v>
      </c>
      <c r="FH63" s="33">
        <v>0</v>
      </c>
      <c r="GM63" s="60">
        <v>868.7772346699636</v>
      </c>
      <c r="GN63" s="33">
        <v>0</v>
      </c>
      <c r="HS63" s="60">
        <v>907.66933495183866</v>
      </c>
      <c r="HT63" s="33">
        <v>1E-3</v>
      </c>
      <c r="IY63" s="60">
        <v>907.66937599999994</v>
      </c>
      <c r="IZ63" s="33">
        <v>1E-3</v>
      </c>
      <c r="KE63" s="60">
        <v>845.26760400000001</v>
      </c>
      <c r="KF63" s="33">
        <v>1E-3</v>
      </c>
      <c r="LK63" s="60">
        <v>888.42106799999999</v>
      </c>
      <c r="LL63" s="33">
        <v>1E-3</v>
      </c>
      <c r="MQ63" s="60">
        <v>875.67022400000008</v>
      </c>
      <c r="MR63" s="33">
        <v>0</v>
      </c>
    </row>
    <row r="64" spans="3:357" x14ac:dyDescent="0.35">
      <c r="C64" s="60">
        <v>-7.6001004515006132E-2</v>
      </c>
      <c r="D64" s="33">
        <v>0</v>
      </c>
      <c r="AI64" s="60">
        <v>-9.4984728663142032E-2</v>
      </c>
      <c r="AJ64" s="33">
        <v>0</v>
      </c>
      <c r="BO64" s="60">
        <v>-0.1109189882807305</v>
      </c>
      <c r="BP64" s="33">
        <v>1E-3</v>
      </c>
      <c r="CU64" s="60">
        <v>-0.11112521663735016</v>
      </c>
      <c r="CV64" s="33">
        <v>2E-3</v>
      </c>
      <c r="EA64" s="60">
        <v>-5.7879305960720745E-2</v>
      </c>
      <c r="EB64" s="33">
        <v>0</v>
      </c>
      <c r="FG64" s="60">
        <v>-8.3469300969812407E-2</v>
      </c>
      <c r="FH64" s="33">
        <v>0</v>
      </c>
      <c r="GM64" s="60">
        <v>877.13678398698471</v>
      </c>
      <c r="GN64" s="33">
        <v>0</v>
      </c>
      <c r="HS64" s="60">
        <v>916.87032365346579</v>
      </c>
      <c r="HT64" s="33">
        <v>4.0000000000000001E-3</v>
      </c>
      <c r="IY64" s="60">
        <v>916.870364</v>
      </c>
      <c r="IZ64" s="33">
        <v>4.0000000000000001E-3</v>
      </c>
      <c r="KE64" s="60">
        <v>851.41935599999999</v>
      </c>
      <c r="KF64" s="33">
        <v>0</v>
      </c>
      <c r="LK64" s="60">
        <v>895.46655199999998</v>
      </c>
      <c r="LL64" s="33">
        <v>1E-3</v>
      </c>
      <c r="MQ64" s="60">
        <v>880.62023600000009</v>
      </c>
      <c r="MR64" s="33">
        <v>0</v>
      </c>
    </row>
    <row r="65" spans="3:356" x14ac:dyDescent="0.35">
      <c r="C65" s="60">
        <v>-7.6001004515006132E-2</v>
      </c>
      <c r="D65" s="33">
        <v>0</v>
      </c>
      <c r="AI65" s="60">
        <v>-9.4984728663142032E-2</v>
      </c>
      <c r="AJ65" s="33">
        <v>0</v>
      </c>
      <c r="BO65" s="60">
        <v>-0.10962590660157411</v>
      </c>
      <c r="BP65" s="33">
        <v>0</v>
      </c>
      <c r="CU65" s="60">
        <v>-0.11041404932679667</v>
      </c>
      <c r="CV65" s="33">
        <v>3.0000000000000001E-3</v>
      </c>
      <c r="EA65" s="60">
        <v>-5.7879305960720745E-2</v>
      </c>
      <c r="EB65" s="33">
        <v>0</v>
      </c>
      <c r="FG65" s="60">
        <v>-8.3469300969812407E-2</v>
      </c>
      <c r="FH65" s="33">
        <v>0</v>
      </c>
      <c r="GM65" s="60">
        <v>885.49633330400593</v>
      </c>
      <c r="GN65" s="33">
        <v>1E-3</v>
      </c>
      <c r="HS65" s="60">
        <v>926.07131235509291</v>
      </c>
      <c r="HT65" s="33">
        <v>6.0000000000000001E-3</v>
      </c>
      <c r="IY65" s="60">
        <v>926.07135199999993</v>
      </c>
      <c r="IZ65" s="33">
        <v>6.0000000000000001E-3</v>
      </c>
      <c r="KE65" s="60">
        <v>857.57110799999998</v>
      </c>
      <c r="KF65" s="33">
        <v>0</v>
      </c>
      <c r="LK65" s="60">
        <v>902.51203599999997</v>
      </c>
      <c r="LL65" s="33">
        <v>4.0000000000000001E-3</v>
      </c>
      <c r="MQ65" s="60">
        <v>885.57024799999999</v>
      </c>
      <c r="MR65" s="33">
        <v>0</v>
      </c>
    </row>
    <row r="66" spans="3:356" x14ac:dyDescent="0.35">
      <c r="C66" s="60">
        <v>-7.6001004515006132E-2</v>
      </c>
      <c r="D66" s="33">
        <v>0</v>
      </c>
      <c r="AI66" s="60">
        <v>-9.4984728663142032E-2</v>
      </c>
      <c r="AJ66" s="33">
        <v>0</v>
      </c>
      <c r="BO66" s="60">
        <v>-0.10833282492241769</v>
      </c>
      <c r="BP66" s="33">
        <v>1E-3</v>
      </c>
      <c r="CU66" s="60">
        <v>-0.10970288201624319</v>
      </c>
      <c r="CV66" s="33">
        <v>3.0000000000000001E-3</v>
      </c>
      <c r="EA66" s="60">
        <v>-5.7879305960720745E-2</v>
      </c>
      <c r="EB66" s="33">
        <v>0</v>
      </c>
      <c r="FG66" s="60">
        <v>-8.3469300969812407E-2</v>
      </c>
      <c r="FH66" s="33">
        <v>0</v>
      </c>
      <c r="GM66" s="60">
        <v>893.85588262102704</v>
      </c>
      <c r="GN66" s="33">
        <v>2E-3</v>
      </c>
      <c r="HS66" s="60">
        <v>935.27230105671993</v>
      </c>
      <c r="HT66" s="33">
        <v>8.9999999999999993E-3</v>
      </c>
      <c r="IY66" s="60">
        <v>935.27233999999999</v>
      </c>
      <c r="IZ66" s="33">
        <v>8.9999999999999993E-3</v>
      </c>
      <c r="KE66" s="60">
        <v>863.72286000000008</v>
      </c>
      <c r="KF66" s="33">
        <v>0</v>
      </c>
      <c r="LK66" s="60">
        <v>909.55752000000007</v>
      </c>
      <c r="LL66" s="33">
        <v>5.0000000000000001E-3</v>
      </c>
      <c r="MQ66" s="60">
        <v>890.52026000000001</v>
      </c>
      <c r="MR66" s="33">
        <v>0</v>
      </c>
    </row>
    <row r="67" spans="3:356" x14ac:dyDescent="0.35">
      <c r="C67" s="60">
        <v>-7.6001004515006132E-2</v>
      </c>
      <c r="D67" s="33">
        <v>0</v>
      </c>
      <c r="AI67" s="60">
        <v>-9.4984728663142032E-2</v>
      </c>
      <c r="AJ67" s="33">
        <v>0</v>
      </c>
      <c r="BO67" s="60">
        <v>-0.10703974324326129</v>
      </c>
      <c r="BP67" s="33">
        <v>0</v>
      </c>
      <c r="CU67" s="60">
        <v>-0.1089917147056897</v>
      </c>
      <c r="CV67" s="33">
        <v>4.0000000000000001E-3</v>
      </c>
      <c r="EA67" s="60">
        <v>-5.7879305960720745E-2</v>
      </c>
      <c r="EB67" s="33">
        <v>0</v>
      </c>
      <c r="FG67" s="60">
        <v>-8.3469300969812407E-2</v>
      </c>
      <c r="FH67" s="33">
        <v>0</v>
      </c>
      <c r="GM67" s="60">
        <v>902.21543193804814</v>
      </c>
      <c r="GN67" s="33">
        <v>2E-3</v>
      </c>
      <c r="HS67" s="60">
        <v>944.47328975834705</v>
      </c>
      <c r="HT67" s="33">
        <v>1.7000000000000001E-2</v>
      </c>
      <c r="IY67" s="60">
        <v>944.47332799999992</v>
      </c>
      <c r="IZ67" s="33">
        <v>1.7000000000000001E-2</v>
      </c>
      <c r="KE67" s="60">
        <v>869.87461200000007</v>
      </c>
      <c r="KF67" s="33">
        <v>0</v>
      </c>
      <c r="LK67" s="60">
        <v>916.60300400000006</v>
      </c>
      <c r="LL67" s="33">
        <v>3.0000000000000001E-3</v>
      </c>
      <c r="MQ67" s="60">
        <v>895.47027200000002</v>
      </c>
      <c r="MR67" s="33">
        <v>0</v>
      </c>
    </row>
    <row r="68" spans="3:356" x14ac:dyDescent="0.35">
      <c r="C68" s="60">
        <v>-7.6001004515006132E-2</v>
      </c>
      <c r="D68" s="33">
        <v>0</v>
      </c>
      <c r="AI68" s="60">
        <v>-9.4984728663142032E-2</v>
      </c>
      <c r="AJ68" s="33">
        <v>0</v>
      </c>
      <c r="BO68" s="60">
        <v>-0.10574666156410488</v>
      </c>
      <c r="BP68" s="33">
        <v>1E-3</v>
      </c>
      <c r="CU68" s="60">
        <v>-0.10828054739513622</v>
      </c>
      <c r="CV68" s="33">
        <v>3.0000000000000001E-3</v>
      </c>
      <c r="EA68" s="60">
        <v>-5.7879305960720745E-2</v>
      </c>
      <c r="EB68" s="33">
        <v>0</v>
      </c>
      <c r="FG68" s="60">
        <v>-8.3469300969812407E-2</v>
      </c>
      <c r="FH68" s="33">
        <v>0</v>
      </c>
      <c r="GM68" s="60">
        <v>910.57498125506925</v>
      </c>
      <c r="GN68" s="33">
        <v>1E-3</v>
      </c>
      <c r="HS68" s="60">
        <v>953.67427845997406</v>
      </c>
      <c r="HT68" s="33">
        <v>4.2000000000000003E-2</v>
      </c>
      <c r="IY68" s="60">
        <v>953.67431599999998</v>
      </c>
      <c r="IZ68" s="33">
        <v>4.2000000000000003E-2</v>
      </c>
      <c r="KE68" s="60">
        <v>876.02636400000006</v>
      </c>
      <c r="KF68" s="33">
        <v>3.0000000000000001E-3</v>
      </c>
      <c r="LK68" s="60">
        <v>923.64848800000004</v>
      </c>
      <c r="LL68" s="33">
        <v>5.0000000000000001E-3</v>
      </c>
      <c r="MQ68" s="60">
        <v>900.42028400000004</v>
      </c>
      <c r="MR68" s="33">
        <v>1E-3</v>
      </c>
    </row>
    <row r="69" spans="3:356" x14ac:dyDescent="0.35">
      <c r="C69" s="60">
        <v>-7.6001004515006132E-2</v>
      </c>
      <c r="D69" s="33">
        <v>0</v>
      </c>
      <c r="AI69" s="60">
        <v>-9.4984728663142032E-2</v>
      </c>
      <c r="AJ69" s="33">
        <v>0</v>
      </c>
      <c r="BO69" s="60">
        <v>-0.10445357988494848</v>
      </c>
      <c r="BP69" s="33">
        <v>4.0000000000000001E-3</v>
      </c>
      <c r="CU69" s="60">
        <v>-0.10756938008458274</v>
      </c>
      <c r="CV69" s="33">
        <v>4.0000000000000001E-3</v>
      </c>
      <c r="EA69" s="60">
        <v>-5.7879305960720745E-2</v>
      </c>
      <c r="EB69" s="33">
        <v>0</v>
      </c>
      <c r="FG69" s="60">
        <v>-8.3469300969812407E-2</v>
      </c>
      <c r="FH69" s="33">
        <v>0</v>
      </c>
      <c r="GM69" s="60">
        <v>918.93453057209035</v>
      </c>
      <c r="GN69" s="33">
        <v>3.0000000000000001E-3</v>
      </c>
      <c r="HS69" s="60">
        <v>962.87526716160119</v>
      </c>
      <c r="HT69" s="33">
        <v>5.5E-2</v>
      </c>
      <c r="IY69" s="60">
        <v>962.87530399999991</v>
      </c>
      <c r="IZ69" s="33">
        <v>5.5E-2</v>
      </c>
      <c r="KE69" s="60">
        <v>882.17811600000005</v>
      </c>
      <c r="KF69" s="33">
        <v>2E-3</v>
      </c>
      <c r="LK69" s="60">
        <v>930.69397200000003</v>
      </c>
      <c r="LL69" s="33">
        <v>6.0000000000000001E-3</v>
      </c>
      <c r="MQ69" s="60">
        <v>905.37029600000005</v>
      </c>
      <c r="MR69" s="33">
        <v>3.0000000000000001E-3</v>
      </c>
    </row>
    <row r="70" spans="3:356" x14ac:dyDescent="0.35">
      <c r="C70" s="60">
        <v>-7.6001004515006132E-2</v>
      </c>
      <c r="D70" s="33">
        <v>0</v>
      </c>
      <c r="AI70" s="60">
        <v>-9.4984728663142032E-2</v>
      </c>
      <c r="AJ70" s="33">
        <v>0</v>
      </c>
      <c r="BO70" s="60">
        <v>-0.10316049820579207</v>
      </c>
      <c r="BP70" s="33">
        <v>2E-3</v>
      </c>
      <c r="CU70" s="60">
        <v>-0.10685821277402925</v>
      </c>
      <c r="CV70" s="33">
        <v>6.0000000000000001E-3</v>
      </c>
      <c r="EA70" s="60">
        <v>-5.7879305960720745E-2</v>
      </c>
      <c r="EB70" s="33">
        <v>0</v>
      </c>
      <c r="FG70" s="60">
        <v>-8.3469300969812407E-2</v>
      </c>
      <c r="FH70" s="33">
        <v>0</v>
      </c>
      <c r="GM70" s="60">
        <v>927.29407988911146</v>
      </c>
      <c r="GN70" s="33">
        <v>3.0000000000000001E-3</v>
      </c>
      <c r="HS70" s="60">
        <v>972.07625586322831</v>
      </c>
      <c r="HT70" s="33">
        <v>9.7000000000000003E-2</v>
      </c>
      <c r="IY70" s="60">
        <v>972.07629199999997</v>
      </c>
      <c r="IZ70" s="33">
        <v>9.7000000000000003E-2</v>
      </c>
      <c r="KE70" s="60">
        <v>888.32986800000003</v>
      </c>
      <c r="KF70" s="33">
        <v>2E-3</v>
      </c>
      <c r="LK70" s="60">
        <v>937.73945600000002</v>
      </c>
      <c r="LL70" s="33">
        <v>1.7999999999999999E-2</v>
      </c>
      <c r="MQ70" s="60">
        <v>910.32030800000007</v>
      </c>
      <c r="MR70" s="33">
        <v>1E-3</v>
      </c>
    </row>
    <row r="71" spans="3:356" x14ac:dyDescent="0.35">
      <c r="C71" s="60">
        <v>-7.6001004515006132E-2</v>
      </c>
      <c r="D71" s="33">
        <v>0</v>
      </c>
      <c r="AI71" s="60">
        <v>-9.4984728663142032E-2</v>
      </c>
      <c r="AJ71" s="33">
        <v>0</v>
      </c>
      <c r="BO71" s="60">
        <v>-0.10186741652663567</v>
      </c>
      <c r="BP71" s="33">
        <v>3.0000000000000001E-3</v>
      </c>
      <c r="CU71" s="60">
        <v>-0.10614704546347577</v>
      </c>
      <c r="CV71" s="33">
        <v>8.0000000000000002E-3</v>
      </c>
      <c r="EA71" s="60">
        <v>-5.7879305960720745E-2</v>
      </c>
      <c r="EB71" s="33">
        <v>0</v>
      </c>
      <c r="FG71" s="60">
        <v>-8.3469300969812407E-2</v>
      </c>
      <c r="FH71" s="33">
        <v>0</v>
      </c>
      <c r="GM71" s="60">
        <v>935.65362920613256</v>
      </c>
      <c r="GN71" s="33">
        <v>0.01</v>
      </c>
      <c r="HS71" s="60">
        <v>981.27724456485532</v>
      </c>
      <c r="HT71" s="33">
        <v>0.13100000000000001</v>
      </c>
      <c r="IY71" s="60">
        <v>981.27728000000002</v>
      </c>
      <c r="IZ71" s="33">
        <v>0.13100000000000001</v>
      </c>
      <c r="KE71" s="60">
        <v>894.48162000000002</v>
      </c>
      <c r="KF71" s="33">
        <v>4.0000000000000001E-3</v>
      </c>
      <c r="LK71" s="60">
        <v>944.78494000000001</v>
      </c>
      <c r="LL71" s="33">
        <v>2.5000000000000001E-2</v>
      </c>
      <c r="MQ71" s="60">
        <v>915.27032000000008</v>
      </c>
      <c r="MR71" s="33">
        <v>1E-3</v>
      </c>
    </row>
    <row r="72" spans="3:356" x14ac:dyDescent="0.35">
      <c r="C72" s="60">
        <v>-7.6001004515006132E-2</v>
      </c>
      <c r="D72" s="33">
        <v>0</v>
      </c>
      <c r="AI72" s="60">
        <v>-9.4984728663142032E-2</v>
      </c>
      <c r="AJ72" s="33">
        <v>0</v>
      </c>
      <c r="BO72" s="60">
        <v>-0.10057433484747925</v>
      </c>
      <c r="BP72" s="33">
        <v>0.01</v>
      </c>
      <c r="CU72" s="60">
        <v>-0.10543587815292228</v>
      </c>
      <c r="CV72" s="33">
        <v>7.0000000000000001E-3</v>
      </c>
      <c r="EA72" s="60">
        <v>-5.7879305960720745E-2</v>
      </c>
      <c r="EB72" s="33">
        <v>0</v>
      </c>
      <c r="FG72" s="60">
        <v>-8.3469300969812407E-2</v>
      </c>
      <c r="FH72" s="33">
        <v>0</v>
      </c>
      <c r="GM72" s="60">
        <v>944.01317852315378</v>
      </c>
      <c r="GN72" s="33">
        <v>1.6E-2</v>
      </c>
      <c r="HS72" s="60">
        <v>990.47823326648245</v>
      </c>
      <c r="HT72" s="33">
        <v>0.17199999999999999</v>
      </c>
      <c r="IY72" s="60">
        <v>990.47826799999996</v>
      </c>
      <c r="IZ72" s="33">
        <v>0.17199999999999999</v>
      </c>
      <c r="KE72" s="60">
        <v>900.63337200000001</v>
      </c>
      <c r="KF72" s="33">
        <v>1E-3</v>
      </c>
      <c r="LK72" s="60">
        <v>951.83042399999999</v>
      </c>
      <c r="LL72" s="33">
        <v>2.1000000000000001E-2</v>
      </c>
      <c r="MQ72" s="60">
        <v>920.22033199999998</v>
      </c>
      <c r="MR72" s="33">
        <v>2E-3</v>
      </c>
    </row>
    <row r="73" spans="3:356" x14ac:dyDescent="0.35">
      <c r="C73" s="60">
        <v>-7.6001004515006132E-2</v>
      </c>
      <c r="D73" s="33">
        <v>0</v>
      </c>
      <c r="AI73" s="60">
        <v>-9.4984728663142032E-2</v>
      </c>
      <c r="AJ73" s="33">
        <v>0</v>
      </c>
      <c r="BO73" s="60">
        <v>-9.9281253168322856E-2</v>
      </c>
      <c r="BP73" s="33">
        <v>6.0000000000000001E-3</v>
      </c>
      <c r="CU73" s="60">
        <v>-0.1047247108423688</v>
      </c>
      <c r="CV73" s="33">
        <v>1.6E-2</v>
      </c>
      <c r="EA73" s="60">
        <v>-5.7879305960720745E-2</v>
      </c>
      <c r="EB73" s="33">
        <v>0</v>
      </c>
      <c r="FG73" s="60">
        <v>-8.3469300969812407E-2</v>
      </c>
      <c r="FH73" s="33">
        <v>0</v>
      </c>
      <c r="GM73" s="60">
        <v>952.37272784017489</v>
      </c>
      <c r="GN73" s="33">
        <v>3.1E-2</v>
      </c>
      <c r="HS73" s="60">
        <v>999.67922196810946</v>
      </c>
      <c r="HT73" s="33">
        <v>0.11600000000000001</v>
      </c>
      <c r="IY73" s="60">
        <v>999.67925600000001</v>
      </c>
      <c r="IZ73" s="33">
        <v>0.11600000000000001</v>
      </c>
      <c r="KE73" s="60">
        <v>906.785124</v>
      </c>
      <c r="KF73" s="33">
        <v>3.0000000000000001E-3</v>
      </c>
      <c r="LK73" s="60">
        <v>958.87590799999998</v>
      </c>
      <c r="LL73" s="33">
        <v>2.8000000000000001E-2</v>
      </c>
      <c r="MQ73" s="60">
        <v>925.170344</v>
      </c>
      <c r="MR73" s="33">
        <v>1E-3</v>
      </c>
    </row>
    <row r="74" spans="3:356" x14ac:dyDescent="0.35">
      <c r="C74" s="60">
        <v>-7.6001004515006132E-2</v>
      </c>
      <c r="D74" s="33">
        <v>0</v>
      </c>
      <c r="AI74" s="60">
        <v>-9.4984728663142032E-2</v>
      </c>
      <c r="AJ74" s="33">
        <v>0</v>
      </c>
      <c r="BO74" s="60">
        <v>-9.7988171489166442E-2</v>
      </c>
      <c r="BP74" s="33">
        <v>5.0000000000000001E-3</v>
      </c>
      <c r="CU74" s="60">
        <v>-0.10401354353181531</v>
      </c>
      <c r="CV74" s="33">
        <v>1.4999999999999999E-2</v>
      </c>
      <c r="EA74" s="60">
        <v>-5.7879305960720745E-2</v>
      </c>
      <c r="EB74" s="33">
        <v>0</v>
      </c>
      <c r="FG74" s="60">
        <v>-8.3469300969812407E-2</v>
      </c>
      <c r="FH74" s="33">
        <v>0</v>
      </c>
      <c r="GM74" s="60">
        <v>960.73227715719599</v>
      </c>
      <c r="GN74" s="33">
        <v>4.2999999999999997E-2</v>
      </c>
      <c r="HS74" s="60">
        <v>1008.8802106697366</v>
      </c>
      <c r="HT74" s="33">
        <v>9.8000000000000004E-2</v>
      </c>
      <c r="IY74" s="60">
        <v>1008.8802439999999</v>
      </c>
      <c r="IZ74" s="33">
        <v>9.8000000000000004E-2</v>
      </c>
      <c r="KE74" s="60">
        <v>912.93687599999998</v>
      </c>
      <c r="KF74" s="33">
        <v>6.0000000000000001E-3</v>
      </c>
      <c r="LK74" s="60">
        <v>965.92139199999997</v>
      </c>
      <c r="LL74" s="33">
        <v>3.5999999999999997E-2</v>
      </c>
      <c r="MQ74" s="60">
        <v>930.12035600000002</v>
      </c>
      <c r="MR74" s="33">
        <v>6.0000000000000001E-3</v>
      </c>
    </row>
    <row r="75" spans="3:356" x14ac:dyDescent="0.35">
      <c r="C75" s="60">
        <v>-7.6001004515006132E-2</v>
      </c>
      <c r="D75" s="33">
        <v>0</v>
      </c>
      <c r="AI75" s="60">
        <v>-9.4984728663142032E-2</v>
      </c>
      <c r="AJ75" s="33">
        <v>0</v>
      </c>
      <c r="BO75" s="60">
        <v>-9.6695089810010043E-2</v>
      </c>
      <c r="BP75" s="33">
        <v>8.9999999999999993E-3</v>
      </c>
      <c r="CU75" s="60">
        <v>-0.10330237622126183</v>
      </c>
      <c r="CV75" s="33">
        <v>1.9E-2</v>
      </c>
      <c r="EA75" s="60">
        <v>-5.7879305960720745E-2</v>
      </c>
      <c r="EB75" s="33">
        <v>0</v>
      </c>
      <c r="FG75" s="60">
        <v>-8.3469300969812407E-2</v>
      </c>
      <c r="FH75" s="33">
        <v>0</v>
      </c>
      <c r="GM75" s="60">
        <v>969.0918264742171</v>
      </c>
      <c r="GN75" s="33">
        <v>5.3999999999999999E-2</v>
      </c>
      <c r="HS75" s="60">
        <v>1018.0811993713637</v>
      </c>
      <c r="HT75" s="33">
        <v>8.3000000000000004E-2</v>
      </c>
      <c r="IY75" s="60">
        <v>1018.081232</v>
      </c>
      <c r="IZ75" s="33">
        <v>8.3000000000000004E-2</v>
      </c>
      <c r="KE75" s="60">
        <v>919.08862799999997</v>
      </c>
      <c r="KF75" s="33">
        <v>4.0000000000000001E-3</v>
      </c>
      <c r="LK75" s="60">
        <v>972.96687599999996</v>
      </c>
      <c r="LL75" s="33">
        <v>4.5999999999999999E-2</v>
      </c>
      <c r="MQ75" s="60">
        <v>935.07036800000003</v>
      </c>
      <c r="MR75" s="33">
        <v>4.0000000000000001E-3</v>
      </c>
    </row>
    <row r="76" spans="3:356" x14ac:dyDescent="0.35">
      <c r="C76" s="60">
        <v>-7.6001004515006132E-2</v>
      </c>
      <c r="D76" s="33">
        <v>0</v>
      </c>
      <c r="AI76" s="60">
        <v>-9.4984728663142032E-2</v>
      </c>
      <c r="AJ76" s="33">
        <v>0</v>
      </c>
      <c r="BO76" s="60">
        <v>-9.540200813085363E-2</v>
      </c>
      <c r="BP76" s="33">
        <v>7.0000000000000001E-3</v>
      </c>
      <c r="CU76" s="60">
        <v>-0.10259120891070835</v>
      </c>
      <c r="CV76" s="33">
        <v>0.02</v>
      </c>
      <c r="EA76" s="60">
        <v>-5.7879305960720745E-2</v>
      </c>
      <c r="EB76" s="33">
        <v>0</v>
      </c>
      <c r="FG76" s="60">
        <v>-8.3469300969812407E-2</v>
      </c>
      <c r="FH76" s="33">
        <v>0</v>
      </c>
      <c r="GM76" s="60">
        <v>977.45137579123821</v>
      </c>
      <c r="GN76" s="33">
        <v>0.11</v>
      </c>
      <c r="HS76" s="60">
        <v>1027.2821880729907</v>
      </c>
      <c r="HT76" s="33">
        <v>4.9000000000000002E-2</v>
      </c>
      <c r="IY76" s="60">
        <v>1027.2822200000001</v>
      </c>
      <c r="IZ76" s="33">
        <v>4.9000000000000002E-2</v>
      </c>
      <c r="KE76" s="60">
        <v>925.24037999999996</v>
      </c>
      <c r="KF76" s="33">
        <v>6.0000000000000001E-3</v>
      </c>
      <c r="LK76" s="60">
        <v>980.01235999999994</v>
      </c>
      <c r="LL76" s="33">
        <v>8.2000000000000003E-2</v>
      </c>
      <c r="MQ76" s="60">
        <v>940.02038000000005</v>
      </c>
      <c r="MR76" s="33">
        <v>7.0000000000000001E-3</v>
      </c>
    </row>
    <row r="77" spans="3:356" x14ac:dyDescent="0.35">
      <c r="C77" s="60">
        <v>-7.6001004515006132E-2</v>
      </c>
      <c r="D77" s="33">
        <v>0</v>
      </c>
      <c r="AI77" s="60">
        <v>-9.4984728663142032E-2</v>
      </c>
      <c r="AJ77" s="33">
        <v>0</v>
      </c>
      <c r="BO77" s="60">
        <v>-9.4108926451697231E-2</v>
      </c>
      <c r="BP77" s="33">
        <v>1.4E-2</v>
      </c>
      <c r="CU77" s="60">
        <v>-0.10188004160015486</v>
      </c>
      <c r="CV77" s="33">
        <v>2.1000000000000001E-2</v>
      </c>
      <c r="EA77" s="60">
        <v>-5.7879305960720745E-2</v>
      </c>
      <c r="EB77" s="33">
        <v>0</v>
      </c>
      <c r="FG77" s="60">
        <v>-8.3469300969812407E-2</v>
      </c>
      <c r="FH77" s="33">
        <v>0</v>
      </c>
      <c r="GM77" s="60">
        <v>985.81092510825931</v>
      </c>
      <c r="GN77" s="33">
        <v>0.121</v>
      </c>
      <c r="HS77" s="60">
        <v>1036.4831767746177</v>
      </c>
      <c r="HT77" s="33">
        <v>3.5999999999999997E-2</v>
      </c>
      <c r="IY77" s="60">
        <v>1036.4832080000001</v>
      </c>
      <c r="IZ77" s="33">
        <v>3.5999999999999997E-2</v>
      </c>
      <c r="KE77" s="60">
        <v>931.39213200000006</v>
      </c>
      <c r="KF77" s="33">
        <v>1.0999999999999999E-2</v>
      </c>
      <c r="LK77" s="60">
        <v>987.05784400000005</v>
      </c>
      <c r="LL77" s="33">
        <v>0.111</v>
      </c>
      <c r="MQ77" s="60">
        <v>944.97039200000006</v>
      </c>
      <c r="MR77" s="33">
        <v>1.0999999999999999E-2</v>
      </c>
    </row>
    <row r="78" spans="3:356" x14ac:dyDescent="0.35">
      <c r="C78" s="60">
        <v>-7.6001004515006132E-2</v>
      </c>
      <c r="D78" s="33">
        <v>0</v>
      </c>
      <c r="AI78" s="60">
        <v>-9.4984728663142032E-2</v>
      </c>
      <c r="AJ78" s="33">
        <v>0</v>
      </c>
      <c r="BO78" s="60">
        <v>-9.2815844772540818E-2</v>
      </c>
      <c r="BP78" s="33">
        <v>1.2E-2</v>
      </c>
      <c r="CU78" s="60">
        <v>-0.10116887428960138</v>
      </c>
      <c r="CV78" s="33">
        <v>2.1999999999999999E-2</v>
      </c>
      <c r="EA78" s="60">
        <v>-5.7879305960720745E-2</v>
      </c>
      <c r="EB78" s="33">
        <v>0</v>
      </c>
      <c r="FG78" s="60">
        <v>-8.3469300969812407E-2</v>
      </c>
      <c r="FH78" s="33">
        <v>0</v>
      </c>
      <c r="GM78" s="60">
        <v>994.17047442528042</v>
      </c>
      <c r="GN78" s="33">
        <v>0.13500000000000001</v>
      </c>
      <c r="HS78" s="60">
        <v>1045.684165476245</v>
      </c>
      <c r="HT78" s="33">
        <v>0.02</v>
      </c>
      <c r="IY78" s="60">
        <v>1045.6841959999999</v>
      </c>
      <c r="IZ78" s="33">
        <v>0.02</v>
      </c>
      <c r="KE78" s="60">
        <v>937.54388400000005</v>
      </c>
      <c r="KF78" s="33">
        <v>1.4E-2</v>
      </c>
      <c r="LK78" s="60">
        <v>994.10332800000003</v>
      </c>
      <c r="LL78" s="33">
        <v>0.127</v>
      </c>
      <c r="MQ78" s="60">
        <v>949.92040400000008</v>
      </c>
      <c r="MR78" s="33">
        <v>8.9999999999999993E-3</v>
      </c>
    </row>
    <row r="79" spans="3:356" x14ac:dyDescent="0.35">
      <c r="C79" s="60">
        <v>-7.6001004515006132E-2</v>
      </c>
      <c r="D79" s="33">
        <v>0</v>
      </c>
      <c r="AI79" s="60">
        <v>-9.4984728663142032E-2</v>
      </c>
      <c r="AJ79" s="33">
        <v>0</v>
      </c>
      <c r="BO79" s="60">
        <v>-9.1522763093384418E-2</v>
      </c>
      <c r="BP79" s="33">
        <v>1.0999999999999999E-2</v>
      </c>
      <c r="CU79" s="60">
        <v>-0.10045770697904789</v>
      </c>
      <c r="CV79" s="33">
        <v>0.03</v>
      </c>
      <c r="EA79" s="60">
        <v>-5.7879305960720745E-2</v>
      </c>
      <c r="EB79" s="33">
        <v>0</v>
      </c>
      <c r="FG79" s="60">
        <v>-8.3469300969812407E-2</v>
      </c>
      <c r="FH79" s="33">
        <v>0</v>
      </c>
      <c r="GM79" s="60">
        <v>1002.5300237423016</v>
      </c>
      <c r="GN79" s="33">
        <v>0.13700000000000001</v>
      </c>
      <c r="HS79" s="60">
        <v>1054.885154177872</v>
      </c>
      <c r="HT79" s="33">
        <v>1.4E-2</v>
      </c>
      <c r="IY79" s="60">
        <v>1054.885184</v>
      </c>
      <c r="IZ79" s="33">
        <v>1.4E-2</v>
      </c>
      <c r="KE79" s="60">
        <v>943.69563600000004</v>
      </c>
      <c r="KF79" s="33">
        <v>1.4999999999999999E-2</v>
      </c>
      <c r="LK79" s="60">
        <v>1001.148812</v>
      </c>
      <c r="LL79" s="33">
        <v>0.114</v>
      </c>
      <c r="MQ79" s="60">
        <v>954.87041599999998</v>
      </c>
      <c r="MR79" s="33">
        <v>1.4E-2</v>
      </c>
    </row>
    <row r="80" spans="3:356" x14ac:dyDescent="0.35">
      <c r="C80" s="60">
        <v>-7.6001004515006132E-2</v>
      </c>
      <c r="D80" s="33">
        <v>0</v>
      </c>
      <c r="AI80" s="60">
        <v>-9.4984728663142032E-2</v>
      </c>
      <c r="AJ80" s="33">
        <v>0</v>
      </c>
      <c r="BO80" s="60">
        <v>-9.0229681414228005E-2</v>
      </c>
      <c r="BP80" s="33">
        <v>1.7999999999999999E-2</v>
      </c>
      <c r="CU80" s="60">
        <v>-9.9746539668494422E-2</v>
      </c>
      <c r="CV80" s="33">
        <v>2.5999999999999999E-2</v>
      </c>
      <c r="EA80" s="60">
        <v>-5.7879305960720745E-2</v>
      </c>
      <c r="EB80" s="33">
        <v>0</v>
      </c>
      <c r="FG80" s="60">
        <v>-8.3469300969812407E-2</v>
      </c>
      <c r="FH80" s="33">
        <v>0</v>
      </c>
      <c r="GM80" s="60">
        <v>1010.8895730593227</v>
      </c>
      <c r="GN80" s="33">
        <v>8.2000000000000003E-2</v>
      </c>
      <c r="HS80" s="60">
        <v>1064.0861428794992</v>
      </c>
      <c r="HT80" s="33">
        <v>8.0000000000000002E-3</v>
      </c>
      <c r="IY80" s="60">
        <v>1064.086172</v>
      </c>
      <c r="IZ80" s="33">
        <v>8.0000000000000002E-3</v>
      </c>
      <c r="KE80" s="60">
        <v>949.84738800000002</v>
      </c>
      <c r="KF80" s="33">
        <v>2.1999999999999999E-2</v>
      </c>
      <c r="LK80" s="60">
        <v>1008.194296</v>
      </c>
      <c r="LL80" s="33">
        <v>8.5999999999999993E-2</v>
      </c>
      <c r="MQ80" s="60">
        <v>959.82042799999999</v>
      </c>
      <c r="MR80" s="33">
        <v>1.6E-2</v>
      </c>
    </row>
    <row r="81" spans="3:356" x14ac:dyDescent="0.35">
      <c r="C81" s="60">
        <v>-7.6001004515006132E-2</v>
      </c>
      <c r="D81" s="33">
        <v>0</v>
      </c>
      <c r="AI81" s="60">
        <v>-9.4984728663142032E-2</v>
      </c>
      <c r="AJ81" s="33">
        <v>0</v>
      </c>
      <c r="BO81" s="60">
        <v>-8.8936599735071606E-2</v>
      </c>
      <c r="BP81" s="33">
        <v>2.4E-2</v>
      </c>
      <c r="CU81" s="60">
        <v>-9.9035372357940937E-2</v>
      </c>
      <c r="CV81" s="33">
        <v>0.05</v>
      </c>
      <c r="EA81" s="60">
        <v>-5.7879305960720745E-2</v>
      </c>
      <c r="EB81" s="33">
        <v>0</v>
      </c>
      <c r="FG81" s="60">
        <v>-8.3469300969812407E-2</v>
      </c>
      <c r="FH81" s="33">
        <v>0</v>
      </c>
      <c r="GM81" s="60">
        <v>1019.2491223763438</v>
      </c>
      <c r="GN81" s="33">
        <v>6.3E-2</v>
      </c>
      <c r="HS81" s="60">
        <v>1073.2871315811262</v>
      </c>
      <c r="HT81" s="33">
        <v>0.01</v>
      </c>
      <c r="IY81" s="60">
        <v>1073.2871600000001</v>
      </c>
      <c r="IZ81" s="33">
        <v>0.01</v>
      </c>
      <c r="KE81" s="60">
        <v>955.99914000000001</v>
      </c>
      <c r="KF81" s="33">
        <v>2.3E-2</v>
      </c>
      <c r="LK81" s="60">
        <v>1015.23978</v>
      </c>
      <c r="LL81" s="33">
        <v>7.0999999999999994E-2</v>
      </c>
      <c r="MQ81" s="60">
        <v>964.77044000000001</v>
      </c>
      <c r="MR81" s="33">
        <v>3.2000000000000001E-2</v>
      </c>
    </row>
    <row r="82" spans="3:356" x14ac:dyDescent="0.35">
      <c r="C82" s="60">
        <v>-7.6001004515006132E-2</v>
      </c>
      <c r="D82" s="33">
        <v>0</v>
      </c>
      <c r="AI82" s="60">
        <v>-9.4984728663142032E-2</v>
      </c>
      <c r="AJ82" s="33">
        <v>0</v>
      </c>
      <c r="BO82" s="60">
        <v>-8.7643518055915193E-2</v>
      </c>
      <c r="BP82" s="33">
        <v>1.7000000000000001E-2</v>
      </c>
      <c r="CU82" s="60">
        <v>-9.8324205047387453E-2</v>
      </c>
      <c r="CV82" s="33">
        <v>3.7999999999999999E-2</v>
      </c>
      <c r="EA82" s="60">
        <v>-5.7879305960720745E-2</v>
      </c>
      <c r="EB82" s="33">
        <v>0</v>
      </c>
      <c r="FG82" s="60">
        <v>-8.3469300969812407E-2</v>
      </c>
      <c r="FH82" s="33">
        <v>0</v>
      </c>
      <c r="GM82" s="60">
        <v>1027.6086716933651</v>
      </c>
      <c r="GN82" s="33">
        <v>4.8000000000000001E-2</v>
      </c>
      <c r="HS82" s="60">
        <v>1082.4881202827532</v>
      </c>
      <c r="HT82" s="33">
        <v>6.0000000000000001E-3</v>
      </c>
      <c r="IY82" s="60">
        <v>1082.4881479999999</v>
      </c>
      <c r="IZ82" s="33">
        <v>6.0000000000000001E-3</v>
      </c>
      <c r="KE82" s="60">
        <v>962.150892</v>
      </c>
      <c r="KF82" s="33">
        <v>3.5000000000000003E-2</v>
      </c>
      <c r="LK82" s="60">
        <v>1022.285264</v>
      </c>
      <c r="LL82" s="33">
        <v>6.0999999999999999E-2</v>
      </c>
      <c r="MQ82" s="60">
        <v>969.72045200000002</v>
      </c>
      <c r="MR82" s="33">
        <v>3.1E-2</v>
      </c>
    </row>
    <row r="83" spans="3:356" x14ac:dyDescent="0.35">
      <c r="C83" s="60">
        <v>-7.6001004515006132E-2</v>
      </c>
      <c r="D83" s="33">
        <v>0</v>
      </c>
      <c r="AI83" s="60">
        <v>-9.4984728663142032E-2</v>
      </c>
      <c r="AJ83" s="33">
        <v>0</v>
      </c>
      <c r="BO83" s="60">
        <v>-8.6350436376758793E-2</v>
      </c>
      <c r="BP83" s="33">
        <v>2.5999999999999999E-2</v>
      </c>
      <c r="CU83" s="60">
        <v>-9.7613037736833969E-2</v>
      </c>
      <c r="CV83" s="33">
        <v>4.4999999999999998E-2</v>
      </c>
      <c r="EA83" s="60">
        <v>-5.7879305960720745E-2</v>
      </c>
      <c r="EB83" s="33">
        <v>0</v>
      </c>
      <c r="FG83" s="60">
        <v>-8.3469300969812407E-2</v>
      </c>
      <c r="FH83" s="33">
        <v>0</v>
      </c>
      <c r="GM83" s="60">
        <v>1035.9682210103861</v>
      </c>
      <c r="GN83" s="33">
        <v>0.04</v>
      </c>
      <c r="HS83" s="60">
        <v>1091.6891089843803</v>
      </c>
      <c r="HT83" s="33">
        <v>4.0000000000000001E-3</v>
      </c>
      <c r="IY83" s="60">
        <v>1091.689136</v>
      </c>
      <c r="IZ83" s="33">
        <v>4.0000000000000001E-3</v>
      </c>
      <c r="KE83" s="60">
        <v>968.30264399999999</v>
      </c>
      <c r="KF83" s="33">
        <v>4.9000000000000002E-2</v>
      </c>
      <c r="LK83" s="60">
        <v>1029.3307480000001</v>
      </c>
      <c r="LL83" s="33">
        <v>3.5999999999999997E-2</v>
      </c>
      <c r="MQ83" s="60">
        <v>974.67046400000004</v>
      </c>
      <c r="MR83" s="33">
        <v>4.2999999999999997E-2</v>
      </c>
    </row>
    <row r="84" spans="3:356" x14ac:dyDescent="0.35">
      <c r="C84" s="60">
        <v>-7.6001004515006132E-2</v>
      </c>
      <c r="D84" s="33">
        <v>0</v>
      </c>
      <c r="AI84" s="60">
        <v>-9.4984728663142032E-2</v>
      </c>
      <c r="AJ84" s="33">
        <v>0</v>
      </c>
      <c r="BO84" s="60">
        <v>-8.505735469760238E-2</v>
      </c>
      <c r="BP84" s="33">
        <v>3.2000000000000001E-2</v>
      </c>
      <c r="CU84" s="60">
        <v>-9.6901870426280484E-2</v>
      </c>
      <c r="CV84" s="33">
        <v>3.5000000000000003E-2</v>
      </c>
      <c r="EA84" s="60">
        <v>-5.7879305960720745E-2</v>
      </c>
      <c r="EB84" s="33">
        <v>0</v>
      </c>
      <c r="FG84" s="60">
        <v>-8.3469300969812407E-2</v>
      </c>
      <c r="FH84" s="33">
        <v>0</v>
      </c>
      <c r="GM84" s="60">
        <v>1044.3277703274073</v>
      </c>
      <c r="GN84" s="33">
        <v>2.1999999999999999E-2</v>
      </c>
      <c r="HS84" s="60">
        <v>1100.8900976860075</v>
      </c>
      <c r="HT84" s="33">
        <v>3.0000000000000001E-3</v>
      </c>
      <c r="IY84" s="60">
        <v>1100.890124</v>
      </c>
      <c r="IZ84" s="33">
        <v>3.0000000000000001E-3</v>
      </c>
      <c r="KE84" s="60">
        <v>974.45439599999997</v>
      </c>
      <c r="KF84" s="33">
        <v>0.05</v>
      </c>
      <c r="LK84" s="60">
        <v>1036.3762320000001</v>
      </c>
      <c r="LL84" s="33">
        <v>3.2000000000000001E-2</v>
      </c>
      <c r="MQ84" s="60">
        <v>979.62047600000005</v>
      </c>
      <c r="MR84" s="33">
        <v>4.9000000000000002E-2</v>
      </c>
    </row>
    <row r="85" spans="3:356" x14ac:dyDescent="0.35">
      <c r="C85" s="60">
        <v>-7.6001004515006132E-2</v>
      </c>
      <c r="D85" s="33">
        <v>0</v>
      </c>
      <c r="AI85" s="60">
        <v>-9.4984728663142032E-2</v>
      </c>
      <c r="AJ85" s="33">
        <v>0</v>
      </c>
      <c r="BO85" s="60">
        <v>-8.3764273018445967E-2</v>
      </c>
      <c r="BP85" s="33">
        <v>3.5999999999999997E-2</v>
      </c>
      <c r="CU85" s="60">
        <v>-9.6190703115727E-2</v>
      </c>
      <c r="CV85" s="33">
        <v>0.05</v>
      </c>
      <c r="EA85" s="60">
        <v>-5.7879305960720745E-2</v>
      </c>
      <c r="EB85" s="33">
        <v>0</v>
      </c>
      <c r="FG85" s="60">
        <v>-8.3469300969812407E-2</v>
      </c>
      <c r="FH85" s="33">
        <v>0</v>
      </c>
      <c r="GM85" s="60">
        <v>1052.6873196444283</v>
      </c>
      <c r="GN85" s="33">
        <v>1.7000000000000001E-2</v>
      </c>
      <c r="HS85" s="60">
        <v>1110.0910863876345</v>
      </c>
      <c r="HT85" s="33">
        <v>5.0000000000000001E-3</v>
      </c>
      <c r="IY85" s="60">
        <v>1110.0911120000001</v>
      </c>
      <c r="IZ85" s="33">
        <v>5.0000000000000001E-3</v>
      </c>
      <c r="KE85" s="60">
        <v>980.60614800000008</v>
      </c>
      <c r="KF85" s="33">
        <v>6.8000000000000005E-2</v>
      </c>
      <c r="LK85" s="60">
        <v>1043.4217160000001</v>
      </c>
      <c r="LL85" s="33">
        <v>2.5000000000000001E-2</v>
      </c>
      <c r="MQ85" s="60">
        <v>984.57048800000007</v>
      </c>
      <c r="MR85" s="33">
        <v>7.0000000000000007E-2</v>
      </c>
    </row>
    <row r="86" spans="3:356" x14ac:dyDescent="0.35">
      <c r="C86" s="60">
        <v>-7.6001004515006132E-2</v>
      </c>
      <c r="D86" s="33">
        <v>0</v>
      </c>
      <c r="AI86" s="60">
        <v>-9.4984728663142032E-2</v>
      </c>
      <c r="AJ86" s="33">
        <v>0</v>
      </c>
      <c r="BO86" s="60">
        <v>-8.2471191339289568E-2</v>
      </c>
      <c r="BP86" s="33">
        <v>3.4000000000000002E-2</v>
      </c>
      <c r="CU86" s="60">
        <v>-9.5479535805173515E-2</v>
      </c>
      <c r="CV86" s="33">
        <v>4.2000000000000003E-2</v>
      </c>
      <c r="EA86" s="60">
        <v>-5.7879305960720745E-2</v>
      </c>
      <c r="EB86" s="33">
        <v>0</v>
      </c>
      <c r="FG86" s="60">
        <v>-8.3469300969812407E-2</v>
      </c>
      <c r="FH86" s="33">
        <v>0</v>
      </c>
      <c r="GM86" s="60">
        <v>1061.0468689614495</v>
      </c>
      <c r="GN86" s="33">
        <v>1.0999999999999999E-2</v>
      </c>
      <c r="HS86" s="60">
        <v>1119.2920750892615</v>
      </c>
      <c r="HT86" s="33">
        <v>2E-3</v>
      </c>
      <c r="IY86" s="60">
        <v>1119.2921000000001</v>
      </c>
      <c r="IZ86" s="33">
        <v>2E-3</v>
      </c>
      <c r="KE86" s="60">
        <v>986.75790000000006</v>
      </c>
      <c r="KF86" s="33">
        <v>9.4E-2</v>
      </c>
      <c r="LK86" s="60">
        <v>1050.4672</v>
      </c>
      <c r="LL86" s="33">
        <v>1.7999999999999999E-2</v>
      </c>
      <c r="MQ86" s="60">
        <v>989.52050000000008</v>
      </c>
      <c r="MR86" s="33">
        <v>7.9000000000000001E-2</v>
      </c>
    </row>
    <row r="87" spans="3:356" x14ac:dyDescent="0.35">
      <c r="C87" s="60">
        <v>-7.6001004515006132E-2</v>
      </c>
      <c r="D87" s="33">
        <v>0</v>
      </c>
      <c r="AI87" s="60">
        <v>-9.4984728663142032E-2</v>
      </c>
      <c r="AJ87" s="33">
        <v>0</v>
      </c>
      <c r="BO87" s="60">
        <v>-8.1178109660133169E-2</v>
      </c>
      <c r="BP87" s="33">
        <v>4.2999999999999997E-2</v>
      </c>
      <c r="CU87" s="60">
        <v>-9.4768368494620031E-2</v>
      </c>
      <c r="CV87" s="33">
        <v>5.0999999999999997E-2</v>
      </c>
      <c r="EA87" s="60">
        <v>-5.7879305960720745E-2</v>
      </c>
      <c r="EB87" s="33">
        <v>0</v>
      </c>
      <c r="FG87" s="60">
        <v>-8.3469300969812407E-2</v>
      </c>
      <c r="FH87" s="33">
        <v>0</v>
      </c>
      <c r="GM87" s="60">
        <v>1069.4064182784705</v>
      </c>
      <c r="GN87" s="33">
        <v>1.2E-2</v>
      </c>
      <c r="HS87" s="60">
        <v>1128.4930637908888</v>
      </c>
      <c r="HT87" s="33">
        <v>1E-3</v>
      </c>
      <c r="IY87" s="60">
        <v>1128.4930879999999</v>
      </c>
      <c r="IZ87" s="33">
        <v>1E-3</v>
      </c>
      <c r="KE87" s="60">
        <v>992.90965200000005</v>
      </c>
      <c r="KF87" s="33">
        <v>0.108</v>
      </c>
      <c r="LK87" s="60">
        <v>1057.512684</v>
      </c>
      <c r="LL87" s="33">
        <v>1.0999999999999999E-2</v>
      </c>
      <c r="MQ87" s="60">
        <v>994.47051199999999</v>
      </c>
      <c r="MR87" s="33">
        <v>9.6000000000000002E-2</v>
      </c>
    </row>
    <row r="88" spans="3:356" x14ac:dyDescent="0.35">
      <c r="C88" s="60">
        <v>-7.6001004515006132E-2</v>
      </c>
      <c r="D88" s="33">
        <v>0</v>
      </c>
      <c r="AI88" s="60">
        <v>-9.4984728663142032E-2</v>
      </c>
      <c r="AJ88" s="33">
        <v>0</v>
      </c>
      <c r="BO88" s="60">
        <v>-7.9885027980976756E-2</v>
      </c>
      <c r="BP88" s="33">
        <v>4.2000000000000003E-2</v>
      </c>
      <c r="CU88" s="60">
        <v>-9.4057201184066547E-2</v>
      </c>
      <c r="CV88" s="33">
        <v>4.8000000000000001E-2</v>
      </c>
      <c r="EA88" s="60">
        <v>-5.7879305960720745E-2</v>
      </c>
      <c r="EB88" s="33">
        <v>0</v>
      </c>
      <c r="FG88" s="60">
        <v>-8.3469300969812407E-2</v>
      </c>
      <c r="FH88" s="33">
        <v>0</v>
      </c>
      <c r="GM88" s="60">
        <v>1077.7659675954917</v>
      </c>
      <c r="GN88" s="33">
        <v>8.9999999999999993E-3</v>
      </c>
      <c r="HS88" s="60">
        <v>1137.6940524925158</v>
      </c>
      <c r="HT88" s="33">
        <v>0</v>
      </c>
      <c r="IY88" s="60">
        <v>1137.694076</v>
      </c>
      <c r="IZ88" s="33">
        <v>0</v>
      </c>
      <c r="KE88" s="60">
        <v>999.06140400000004</v>
      </c>
      <c r="KF88" s="33">
        <v>0.111</v>
      </c>
      <c r="LK88" s="60">
        <v>1064.558168</v>
      </c>
      <c r="LL88" s="33">
        <v>7.0000000000000001E-3</v>
      </c>
      <c r="MQ88" s="60">
        <v>999.420524</v>
      </c>
      <c r="MR88" s="33">
        <v>8.1000000000000003E-2</v>
      </c>
    </row>
    <row r="89" spans="3:356" x14ac:dyDescent="0.35">
      <c r="C89" s="60">
        <v>-7.6001004515006132E-2</v>
      </c>
      <c r="D89" s="33">
        <v>0</v>
      </c>
      <c r="AI89" s="60">
        <v>-9.4984728663142032E-2</v>
      </c>
      <c r="AJ89" s="33">
        <v>0</v>
      </c>
      <c r="BO89" s="60">
        <v>-7.8591946301820342E-2</v>
      </c>
      <c r="BP89" s="33">
        <v>0.05</v>
      </c>
      <c r="CU89" s="60">
        <v>-9.3346033873513062E-2</v>
      </c>
      <c r="CV89" s="33">
        <v>4.9000000000000002E-2</v>
      </c>
      <c r="EA89" s="60">
        <v>-5.7879305960720745E-2</v>
      </c>
      <c r="EB89" s="33">
        <v>0</v>
      </c>
      <c r="FG89" s="60">
        <v>-8.3469300969812407E-2</v>
      </c>
      <c r="FH89" s="33">
        <v>0</v>
      </c>
      <c r="GM89" s="60">
        <v>1086.1255169125129</v>
      </c>
      <c r="GN89" s="33">
        <v>8.9999999999999993E-3</v>
      </c>
      <c r="HS89" s="60">
        <v>1146.8950411941428</v>
      </c>
      <c r="HT89" s="33">
        <v>1E-3</v>
      </c>
      <c r="IY89" s="60">
        <v>1146.895064</v>
      </c>
      <c r="IZ89" s="33">
        <v>1E-3</v>
      </c>
      <c r="KE89" s="60">
        <v>1005.213156</v>
      </c>
      <c r="KF89" s="33">
        <v>7.4999999999999997E-2</v>
      </c>
      <c r="LK89" s="60">
        <v>1071.603652</v>
      </c>
      <c r="LL89" s="33">
        <v>5.0000000000000001E-3</v>
      </c>
      <c r="MQ89" s="60">
        <v>1004.370536</v>
      </c>
      <c r="MR89" s="33">
        <v>8.5000000000000006E-2</v>
      </c>
    </row>
    <row r="90" spans="3:356" x14ac:dyDescent="0.35">
      <c r="C90" s="60">
        <v>-7.6001004515006132E-2</v>
      </c>
      <c r="D90" s="33">
        <v>0</v>
      </c>
      <c r="AI90" s="60">
        <v>-9.4984728663142032E-2</v>
      </c>
      <c r="AJ90" s="33">
        <v>0</v>
      </c>
      <c r="BO90" s="60">
        <v>-7.7298864622663943E-2</v>
      </c>
      <c r="BP90" s="33">
        <v>5.5E-2</v>
      </c>
      <c r="CU90" s="60">
        <v>-9.2634866562959578E-2</v>
      </c>
      <c r="CV90" s="33">
        <v>4.3999999999999997E-2</v>
      </c>
      <c r="EA90" s="60">
        <v>-5.7879305960720745E-2</v>
      </c>
      <c r="EB90" s="33">
        <v>0</v>
      </c>
      <c r="FG90" s="60">
        <v>-8.3469300969812407E-2</v>
      </c>
      <c r="FH90" s="33">
        <v>0</v>
      </c>
      <c r="GM90" s="60">
        <v>1094.4850662295339</v>
      </c>
      <c r="GN90" s="33">
        <v>4.0000000000000001E-3</v>
      </c>
      <c r="HS90" s="60">
        <v>1156.0960298957698</v>
      </c>
      <c r="HT90" s="33">
        <v>0</v>
      </c>
      <c r="IY90" s="60">
        <v>1156.0960520000001</v>
      </c>
      <c r="IZ90" s="33">
        <v>0</v>
      </c>
      <c r="KE90" s="60">
        <v>1011.364908</v>
      </c>
      <c r="KF90" s="33">
        <v>5.3999999999999999E-2</v>
      </c>
      <c r="LK90" s="60">
        <v>1078.649136</v>
      </c>
      <c r="LL90" s="33">
        <v>3.0000000000000001E-3</v>
      </c>
      <c r="MQ90" s="60">
        <v>1009.320548</v>
      </c>
      <c r="MR90" s="33">
        <v>7.2999999999999995E-2</v>
      </c>
    </row>
    <row r="91" spans="3:356" x14ac:dyDescent="0.35">
      <c r="C91" s="60">
        <v>-7.6001004515006132E-2</v>
      </c>
      <c r="D91" s="33">
        <v>0</v>
      </c>
      <c r="AI91" s="60">
        <v>-9.4984728663142032E-2</v>
      </c>
      <c r="AJ91" s="33">
        <v>0</v>
      </c>
      <c r="BO91" s="60">
        <v>-7.6005782943507544E-2</v>
      </c>
      <c r="BP91" s="33">
        <v>3.5000000000000003E-2</v>
      </c>
      <c r="CU91" s="60">
        <v>-9.1923699252406094E-2</v>
      </c>
      <c r="CV91" s="33">
        <v>4.4999999999999998E-2</v>
      </c>
      <c r="EA91" s="60">
        <v>-5.7879305960720745E-2</v>
      </c>
      <c r="EB91" s="33">
        <v>0</v>
      </c>
      <c r="FG91" s="60">
        <v>-8.3469300969812407E-2</v>
      </c>
      <c r="FH91" s="33">
        <v>0</v>
      </c>
      <c r="GM91" s="60">
        <v>1102.8446155465551</v>
      </c>
      <c r="GN91" s="33">
        <v>2E-3</v>
      </c>
      <c r="HS91" s="60">
        <v>1165.297018597397</v>
      </c>
      <c r="HT91" s="33">
        <v>0</v>
      </c>
      <c r="IY91" s="60">
        <v>1165.2970399999999</v>
      </c>
      <c r="IZ91" s="33">
        <v>0</v>
      </c>
      <c r="KE91" s="60">
        <v>1017.51666</v>
      </c>
      <c r="KF91" s="33">
        <v>5.1999999999999998E-2</v>
      </c>
      <c r="LK91" s="60">
        <v>1085.69462</v>
      </c>
      <c r="LL91" s="33">
        <v>0</v>
      </c>
      <c r="MQ91" s="60">
        <v>1014.27056</v>
      </c>
      <c r="MR91" s="33">
        <v>5.6000000000000001E-2</v>
      </c>
    </row>
    <row r="92" spans="3:356" x14ac:dyDescent="0.35">
      <c r="C92" s="60">
        <v>-7.6001004515006132E-2</v>
      </c>
      <c r="D92" s="33">
        <v>0</v>
      </c>
      <c r="AI92" s="60">
        <v>-9.4984728663142032E-2</v>
      </c>
      <c r="AJ92" s="33">
        <v>0</v>
      </c>
      <c r="BO92" s="60">
        <v>-7.4712701264351131E-2</v>
      </c>
      <c r="BP92" s="33">
        <v>4.7E-2</v>
      </c>
      <c r="CU92" s="60">
        <v>-9.1212531941852609E-2</v>
      </c>
      <c r="CV92" s="33">
        <v>4.7E-2</v>
      </c>
      <c r="EA92" s="60">
        <v>-5.7879305960720745E-2</v>
      </c>
      <c r="EB92" s="33">
        <v>0</v>
      </c>
      <c r="FG92" s="60">
        <v>-8.3469300969812407E-2</v>
      </c>
      <c r="FH92" s="33">
        <v>0</v>
      </c>
      <c r="GM92" s="60">
        <v>1111.2041648635761</v>
      </c>
      <c r="GN92" s="33">
        <v>3.0000000000000001E-3</v>
      </c>
      <c r="HS92" s="60">
        <v>1174.498007299024</v>
      </c>
      <c r="HT92" s="33">
        <v>0</v>
      </c>
      <c r="IY92" s="60">
        <v>1174.498028</v>
      </c>
      <c r="IZ92" s="33">
        <v>0</v>
      </c>
      <c r="KE92" s="60">
        <v>1023.668412</v>
      </c>
      <c r="KF92" s="33">
        <v>4.5999999999999999E-2</v>
      </c>
      <c r="LK92" s="60">
        <v>1092.740104</v>
      </c>
      <c r="LL92" s="33">
        <v>3.0000000000000001E-3</v>
      </c>
      <c r="MQ92" s="60">
        <v>1019.2205720000001</v>
      </c>
      <c r="MR92" s="33">
        <v>4.2999999999999997E-2</v>
      </c>
    </row>
    <row r="93" spans="3:356" x14ac:dyDescent="0.35">
      <c r="C93" s="60">
        <v>-7.6001004515006132E-2</v>
      </c>
      <c r="D93" s="33">
        <v>0</v>
      </c>
      <c r="AI93" s="60">
        <v>-9.4984728663142032E-2</v>
      </c>
      <c r="AJ93" s="33">
        <v>0</v>
      </c>
      <c r="BO93" s="60">
        <v>-7.3419619585194718E-2</v>
      </c>
      <c r="BP93" s="33">
        <v>5.0999999999999997E-2</v>
      </c>
      <c r="CU93" s="60">
        <v>-9.0501364631299125E-2</v>
      </c>
      <c r="CV93" s="33">
        <v>3.5000000000000003E-2</v>
      </c>
      <c r="EA93" s="60">
        <v>-5.7879305960720745E-2</v>
      </c>
      <c r="EB93" s="33">
        <v>0</v>
      </c>
      <c r="FG93" s="60">
        <v>-8.3469300969812407E-2</v>
      </c>
      <c r="FH93" s="33">
        <v>0</v>
      </c>
      <c r="GM93" s="60">
        <v>1119.5637141805973</v>
      </c>
      <c r="GN93" s="33">
        <v>0</v>
      </c>
      <c r="HS93" s="60">
        <v>1183.6989960006513</v>
      </c>
      <c r="HT93" s="33">
        <v>0</v>
      </c>
      <c r="IY93" s="60">
        <v>1183.699016</v>
      </c>
      <c r="IZ93" s="33">
        <v>0</v>
      </c>
      <c r="KE93" s="60">
        <v>1029.820164</v>
      </c>
      <c r="KF93" s="33">
        <v>4.2999999999999997E-2</v>
      </c>
      <c r="LK93" s="60">
        <v>1099.785588</v>
      </c>
      <c r="LL93" s="33">
        <v>2E-3</v>
      </c>
      <c r="MQ93" s="60">
        <v>1024.170584</v>
      </c>
      <c r="MR93" s="33">
        <v>3.3000000000000002E-2</v>
      </c>
    </row>
    <row r="94" spans="3:356" x14ac:dyDescent="0.35">
      <c r="C94" s="60">
        <v>-7.6001004515006132E-2</v>
      </c>
      <c r="D94" s="33">
        <v>0</v>
      </c>
      <c r="AI94" s="60">
        <v>-9.4984728663142032E-2</v>
      </c>
      <c r="AJ94" s="33">
        <v>0</v>
      </c>
      <c r="BO94" s="60">
        <v>-7.2126537906038318E-2</v>
      </c>
      <c r="BP94" s="33">
        <v>0.05</v>
      </c>
      <c r="CU94" s="60">
        <v>-8.9790197320745641E-2</v>
      </c>
      <c r="CV94" s="33">
        <v>3.4000000000000002E-2</v>
      </c>
      <c r="EA94" s="60">
        <v>-5.7879305960720745E-2</v>
      </c>
      <c r="EB94" s="33">
        <v>0</v>
      </c>
      <c r="FG94" s="60">
        <v>-8.3469300969812407E-2</v>
      </c>
      <c r="FH94" s="33">
        <v>0</v>
      </c>
      <c r="GM94" s="60">
        <v>1127.9232634976183</v>
      </c>
      <c r="GN94" s="33">
        <v>1E-3</v>
      </c>
      <c r="HS94" s="60">
        <v>1192.8999847022783</v>
      </c>
      <c r="HT94" s="33">
        <v>1E-3</v>
      </c>
      <c r="IY94" s="60">
        <v>1192.9000040000001</v>
      </c>
      <c r="IZ94" s="33">
        <v>1E-3</v>
      </c>
      <c r="KE94" s="60">
        <v>1035.971916</v>
      </c>
      <c r="KF94" s="33">
        <v>0.02</v>
      </c>
      <c r="LK94" s="60">
        <v>1106.8310719999999</v>
      </c>
      <c r="LL94" s="33">
        <v>1E-3</v>
      </c>
      <c r="MQ94" s="60">
        <v>1029.120596</v>
      </c>
      <c r="MR94" s="33">
        <v>2.9000000000000001E-2</v>
      </c>
    </row>
    <row r="95" spans="3:356" x14ac:dyDescent="0.35">
      <c r="C95" s="60">
        <v>-7.6001004515006132E-2</v>
      </c>
      <c r="D95" s="33">
        <v>0</v>
      </c>
      <c r="AI95" s="60">
        <v>-9.4984728663142032E-2</v>
      </c>
      <c r="AJ95" s="33">
        <v>0</v>
      </c>
      <c r="BO95" s="60">
        <v>-7.0833456226881919E-2</v>
      </c>
      <c r="BP95" s="33">
        <v>6.0999999999999999E-2</v>
      </c>
      <c r="CU95" s="60">
        <v>-8.9079030010192156E-2</v>
      </c>
      <c r="CV95" s="33">
        <v>2.4E-2</v>
      </c>
      <c r="EA95" s="60">
        <v>-5.7879305960720745E-2</v>
      </c>
      <c r="EB95" s="33">
        <v>0</v>
      </c>
      <c r="FG95" s="60">
        <v>-8.3469300969812407E-2</v>
      </c>
      <c r="FH95" s="33">
        <v>0</v>
      </c>
      <c r="GM95" s="60">
        <v>1136.2828128146396</v>
      </c>
      <c r="GN95" s="33">
        <v>0</v>
      </c>
      <c r="HS95" s="60">
        <v>1202.1009734039053</v>
      </c>
      <c r="HT95" s="33">
        <v>0</v>
      </c>
      <c r="IY95" s="60">
        <v>1202.1009920000001</v>
      </c>
      <c r="IZ95" s="33">
        <v>0</v>
      </c>
      <c r="KE95" s="60">
        <v>1042.123668</v>
      </c>
      <c r="KF95" s="33">
        <v>0.02</v>
      </c>
      <c r="LK95" s="60">
        <v>1113.8765559999999</v>
      </c>
      <c r="LL95" s="33">
        <v>2E-3</v>
      </c>
      <c r="MQ95" s="60">
        <v>1034.070608</v>
      </c>
      <c r="MR95" s="33">
        <v>2.5999999999999999E-2</v>
      </c>
    </row>
    <row r="96" spans="3:356" x14ac:dyDescent="0.35">
      <c r="C96" s="60">
        <v>-7.6001004515006132E-2</v>
      </c>
      <c r="D96" s="33">
        <v>0</v>
      </c>
      <c r="AI96" s="60">
        <v>-9.4984728663142032E-2</v>
      </c>
      <c r="AJ96" s="33">
        <v>0</v>
      </c>
      <c r="BO96" s="60">
        <v>-6.9540374547725506E-2</v>
      </c>
      <c r="BP96" s="33">
        <v>4.1000000000000002E-2</v>
      </c>
      <c r="CU96" s="60">
        <v>-8.8367862699638672E-2</v>
      </c>
      <c r="CV96" s="33">
        <v>2.4E-2</v>
      </c>
      <c r="EA96" s="60">
        <v>-5.7879305960720745E-2</v>
      </c>
      <c r="EB96" s="33">
        <v>0</v>
      </c>
      <c r="FG96" s="60">
        <v>-8.3469300969812407E-2</v>
      </c>
      <c r="FH96" s="33">
        <v>0</v>
      </c>
      <c r="GM96" s="60">
        <v>1144.6423621316608</v>
      </c>
      <c r="GN96" s="33">
        <v>1E-3</v>
      </c>
      <c r="HS96" s="60">
        <v>1211.3019621055323</v>
      </c>
      <c r="HT96" s="33">
        <v>0</v>
      </c>
      <c r="IY96" s="60">
        <v>1211.30198</v>
      </c>
      <c r="IZ96" s="33">
        <v>0</v>
      </c>
      <c r="KE96" s="60">
        <v>1048.2754199999999</v>
      </c>
      <c r="KF96" s="33">
        <v>1.4999999999999999E-2</v>
      </c>
      <c r="LK96" s="60">
        <v>1120.9220399999999</v>
      </c>
      <c r="LL96" s="33">
        <v>0</v>
      </c>
      <c r="MQ96" s="60">
        <v>1039.02062</v>
      </c>
      <c r="MR96" s="33">
        <v>1.6E-2</v>
      </c>
    </row>
    <row r="97" spans="3:356" x14ac:dyDescent="0.35">
      <c r="C97" s="60">
        <v>-7.6001004515006132E-2</v>
      </c>
      <c r="D97" s="33">
        <v>0</v>
      </c>
      <c r="AI97" s="60">
        <v>-9.4984728663142032E-2</v>
      </c>
      <c r="AJ97" s="33">
        <v>0</v>
      </c>
      <c r="BO97" s="60">
        <v>-6.8247292868569093E-2</v>
      </c>
      <c r="BP97" s="33">
        <v>4.5999999999999999E-2</v>
      </c>
      <c r="CU97" s="60">
        <v>-8.7656695389085187E-2</v>
      </c>
      <c r="CV97" s="33">
        <v>2.5999999999999999E-2</v>
      </c>
      <c r="EA97" s="60">
        <v>-5.7879305960720745E-2</v>
      </c>
      <c r="EB97" s="33">
        <v>0</v>
      </c>
      <c r="FG97" s="60">
        <v>-8.3469300969812407E-2</v>
      </c>
      <c r="FH97" s="33">
        <v>0</v>
      </c>
      <c r="GM97" s="60">
        <v>1153.0019114486818</v>
      </c>
      <c r="GN97" s="33">
        <v>1E-3</v>
      </c>
      <c r="HS97" s="60">
        <v>1220.5029508071596</v>
      </c>
      <c r="HT97" s="33">
        <v>1E-3</v>
      </c>
      <c r="IY97" s="60">
        <v>1220.502968</v>
      </c>
      <c r="IZ97" s="33">
        <v>1E-3</v>
      </c>
      <c r="KE97" s="60">
        <v>1054.4271719999999</v>
      </c>
      <c r="KF97" s="33">
        <v>5.0000000000000001E-3</v>
      </c>
      <c r="LK97" s="60">
        <v>1127.9675239999999</v>
      </c>
      <c r="LL97" s="33">
        <v>1E-3</v>
      </c>
      <c r="MQ97" s="60">
        <v>1043.970632</v>
      </c>
      <c r="MR97" s="33">
        <v>1.0999999999999999E-2</v>
      </c>
    </row>
    <row r="98" spans="3:356" x14ac:dyDescent="0.35">
      <c r="C98" s="60">
        <v>-7.6001004515006132E-2</v>
      </c>
      <c r="D98" s="33">
        <v>0</v>
      </c>
      <c r="AI98" s="60">
        <v>-9.4984728663142032E-2</v>
      </c>
      <c r="AJ98" s="33">
        <v>0</v>
      </c>
      <c r="BO98" s="60">
        <v>-6.6954211189412693E-2</v>
      </c>
      <c r="BP98" s="33">
        <v>4.1000000000000002E-2</v>
      </c>
      <c r="CU98" s="60">
        <v>-8.6945528078531703E-2</v>
      </c>
      <c r="CV98" s="33">
        <v>1.9E-2</v>
      </c>
      <c r="EA98" s="60">
        <v>-5.7879305960720745E-2</v>
      </c>
      <c r="EB98" s="33">
        <v>0</v>
      </c>
      <c r="FG98" s="60">
        <v>-8.3469300969812407E-2</v>
      </c>
      <c r="FH98" s="33">
        <v>0</v>
      </c>
      <c r="GM98" s="60">
        <v>1161.3614607657028</v>
      </c>
      <c r="GN98" s="33">
        <v>1E-3</v>
      </c>
      <c r="HS98" s="60">
        <v>1229.7039395087866</v>
      </c>
      <c r="HT98" s="33">
        <v>0</v>
      </c>
      <c r="IY98" s="60">
        <v>1229.7039560000001</v>
      </c>
      <c r="IZ98" s="33">
        <v>0</v>
      </c>
      <c r="KE98" s="60">
        <v>1060.5789239999999</v>
      </c>
      <c r="KF98" s="33">
        <v>1.0999999999999999E-2</v>
      </c>
      <c r="LK98" s="60">
        <v>1135.0130079999999</v>
      </c>
      <c r="LL98" s="33">
        <v>1E-3</v>
      </c>
      <c r="MQ98" s="60">
        <v>1048.920644</v>
      </c>
      <c r="MR98" s="33">
        <v>1.4999999999999999E-2</v>
      </c>
    </row>
    <row r="99" spans="3:356" x14ac:dyDescent="0.35">
      <c r="C99" s="60">
        <v>-7.6001004515006132E-2</v>
      </c>
      <c r="D99" s="33">
        <v>0</v>
      </c>
      <c r="AI99" s="60">
        <v>-9.4984728663142032E-2</v>
      </c>
      <c r="AJ99" s="33">
        <v>0</v>
      </c>
      <c r="BO99" s="60">
        <v>-6.5661129510256294E-2</v>
      </c>
      <c r="BP99" s="33">
        <v>3.1E-2</v>
      </c>
      <c r="CU99" s="60">
        <v>-8.6234360767978219E-2</v>
      </c>
      <c r="CV99" s="33">
        <v>1.6E-2</v>
      </c>
      <c r="EA99" s="60">
        <v>-5.7879305960720745E-2</v>
      </c>
      <c r="EB99" s="33">
        <v>0</v>
      </c>
      <c r="FG99" s="60">
        <v>-8.3469300969812407E-2</v>
      </c>
      <c r="FH99" s="33">
        <v>0</v>
      </c>
      <c r="GM99" s="60">
        <v>1169.721010082724</v>
      </c>
      <c r="GN99" s="33">
        <v>1E-3</v>
      </c>
      <c r="HS99" s="60">
        <v>1238.9049282104138</v>
      </c>
      <c r="HT99" s="33">
        <v>0</v>
      </c>
      <c r="IY99" s="60">
        <v>1238.9049440000001</v>
      </c>
      <c r="IZ99" s="33">
        <v>0</v>
      </c>
      <c r="KE99" s="60">
        <v>1066.7306759999999</v>
      </c>
      <c r="KF99" s="33">
        <v>4.0000000000000001E-3</v>
      </c>
      <c r="LK99" s="60">
        <v>1142.0584920000001</v>
      </c>
      <c r="LL99" s="33">
        <v>0</v>
      </c>
      <c r="MQ99" s="60">
        <v>1053.8706560000001</v>
      </c>
      <c r="MR99" s="33">
        <v>1.4E-2</v>
      </c>
    </row>
    <row r="100" spans="3:356" x14ac:dyDescent="0.35">
      <c r="C100" s="60">
        <v>-7.6001004515006132E-2</v>
      </c>
      <c r="D100" s="33">
        <v>0</v>
      </c>
      <c r="AI100" s="60">
        <v>-9.4984728663142032E-2</v>
      </c>
      <c r="AJ100" s="33">
        <v>0</v>
      </c>
      <c r="BO100" s="60">
        <v>-6.4368047831099881E-2</v>
      </c>
      <c r="BP100" s="33">
        <v>3.4000000000000002E-2</v>
      </c>
      <c r="CU100" s="60">
        <v>-8.5523193457424734E-2</v>
      </c>
      <c r="CV100" s="33">
        <v>1.6E-2</v>
      </c>
      <c r="EA100" s="60">
        <v>-5.7879305960720745E-2</v>
      </c>
      <c r="EB100" s="33">
        <v>0</v>
      </c>
      <c r="FG100" s="60">
        <v>-8.3469300969812407E-2</v>
      </c>
      <c r="FH100" s="33">
        <v>0</v>
      </c>
      <c r="GM100" s="60">
        <v>1178.0805593997452</v>
      </c>
      <c r="GN100" s="33">
        <v>0</v>
      </c>
      <c r="HS100" s="60">
        <v>1248.1059169120408</v>
      </c>
      <c r="HT100" s="33">
        <v>1E-3</v>
      </c>
      <c r="IY100" s="60">
        <v>1248.1059319999999</v>
      </c>
      <c r="IZ100" s="33">
        <v>1E-3</v>
      </c>
      <c r="KE100" s="60">
        <v>1072.8824279999999</v>
      </c>
      <c r="KF100" s="33">
        <v>8.9999999999999993E-3</v>
      </c>
      <c r="LK100" s="60">
        <v>1149.1039759999999</v>
      </c>
      <c r="LL100" s="33">
        <v>0</v>
      </c>
      <c r="MQ100" s="60">
        <v>1058.8206680000001</v>
      </c>
      <c r="MR100" s="33">
        <v>6.0000000000000001E-3</v>
      </c>
    </row>
    <row r="101" spans="3:356" x14ac:dyDescent="0.35">
      <c r="C101" s="60">
        <v>-7.6001004515006132E-2</v>
      </c>
      <c r="D101" s="33">
        <v>0</v>
      </c>
      <c r="AI101" s="60">
        <v>-9.4984728663142032E-2</v>
      </c>
      <c r="AJ101" s="33">
        <v>0</v>
      </c>
      <c r="BO101" s="60">
        <v>-6.3074966151943468E-2</v>
      </c>
      <c r="BP101" s="33">
        <v>0.03</v>
      </c>
      <c r="CU101" s="60">
        <v>-8.481202614687125E-2</v>
      </c>
      <c r="CV101" s="33">
        <v>1.0999999999999999E-2</v>
      </c>
      <c r="EA101" s="60">
        <v>-5.7879305960720745E-2</v>
      </c>
      <c r="EB101" s="33">
        <v>0</v>
      </c>
      <c r="FG101" s="60">
        <v>-8.3469300969812407E-2</v>
      </c>
      <c r="FH101" s="33">
        <v>0</v>
      </c>
      <c r="GM101" s="60">
        <v>1186.4401087167662</v>
      </c>
      <c r="GN101" s="33">
        <v>0</v>
      </c>
      <c r="HS101" s="60">
        <v>1257.3069056136678</v>
      </c>
      <c r="HT101" s="33">
        <v>1E-3</v>
      </c>
      <c r="IY101" s="60">
        <v>1257.30692</v>
      </c>
      <c r="IZ101" s="33">
        <v>1E-3</v>
      </c>
      <c r="KE101" s="60">
        <v>1079.0341800000001</v>
      </c>
      <c r="KF101" s="33">
        <v>4.0000000000000001E-3</v>
      </c>
      <c r="LK101" s="60">
        <v>1156.1494600000001</v>
      </c>
      <c r="LL101" s="33">
        <v>0</v>
      </c>
      <c r="MQ101" s="60">
        <v>1063.7706800000001</v>
      </c>
      <c r="MR101" s="33">
        <v>8.0000000000000002E-3</v>
      </c>
    </row>
    <row r="102" spans="3:356" x14ac:dyDescent="0.35">
      <c r="C102" s="60">
        <v>-7.6001004515006132E-2</v>
      </c>
      <c r="D102" s="33">
        <v>0</v>
      </c>
      <c r="AI102" s="60">
        <v>-9.4984728663142032E-2</v>
      </c>
      <c r="AJ102" s="33">
        <v>0</v>
      </c>
      <c r="BO102" s="60">
        <v>-6.1781884472787069E-2</v>
      </c>
      <c r="BP102" s="33">
        <v>1.7999999999999999E-2</v>
      </c>
      <c r="CU102" s="60">
        <v>-8.4100858836317766E-2</v>
      </c>
      <c r="CV102" s="33">
        <v>5.0000000000000001E-3</v>
      </c>
      <c r="EA102" s="60">
        <v>-5.7879305960720745E-2</v>
      </c>
      <c r="EB102" s="33">
        <v>0</v>
      </c>
      <c r="FG102" s="60">
        <v>-8.3469300969812407E-2</v>
      </c>
      <c r="FH102" s="33">
        <v>0</v>
      </c>
      <c r="GM102" s="60">
        <v>1194.7996580337874</v>
      </c>
      <c r="GN102" s="33">
        <v>0</v>
      </c>
      <c r="HS102" s="60">
        <v>1266.5078943152948</v>
      </c>
      <c r="HT102" s="33">
        <v>0</v>
      </c>
      <c r="IY102" s="60">
        <v>1266.507908</v>
      </c>
      <c r="IZ102" s="33">
        <v>0</v>
      </c>
      <c r="KE102" s="60">
        <v>1085.1859320000001</v>
      </c>
      <c r="KF102" s="33">
        <v>0</v>
      </c>
      <c r="LK102" s="60">
        <v>1163.1949439999999</v>
      </c>
      <c r="LL102" s="33">
        <v>0</v>
      </c>
      <c r="MQ102" s="60">
        <v>1068.7206920000001</v>
      </c>
      <c r="MR102" s="33">
        <v>5.0000000000000001E-3</v>
      </c>
    </row>
    <row r="103" spans="3:356" x14ac:dyDescent="0.35">
      <c r="C103" s="60">
        <v>-7.6001004515006132E-2</v>
      </c>
      <c r="D103" s="33">
        <v>0</v>
      </c>
      <c r="AI103" s="60">
        <v>-9.4984728663142032E-2</v>
      </c>
      <c r="AJ103" s="33">
        <v>0</v>
      </c>
      <c r="BO103" s="60">
        <v>-6.0488802793630662E-2</v>
      </c>
      <c r="BP103" s="33">
        <v>1.0999999999999999E-2</v>
      </c>
      <c r="CU103" s="60">
        <v>-8.3389691525764281E-2</v>
      </c>
      <c r="CV103" s="33">
        <v>0.01</v>
      </c>
      <c r="EA103" s="60">
        <v>-5.7879305960720745E-2</v>
      </c>
      <c r="EB103" s="33">
        <v>0</v>
      </c>
      <c r="FG103" s="60">
        <v>-8.3469300969812407E-2</v>
      </c>
      <c r="FH103" s="33">
        <v>0</v>
      </c>
      <c r="GM103" s="60">
        <v>1203.1592073508086</v>
      </c>
      <c r="GN103" s="33">
        <v>0</v>
      </c>
      <c r="HS103" s="60">
        <v>1275.7088830169218</v>
      </c>
      <c r="HT103" s="33">
        <v>0</v>
      </c>
      <c r="IY103" s="60">
        <v>1275.7088960000001</v>
      </c>
      <c r="IZ103" s="33">
        <v>0</v>
      </c>
      <c r="KE103" s="60">
        <v>1091.3376840000001</v>
      </c>
      <c r="KF103" s="33">
        <v>2E-3</v>
      </c>
      <c r="LK103" s="60">
        <v>1170.2404280000001</v>
      </c>
      <c r="LL103" s="33">
        <v>0</v>
      </c>
      <c r="MQ103" s="60">
        <v>1073.6707040000001</v>
      </c>
      <c r="MR103" s="33">
        <v>6.0000000000000001E-3</v>
      </c>
    </row>
    <row r="104" spans="3:356" x14ac:dyDescent="0.35">
      <c r="C104" s="60">
        <v>-7.6001004515006132E-2</v>
      </c>
      <c r="D104" s="33">
        <v>0</v>
      </c>
      <c r="AI104" s="60">
        <v>-9.4984728663142032E-2</v>
      </c>
      <c r="AJ104" s="33">
        <v>0</v>
      </c>
      <c r="BO104" s="60">
        <v>-5.9195721114474256E-2</v>
      </c>
      <c r="BP104" s="33">
        <v>1.2999999999999999E-2</v>
      </c>
      <c r="CU104" s="60">
        <v>-8.2678524215210797E-2</v>
      </c>
      <c r="CV104" s="33">
        <v>0.01</v>
      </c>
      <c r="EA104" s="60">
        <v>-5.7879305960720745E-2</v>
      </c>
      <c r="EB104" s="33">
        <v>0</v>
      </c>
      <c r="FG104" s="60">
        <v>-8.3469300969812407E-2</v>
      </c>
      <c r="FH104" s="33">
        <v>0</v>
      </c>
      <c r="GM104" s="60">
        <v>1211.5187566678296</v>
      </c>
      <c r="GN104" s="33">
        <v>0</v>
      </c>
      <c r="HS104" s="60">
        <v>1284.9098717185491</v>
      </c>
      <c r="HT104" s="33">
        <v>1E-3</v>
      </c>
      <c r="IY104" s="60">
        <v>1284.9098840000001</v>
      </c>
      <c r="IZ104" s="33">
        <v>1E-3</v>
      </c>
      <c r="KE104" s="60">
        <v>1097.4894360000001</v>
      </c>
      <c r="KF104" s="33">
        <v>2E-3</v>
      </c>
      <c r="LK104" s="60">
        <v>1177.2859120000001</v>
      </c>
      <c r="LL104" s="33">
        <v>0</v>
      </c>
      <c r="MQ104" s="60">
        <v>1078.6207159999999</v>
      </c>
      <c r="MR104" s="33">
        <v>4.0000000000000001E-3</v>
      </c>
    </row>
    <row r="105" spans="3:356" x14ac:dyDescent="0.35">
      <c r="C105" s="60">
        <v>-7.6001004515006132E-2</v>
      </c>
      <c r="D105" s="33">
        <v>0</v>
      </c>
      <c r="AI105" s="60">
        <v>-9.4984728663142032E-2</v>
      </c>
      <c r="AJ105" s="33">
        <v>0</v>
      </c>
      <c r="BO105" s="60">
        <v>-5.790263943531785E-2</v>
      </c>
      <c r="BP105" s="33">
        <v>6.0000000000000001E-3</v>
      </c>
      <c r="CU105" s="60">
        <v>-8.1967356904657312E-2</v>
      </c>
      <c r="CV105" s="33">
        <v>6.0000000000000001E-3</v>
      </c>
      <c r="EA105" s="60">
        <v>-5.7879305960720745E-2</v>
      </c>
      <c r="EB105" s="33">
        <v>0</v>
      </c>
      <c r="FG105" s="60">
        <v>-8.3469300969812407E-2</v>
      </c>
      <c r="FH105" s="33">
        <v>0</v>
      </c>
      <c r="GM105" s="60">
        <v>1219.8783059848506</v>
      </c>
      <c r="GN105" s="33">
        <v>0</v>
      </c>
      <c r="HS105" s="60">
        <v>1294.1108604201761</v>
      </c>
      <c r="HT105" s="33">
        <v>0</v>
      </c>
      <c r="IY105" s="60">
        <v>1294.1108720000002</v>
      </c>
      <c r="IZ105" s="33">
        <v>0</v>
      </c>
      <c r="KE105" s="60">
        <v>1103.6411880000001</v>
      </c>
      <c r="KF105" s="33">
        <v>1E-3</v>
      </c>
      <c r="LK105" s="60">
        <v>1184.331396</v>
      </c>
      <c r="LL105" s="33">
        <v>0</v>
      </c>
      <c r="MQ105" s="60">
        <v>1083.5707279999999</v>
      </c>
      <c r="MR105" s="33">
        <v>2E-3</v>
      </c>
    </row>
    <row r="106" spans="3:356" x14ac:dyDescent="0.35">
      <c r="C106" s="60">
        <v>-7.6001004515006132E-2</v>
      </c>
      <c r="D106" s="33">
        <v>0</v>
      </c>
      <c r="AI106" s="60">
        <v>-9.4984728663142032E-2</v>
      </c>
      <c r="AJ106" s="33">
        <v>0</v>
      </c>
      <c r="BO106" s="60">
        <v>-5.6609557756161444E-2</v>
      </c>
      <c r="BP106" s="33">
        <v>6.0000000000000001E-3</v>
      </c>
      <c r="CU106" s="60">
        <v>-8.1256189594103828E-2</v>
      </c>
      <c r="CV106" s="33">
        <v>3.0000000000000001E-3</v>
      </c>
      <c r="EA106" s="60">
        <v>-5.7879305960720745E-2</v>
      </c>
      <c r="EB106" s="33">
        <v>0</v>
      </c>
      <c r="FG106" s="60">
        <v>-8.3469300969812407E-2</v>
      </c>
      <c r="FH106" s="33">
        <v>0</v>
      </c>
      <c r="GM106" s="60">
        <v>1228.2378553018718</v>
      </c>
      <c r="GN106" s="33">
        <v>0</v>
      </c>
      <c r="HS106" s="60">
        <v>1303.3118491218033</v>
      </c>
      <c r="HT106" s="33">
        <v>0</v>
      </c>
      <c r="IY106" s="60">
        <v>1303.31186</v>
      </c>
      <c r="IZ106" s="33">
        <v>0</v>
      </c>
      <c r="KE106" s="60">
        <v>1109.79294</v>
      </c>
      <c r="KF106" s="33">
        <v>1E-3</v>
      </c>
      <c r="LK106" s="60">
        <v>1191.37688</v>
      </c>
      <c r="LL106" s="33">
        <v>0</v>
      </c>
      <c r="MQ106" s="60">
        <v>1088.5207399999999</v>
      </c>
      <c r="MR106" s="33">
        <v>0</v>
      </c>
    </row>
    <row r="107" spans="3:356" x14ac:dyDescent="0.35">
      <c r="C107" s="60">
        <v>-7.6001004515006132E-2</v>
      </c>
      <c r="D107" s="33">
        <v>0</v>
      </c>
      <c r="AI107" s="60">
        <v>-9.4984728663142032E-2</v>
      </c>
      <c r="AJ107" s="33">
        <v>0</v>
      </c>
      <c r="BO107" s="60">
        <v>-5.5316476077005038E-2</v>
      </c>
      <c r="BP107" s="33">
        <v>3.0000000000000001E-3</v>
      </c>
      <c r="CU107" s="60">
        <v>-8.0545022283550344E-2</v>
      </c>
      <c r="CV107" s="33">
        <v>2E-3</v>
      </c>
      <c r="EA107" s="60">
        <v>-5.7879305960720745E-2</v>
      </c>
      <c r="EB107" s="33">
        <v>0</v>
      </c>
      <c r="FG107" s="60">
        <v>-8.3469300969812407E-2</v>
      </c>
      <c r="FH107" s="33">
        <v>0</v>
      </c>
      <c r="GM107" s="60">
        <v>1236.5974046188931</v>
      </c>
      <c r="GN107" s="33">
        <v>0</v>
      </c>
      <c r="HS107" s="60">
        <v>1312.5128378234303</v>
      </c>
      <c r="HT107" s="33">
        <v>0</v>
      </c>
      <c r="IY107" s="60">
        <v>1312.5128480000001</v>
      </c>
      <c r="IZ107" s="33">
        <v>0</v>
      </c>
      <c r="KE107" s="60">
        <v>1115.944692</v>
      </c>
      <c r="KF107" s="33">
        <v>0</v>
      </c>
      <c r="LK107" s="60">
        <v>1198.422364</v>
      </c>
      <c r="LL107" s="33">
        <v>0</v>
      </c>
      <c r="MQ107" s="60">
        <v>1093.4707519999999</v>
      </c>
      <c r="MR107" s="33">
        <v>5.0000000000000001E-3</v>
      </c>
    </row>
    <row r="108" spans="3:356" x14ac:dyDescent="0.35">
      <c r="C108" s="60">
        <v>-7.6001004515006132E-2</v>
      </c>
      <c r="D108" s="33">
        <v>0</v>
      </c>
      <c r="AI108" s="60">
        <v>-9.4984728663142032E-2</v>
      </c>
      <c r="AJ108" s="33">
        <v>0</v>
      </c>
      <c r="BO108" s="60">
        <v>-5.4023394397848631E-2</v>
      </c>
      <c r="BP108" s="33">
        <v>1E-3</v>
      </c>
      <c r="CU108" s="60">
        <v>-7.9833854972996859E-2</v>
      </c>
      <c r="CV108" s="33">
        <v>0</v>
      </c>
      <c r="EA108" s="60">
        <v>-5.7879305960720745E-2</v>
      </c>
      <c r="EB108" s="33">
        <v>0</v>
      </c>
      <c r="FG108" s="60">
        <v>-8.3469300969812407E-2</v>
      </c>
      <c r="FH108" s="33">
        <v>0</v>
      </c>
      <c r="GM108" s="60">
        <v>1244.956953935914</v>
      </c>
      <c r="GN108" s="33">
        <v>1E-3</v>
      </c>
      <c r="HS108" s="60">
        <v>1321.7138265250574</v>
      </c>
      <c r="HT108" s="33">
        <v>0</v>
      </c>
      <c r="IY108" s="60">
        <v>1321.7138360000001</v>
      </c>
      <c r="IZ108" s="33">
        <v>0</v>
      </c>
      <c r="KE108" s="60">
        <v>1122.096444</v>
      </c>
      <c r="KF108" s="33">
        <v>1E-3</v>
      </c>
      <c r="LK108" s="60">
        <v>1205.467848</v>
      </c>
      <c r="LL108" s="33">
        <v>0</v>
      </c>
      <c r="MQ108" s="60">
        <v>1098.420764</v>
      </c>
      <c r="MR108" s="33">
        <v>1E-3</v>
      </c>
    </row>
    <row r="109" spans="3:356" x14ac:dyDescent="0.35">
      <c r="C109" s="60">
        <v>-7.6001004515006132E-2</v>
      </c>
      <c r="D109" s="33">
        <v>0</v>
      </c>
      <c r="AI109" s="60">
        <v>-9.4984728663142032E-2</v>
      </c>
      <c r="AJ109" s="33">
        <v>0</v>
      </c>
      <c r="BO109" s="60">
        <v>-5.2730312718692218E-2</v>
      </c>
      <c r="BP109" s="33">
        <v>1E-3</v>
      </c>
      <c r="CU109" s="60">
        <v>-7.9122687662443375E-2</v>
      </c>
      <c r="CV109" s="33">
        <v>1E-3</v>
      </c>
      <c r="EA109" s="60">
        <v>-5.7879305960720745E-2</v>
      </c>
      <c r="EB109" s="33">
        <v>0</v>
      </c>
      <c r="FG109" s="60">
        <v>-8.3469300969812407E-2</v>
      </c>
      <c r="FH109" s="33">
        <v>0</v>
      </c>
      <c r="GM109" s="60">
        <v>1253.3165032529353</v>
      </c>
      <c r="GN109" s="33">
        <v>0</v>
      </c>
      <c r="HS109" s="60">
        <v>1330.9148152266844</v>
      </c>
      <c r="HT109" s="33">
        <v>0</v>
      </c>
      <c r="IY109" s="60">
        <v>1330.914824</v>
      </c>
      <c r="IZ109" s="33">
        <v>0</v>
      </c>
      <c r="KE109" s="60">
        <v>1128.248196</v>
      </c>
      <c r="KF109" s="33">
        <v>1E-3</v>
      </c>
      <c r="LK109" s="60">
        <v>1212.513332</v>
      </c>
      <c r="LL109" s="33">
        <v>0</v>
      </c>
      <c r="MQ109" s="60">
        <v>1103.370776</v>
      </c>
      <c r="MR109" s="33">
        <v>0</v>
      </c>
    </row>
    <row r="110" spans="3:356" x14ac:dyDescent="0.35">
      <c r="C110" s="60">
        <v>-7.6001004515006132E-2</v>
      </c>
      <c r="D110" s="33">
        <v>0</v>
      </c>
      <c r="AI110" s="60">
        <v>-9.4984728663142032E-2</v>
      </c>
      <c r="AJ110" s="33">
        <v>0</v>
      </c>
      <c r="BO110" s="60">
        <v>-5.1437231039535819E-2</v>
      </c>
      <c r="BP110" s="33">
        <v>5.0000000000000001E-3</v>
      </c>
      <c r="CU110" s="60">
        <v>-7.8411520351889891E-2</v>
      </c>
      <c r="CV110" s="33">
        <v>2E-3</v>
      </c>
      <c r="EA110" s="60">
        <v>-5.7879305960720745E-2</v>
      </c>
      <c r="EB110" s="33">
        <v>0</v>
      </c>
      <c r="FG110" s="60">
        <v>-8.3469300969812407E-2</v>
      </c>
      <c r="FH110" s="33">
        <v>0</v>
      </c>
      <c r="GM110" s="60">
        <v>1261.6760525699565</v>
      </c>
      <c r="GN110" s="33">
        <v>0</v>
      </c>
      <c r="HS110" s="60">
        <v>1340.1158039283116</v>
      </c>
      <c r="HT110" s="33">
        <v>0</v>
      </c>
      <c r="IY110" s="60">
        <v>1340.115812</v>
      </c>
      <c r="IZ110" s="33">
        <v>0</v>
      </c>
      <c r="KE110" s="60">
        <v>1134.399948</v>
      </c>
      <c r="KF110" s="33">
        <v>0</v>
      </c>
      <c r="LK110" s="60">
        <v>1219.558816</v>
      </c>
      <c r="LL110" s="33">
        <v>0</v>
      </c>
      <c r="MQ110" s="60">
        <v>1108.320788</v>
      </c>
      <c r="MR110" s="33">
        <v>1E-3</v>
      </c>
    </row>
    <row r="111" spans="3:356" x14ac:dyDescent="0.35">
      <c r="C111" s="60">
        <v>-7.6001004515006132E-2</v>
      </c>
      <c r="D111" s="33">
        <v>0</v>
      </c>
      <c r="AI111" s="60">
        <v>-9.4984728663142032E-2</v>
      </c>
      <c r="AJ111" s="33">
        <v>0</v>
      </c>
      <c r="BO111" s="60">
        <v>-5.0144149360379406E-2</v>
      </c>
      <c r="BP111" s="33">
        <v>1E-3</v>
      </c>
      <c r="CU111" s="60">
        <v>-7.7700353041336406E-2</v>
      </c>
      <c r="CV111" s="33">
        <v>1E-3</v>
      </c>
      <c r="EA111" s="60">
        <v>-5.7879305960720745E-2</v>
      </c>
      <c r="EB111" s="33">
        <v>0</v>
      </c>
      <c r="FG111" s="60">
        <v>-8.3469300969812407E-2</v>
      </c>
      <c r="FH111" s="33">
        <v>0</v>
      </c>
      <c r="GM111" s="60">
        <v>1270.0356018869775</v>
      </c>
      <c r="GN111" s="33">
        <v>1E-3</v>
      </c>
      <c r="HS111" s="60">
        <v>1349.3167926299386</v>
      </c>
      <c r="HT111" s="33">
        <v>1E-3</v>
      </c>
      <c r="IY111" s="60">
        <v>1349.3168000000001</v>
      </c>
      <c r="IZ111" s="33">
        <v>1E-3</v>
      </c>
      <c r="KE111" s="60">
        <v>1140.5517</v>
      </c>
      <c r="KF111" s="33">
        <v>1E-3</v>
      </c>
      <c r="LK111" s="60">
        <v>1226.6043</v>
      </c>
      <c r="LL111" s="33">
        <v>1E-3</v>
      </c>
      <c r="MQ111" s="60">
        <v>1113.2708</v>
      </c>
      <c r="MR111" s="33">
        <v>1E-3</v>
      </c>
    </row>
    <row r="112" spans="3:356" x14ac:dyDescent="0.35">
      <c r="C112" s="61">
        <v>-7.6001004515006132E-2</v>
      </c>
      <c r="D112" s="34">
        <v>0</v>
      </c>
      <c r="AI112" s="61">
        <v>-9.4984728663142032E-2</v>
      </c>
      <c r="AJ112" s="34">
        <v>0</v>
      </c>
      <c r="BO112" s="61">
        <v>-4.8851067681223E-2</v>
      </c>
      <c r="BP112" s="34">
        <v>0</v>
      </c>
      <c r="CU112" s="61">
        <v>-7.6989185730782922E-2</v>
      </c>
      <c r="CV112" s="34">
        <v>0</v>
      </c>
      <c r="EA112" s="61">
        <v>-5.7879305960720745E-2</v>
      </c>
      <c r="EB112" s="34">
        <v>0</v>
      </c>
      <c r="FG112" s="61">
        <v>-8.3469300969812407E-2</v>
      </c>
      <c r="FH112" s="34">
        <v>0</v>
      </c>
      <c r="GM112" s="61">
        <v>1278.3951512039987</v>
      </c>
      <c r="GN112" s="34">
        <v>0</v>
      </c>
      <c r="HS112" s="61">
        <v>1358.5177813315656</v>
      </c>
      <c r="HT112" s="34">
        <v>0</v>
      </c>
      <c r="IY112" s="61">
        <v>1358.5177880000001</v>
      </c>
      <c r="IZ112" s="34">
        <v>0</v>
      </c>
      <c r="KE112" s="61">
        <v>1146.703452</v>
      </c>
      <c r="KF112" s="34">
        <v>0</v>
      </c>
      <c r="LK112" s="61">
        <v>1233.649784</v>
      </c>
      <c r="LL112" s="34">
        <v>0</v>
      </c>
      <c r="MQ112" s="61">
        <v>1118.220812</v>
      </c>
      <c r="MR112" s="34">
        <v>0</v>
      </c>
    </row>
    <row r="113" spans="3:358" x14ac:dyDescent="0.35">
      <c r="C113" s="40"/>
      <c r="AI113" s="40"/>
      <c r="BO113" s="40"/>
      <c r="CU113" s="40"/>
      <c r="EA113" s="40"/>
      <c r="FG113" s="40"/>
      <c r="GM113" s="40"/>
      <c r="HS113" s="40"/>
      <c r="IY113" s="40"/>
      <c r="KE113" s="40"/>
      <c r="LK113" s="40"/>
      <c r="MQ113" s="40"/>
    </row>
    <row r="117" spans="3:358" x14ac:dyDescent="0.35">
      <c r="C117" s="49" t="s">
        <v>98</v>
      </c>
      <c r="AI117" s="49" t="s">
        <v>98</v>
      </c>
      <c r="BO117" s="49" t="s">
        <v>98</v>
      </c>
      <c r="CU117" s="49" t="s">
        <v>98</v>
      </c>
      <c r="EA117" s="49" t="s">
        <v>98</v>
      </c>
      <c r="FG117" s="49" t="s">
        <v>98</v>
      </c>
      <c r="GM117" s="49" t="s">
        <v>98</v>
      </c>
      <c r="HS117" s="49" t="s">
        <v>98</v>
      </c>
      <c r="IY117" s="49" t="s">
        <v>98</v>
      </c>
      <c r="KE117" s="49" t="s">
        <v>98</v>
      </c>
      <c r="LK117" s="49" t="s">
        <v>98</v>
      </c>
      <c r="MQ117" s="49" t="s">
        <v>98</v>
      </c>
    </row>
    <row r="118" spans="3:358" x14ac:dyDescent="0.35">
      <c r="C118" s="67" t="s">
        <v>71</v>
      </c>
      <c r="D118" s="63" t="s">
        <v>76</v>
      </c>
      <c r="E118" s="64"/>
      <c r="F118" s="50"/>
      <c r="AI118" s="67" t="s">
        <v>71</v>
      </c>
      <c r="AJ118" s="63" t="s">
        <v>76</v>
      </c>
      <c r="AK118" s="64"/>
      <c r="AL118" s="50"/>
      <c r="BO118" s="67" t="s">
        <v>71</v>
      </c>
      <c r="BP118" s="63" t="s">
        <v>80</v>
      </c>
      <c r="BQ118" s="64"/>
      <c r="BR118" s="50"/>
      <c r="CU118" s="67" t="s">
        <v>71</v>
      </c>
      <c r="CV118" s="63" t="s">
        <v>80</v>
      </c>
      <c r="CW118" s="64"/>
      <c r="CX118" s="50"/>
      <c r="EA118" s="67" t="s">
        <v>71</v>
      </c>
      <c r="EB118" s="63" t="s">
        <v>83</v>
      </c>
      <c r="EC118" s="64"/>
      <c r="ED118" s="50"/>
      <c r="FG118" s="67" t="s">
        <v>71</v>
      </c>
      <c r="FH118" s="63" t="s">
        <v>83</v>
      </c>
      <c r="FI118" s="64"/>
      <c r="FJ118" s="50"/>
      <c r="GM118" s="67" t="s">
        <v>71</v>
      </c>
      <c r="GN118" s="63" t="s">
        <v>86</v>
      </c>
      <c r="GO118" s="64"/>
      <c r="GP118" s="50"/>
      <c r="HS118" s="67" t="s">
        <v>71</v>
      </c>
      <c r="HT118" s="63" t="s">
        <v>88</v>
      </c>
      <c r="HU118" s="64"/>
      <c r="HV118" s="50"/>
      <c r="IY118" s="67" t="s">
        <v>71</v>
      </c>
      <c r="IZ118" s="63" t="s">
        <v>90</v>
      </c>
      <c r="JA118" s="64"/>
      <c r="JB118" s="50"/>
      <c r="KE118" s="67" t="s">
        <v>71</v>
      </c>
      <c r="KF118" s="63" t="s">
        <v>92</v>
      </c>
      <c r="KG118" s="64"/>
      <c r="KH118" s="50"/>
      <c r="LK118" s="67" t="s">
        <v>71</v>
      </c>
      <c r="LL118" s="63" t="s">
        <v>94</v>
      </c>
      <c r="LM118" s="64"/>
      <c r="LN118" s="50"/>
      <c r="MQ118" s="67" t="s">
        <v>71</v>
      </c>
      <c r="MR118" s="63" t="s">
        <v>96</v>
      </c>
      <c r="MS118" s="64"/>
      <c r="MT118" s="50"/>
    </row>
    <row r="119" spans="3:358" x14ac:dyDescent="0.35">
      <c r="C119" s="57" t="s">
        <v>72</v>
      </c>
      <c r="D119" s="111" t="s">
        <v>77</v>
      </c>
      <c r="E119" s="112"/>
      <c r="F119" s="51"/>
      <c r="AI119" s="57" t="s">
        <v>72</v>
      </c>
      <c r="AJ119" s="111" t="s">
        <v>79</v>
      </c>
      <c r="AK119" s="112"/>
      <c r="AL119" s="51"/>
      <c r="BO119" s="57" t="s">
        <v>72</v>
      </c>
      <c r="BP119" s="111" t="s">
        <v>81</v>
      </c>
      <c r="BQ119" s="112"/>
      <c r="BR119" s="51"/>
      <c r="CU119" s="57" t="s">
        <v>72</v>
      </c>
      <c r="CV119" s="111" t="s">
        <v>82</v>
      </c>
      <c r="CW119" s="112"/>
      <c r="CX119" s="51"/>
      <c r="EA119" s="57" t="s">
        <v>72</v>
      </c>
      <c r="EB119" s="111" t="s">
        <v>84</v>
      </c>
      <c r="EC119" s="112"/>
      <c r="ED119" s="51"/>
      <c r="FG119" s="57" t="s">
        <v>72</v>
      </c>
      <c r="FH119" s="111" t="s">
        <v>85</v>
      </c>
      <c r="FI119" s="112"/>
      <c r="FJ119" s="51"/>
      <c r="GM119" s="57" t="s">
        <v>72</v>
      </c>
      <c r="GN119" s="111" t="s">
        <v>87</v>
      </c>
      <c r="GO119" s="112"/>
      <c r="GP119" s="51"/>
      <c r="HS119" s="57" t="s">
        <v>72</v>
      </c>
      <c r="HT119" s="111" t="s">
        <v>89</v>
      </c>
      <c r="HU119" s="112"/>
      <c r="HV119" s="51"/>
      <c r="IY119" s="57" t="s">
        <v>72</v>
      </c>
      <c r="IZ119" s="111" t="s">
        <v>91</v>
      </c>
      <c r="JA119" s="112"/>
      <c r="JB119" s="51"/>
      <c r="KE119" s="57" t="s">
        <v>72</v>
      </c>
      <c r="KF119" s="111" t="s">
        <v>93</v>
      </c>
      <c r="KG119" s="112"/>
      <c r="KH119" s="51"/>
      <c r="LK119" s="57" t="s">
        <v>72</v>
      </c>
      <c r="LL119" s="111" t="s">
        <v>95</v>
      </c>
      <c r="LM119" s="112"/>
      <c r="LN119" s="51"/>
      <c r="MQ119" s="57" t="s">
        <v>72</v>
      </c>
      <c r="MR119" s="111" t="s">
        <v>97</v>
      </c>
      <c r="MS119" s="112"/>
      <c r="MT119" s="51"/>
    </row>
    <row r="120" spans="3:358" x14ac:dyDescent="0.35">
      <c r="C120" s="68" t="s">
        <v>73</v>
      </c>
      <c r="D120" s="62" t="s">
        <v>78</v>
      </c>
      <c r="E120" s="65"/>
      <c r="F120" s="50"/>
      <c r="AI120" s="68" t="s">
        <v>73</v>
      </c>
      <c r="AJ120" s="62" t="s">
        <v>78</v>
      </c>
      <c r="AK120" s="65"/>
      <c r="AL120" s="50"/>
      <c r="BO120" s="68" t="s">
        <v>73</v>
      </c>
      <c r="BP120" s="62" t="s">
        <v>78</v>
      </c>
      <c r="BQ120" s="65"/>
      <c r="BR120" s="50"/>
      <c r="CU120" s="68" t="s">
        <v>73</v>
      </c>
      <c r="CV120" s="62" t="s">
        <v>78</v>
      </c>
      <c r="CW120" s="65"/>
      <c r="CX120" s="50"/>
      <c r="EA120" s="68" t="s">
        <v>73</v>
      </c>
      <c r="EB120" s="62" t="s">
        <v>78</v>
      </c>
      <c r="EC120" s="65"/>
      <c r="ED120" s="50"/>
      <c r="FG120" s="68" t="s">
        <v>73</v>
      </c>
      <c r="FH120" s="62" t="s">
        <v>78</v>
      </c>
      <c r="FI120" s="65"/>
      <c r="FJ120" s="50"/>
      <c r="GM120" s="68" t="s">
        <v>73</v>
      </c>
      <c r="GN120" s="62" t="s">
        <v>78</v>
      </c>
      <c r="GO120" s="65"/>
      <c r="GP120" s="50"/>
      <c r="HS120" s="68" t="s">
        <v>73</v>
      </c>
      <c r="HT120" s="62" t="s">
        <v>78</v>
      </c>
      <c r="HU120" s="65"/>
      <c r="HV120" s="50"/>
      <c r="IY120" s="68" t="s">
        <v>73</v>
      </c>
      <c r="IZ120" s="62" t="s">
        <v>78</v>
      </c>
      <c r="JA120" s="65"/>
      <c r="JB120" s="50"/>
      <c r="KE120" s="68" t="s">
        <v>73</v>
      </c>
      <c r="KF120" s="62" t="s">
        <v>78</v>
      </c>
      <c r="KG120" s="65"/>
      <c r="KH120" s="50"/>
      <c r="LK120" s="68" t="s">
        <v>73</v>
      </c>
      <c r="LL120" s="62" t="s">
        <v>78</v>
      </c>
      <c r="LM120" s="65"/>
      <c r="LN120" s="50"/>
      <c r="MQ120" s="68" t="s">
        <v>73</v>
      </c>
      <c r="MR120" s="62" t="s">
        <v>78</v>
      </c>
      <c r="MS120" s="65"/>
      <c r="MT120" s="50"/>
    </row>
    <row r="121" spans="3:358" x14ac:dyDescent="0.35">
      <c r="C121" s="69"/>
      <c r="D121" s="62" t="s">
        <v>99</v>
      </c>
      <c r="E121" s="66" t="s">
        <v>100</v>
      </c>
      <c r="F121" s="50"/>
      <c r="AI121" s="69"/>
      <c r="AJ121" s="62" t="s">
        <v>99</v>
      </c>
      <c r="AK121" s="66" t="s">
        <v>100</v>
      </c>
      <c r="AL121" s="50"/>
      <c r="BO121" s="69"/>
      <c r="BP121" s="62" t="s">
        <v>99</v>
      </c>
      <c r="BQ121" s="66" t="s">
        <v>100</v>
      </c>
      <c r="BR121" s="50"/>
      <c r="CU121" s="69"/>
      <c r="CV121" s="62" t="s">
        <v>99</v>
      </c>
      <c r="CW121" s="66" t="s">
        <v>100</v>
      </c>
      <c r="CX121" s="50"/>
      <c r="EA121" s="69"/>
      <c r="EB121" s="62" t="s">
        <v>99</v>
      </c>
      <c r="EC121" s="66" t="s">
        <v>100</v>
      </c>
      <c r="ED121" s="50"/>
      <c r="FG121" s="69"/>
      <c r="FH121" s="62" t="s">
        <v>99</v>
      </c>
      <c r="FI121" s="66" t="s">
        <v>100</v>
      </c>
      <c r="FJ121" s="50"/>
      <c r="GM121" s="69"/>
      <c r="GN121" s="62" t="s">
        <v>99</v>
      </c>
      <c r="GO121" s="66" t="s">
        <v>100</v>
      </c>
      <c r="GP121" s="50"/>
      <c r="HS121" s="69"/>
      <c r="HT121" s="62" t="s">
        <v>99</v>
      </c>
      <c r="HU121" s="66" t="s">
        <v>100</v>
      </c>
      <c r="HV121" s="50"/>
      <c r="IY121" s="69"/>
      <c r="IZ121" s="62" t="s">
        <v>99</v>
      </c>
      <c r="JA121" s="66" t="s">
        <v>100</v>
      </c>
      <c r="JB121" s="50"/>
      <c r="KE121" s="69"/>
      <c r="KF121" s="62" t="s">
        <v>99</v>
      </c>
      <c r="KG121" s="66" t="s">
        <v>100</v>
      </c>
      <c r="KH121" s="50"/>
      <c r="LK121" s="69"/>
      <c r="LL121" s="62" t="s">
        <v>99</v>
      </c>
      <c r="LM121" s="66" t="s">
        <v>100</v>
      </c>
      <c r="LN121" s="50"/>
      <c r="MQ121" s="69"/>
      <c r="MR121" s="62" t="s">
        <v>99</v>
      </c>
      <c r="MS121" s="66" t="s">
        <v>100</v>
      </c>
      <c r="MT121" s="50"/>
    </row>
    <row r="122" spans="3:358" x14ac:dyDescent="0.35">
      <c r="C122" s="60"/>
      <c r="D122" s="30">
        <v>-7.6001004515006132E-2</v>
      </c>
      <c r="E122" s="33">
        <v>0.99900099900099903</v>
      </c>
      <c r="AI122" s="60"/>
      <c r="AJ122" s="30">
        <v>-9.4984728663142032E-2</v>
      </c>
      <c r="AK122" s="33">
        <v>0.99900099900099903</v>
      </c>
      <c r="BO122" s="60"/>
      <c r="BP122" s="30">
        <v>-0.11479823331819973</v>
      </c>
      <c r="BQ122" s="33">
        <v>9.99000999000999E-4</v>
      </c>
      <c r="CU122" s="60"/>
      <c r="CV122" s="30">
        <v>-0.11325871856901061</v>
      </c>
      <c r="CW122" s="33">
        <v>9.99000999000999E-4</v>
      </c>
      <c r="EA122" s="60"/>
      <c r="EB122" s="30">
        <v>-5.7879305960720745E-2</v>
      </c>
      <c r="EC122" s="33">
        <v>0.99900099900099903</v>
      </c>
      <c r="FG122" s="60"/>
      <c r="FH122" s="30">
        <v>-8.3469300969812407E-2</v>
      </c>
      <c r="FI122" s="33">
        <v>0.99900099900099903</v>
      </c>
      <c r="GM122" s="60"/>
      <c r="GN122" s="30">
        <v>852.05813603592139</v>
      </c>
      <c r="GO122" s="33">
        <v>9.99000999000999E-4</v>
      </c>
      <c r="HS122" s="60"/>
      <c r="HT122" s="30">
        <v>889.26735754858453</v>
      </c>
      <c r="HU122" s="33">
        <v>9.99000999000999E-4</v>
      </c>
      <c r="IY122" s="60"/>
      <c r="IZ122" s="30">
        <v>889.26739999999995</v>
      </c>
      <c r="JA122" s="33">
        <v>9.99000999000999E-4</v>
      </c>
      <c r="KE122" s="60"/>
      <c r="KF122" s="30">
        <v>832.96410000000003</v>
      </c>
      <c r="KG122" s="33">
        <v>9.99000999000999E-4</v>
      </c>
      <c r="LK122" s="60"/>
      <c r="LL122" s="30">
        <v>874.33010000000002</v>
      </c>
      <c r="LM122" s="33">
        <v>9.99000999000999E-4</v>
      </c>
      <c r="MQ122" s="60"/>
      <c r="MR122" s="30">
        <v>865.77020000000005</v>
      </c>
      <c r="MS122" s="33">
        <v>9.99000999000999E-4</v>
      </c>
    </row>
    <row r="123" spans="3:358" x14ac:dyDescent="0.35">
      <c r="C123" s="60"/>
      <c r="D123" s="30">
        <v>-7.6001004515006132E-2</v>
      </c>
      <c r="E123" s="33">
        <v>0.99900099900099903</v>
      </c>
      <c r="AI123" s="60"/>
      <c r="AJ123" s="30">
        <v>-9.4984728663142032E-2</v>
      </c>
      <c r="AK123" s="33">
        <v>0.99900099900099903</v>
      </c>
      <c r="BO123" s="60"/>
      <c r="BP123" s="30">
        <v>-0.11198951528073926</v>
      </c>
      <c r="BQ123" s="33">
        <v>4.995004995004995E-3</v>
      </c>
      <c r="CU123" s="60"/>
      <c r="CV123" s="30">
        <v>-0.11034784906875485</v>
      </c>
      <c r="CW123" s="33">
        <v>4.995004995004995E-3</v>
      </c>
      <c r="EA123" s="60"/>
      <c r="EB123" s="30">
        <v>-5.7879305960720745E-2</v>
      </c>
      <c r="EC123" s="33">
        <v>0.99900099900099903</v>
      </c>
      <c r="FG123" s="60"/>
      <c r="FH123" s="30">
        <v>-8.3469300969812407E-2</v>
      </c>
      <c r="FI123" s="33">
        <v>0.99900099900099903</v>
      </c>
      <c r="GM123" s="60"/>
      <c r="GN123" s="30">
        <v>900.88441166196355</v>
      </c>
      <c r="GO123" s="33">
        <v>4.995004995004995E-3</v>
      </c>
      <c r="HS123" s="60"/>
      <c r="HT123" s="30">
        <v>915.34512120142017</v>
      </c>
      <c r="HU123" s="33">
        <v>4.995004995004995E-3</v>
      </c>
      <c r="IY123" s="60"/>
      <c r="IZ123" s="30">
        <v>915.3451</v>
      </c>
      <c r="JA123" s="33">
        <v>4.995004995004995E-3</v>
      </c>
      <c r="KE123" s="60"/>
      <c r="KF123" s="30">
        <v>878.18650000000002</v>
      </c>
      <c r="KG123" s="33">
        <v>4.995004995004995E-3</v>
      </c>
      <c r="LK123" s="60"/>
      <c r="LL123" s="30">
        <v>905.88170000000002</v>
      </c>
      <c r="LM123" s="33">
        <v>4.995004995004995E-3</v>
      </c>
      <c r="MQ123" s="60"/>
      <c r="MR123" s="30">
        <v>907.85979999999995</v>
      </c>
      <c r="MS123" s="33">
        <v>4.995004995004995E-3</v>
      </c>
    </row>
    <row r="124" spans="3:358" x14ac:dyDescent="0.35">
      <c r="C124" s="60"/>
      <c r="D124" s="30">
        <v>-7.6001004515006132E-2</v>
      </c>
      <c r="E124" s="33">
        <v>0.99900099900099903</v>
      </c>
      <c r="AI124" s="60"/>
      <c r="AJ124" s="30">
        <v>-9.4984728663142032E-2</v>
      </c>
      <c r="AK124" s="33">
        <v>0.99900099900099903</v>
      </c>
      <c r="BO124" s="60"/>
      <c r="BP124" s="30">
        <v>-0.10396276430682586</v>
      </c>
      <c r="BQ124" s="33">
        <v>9.99000999000999E-3</v>
      </c>
      <c r="CU124" s="60"/>
      <c r="CV124" s="30">
        <v>-0.10914776047092437</v>
      </c>
      <c r="CW124" s="33">
        <v>9.99000999000999E-3</v>
      </c>
      <c r="EA124" s="60"/>
      <c r="EB124" s="30">
        <v>-5.7879305960720745E-2</v>
      </c>
      <c r="EC124" s="33">
        <v>0.99900099900099903</v>
      </c>
      <c r="FG124" s="60"/>
      <c r="FH124" s="30">
        <v>-8.3469300969812407E-2</v>
      </c>
      <c r="FI124" s="33">
        <v>0.99900099900099903</v>
      </c>
      <c r="GM124" s="60"/>
      <c r="GN124" s="30">
        <v>923.79975310308214</v>
      </c>
      <c r="GO124" s="33">
        <v>9.99000999000999E-3</v>
      </c>
      <c r="HS124" s="60"/>
      <c r="HT124" s="30">
        <v>928.19076692066096</v>
      </c>
      <c r="HU124" s="33">
        <v>9.99000999000999E-3</v>
      </c>
      <c r="IY124" s="60"/>
      <c r="IZ124" s="30">
        <v>928.19079999999997</v>
      </c>
      <c r="JA124" s="33">
        <v>9.99000999000999E-3</v>
      </c>
      <c r="KE124" s="60"/>
      <c r="KF124" s="30">
        <v>894.51430000000005</v>
      </c>
      <c r="KG124" s="33">
        <v>9.99000999000999E-3</v>
      </c>
      <c r="LK124" s="60"/>
      <c r="LL124" s="30">
        <v>915.79660000000001</v>
      </c>
      <c r="LM124" s="33">
        <v>9.99000999000999E-3</v>
      </c>
      <c r="MQ124" s="60"/>
      <c r="MR124" s="30">
        <v>921.86810000000003</v>
      </c>
      <c r="MS124" s="33">
        <v>9.99000999000999E-3</v>
      </c>
    </row>
    <row r="125" spans="3:358" x14ac:dyDescent="0.35">
      <c r="C125" s="60"/>
      <c r="D125" s="30">
        <v>-7.6001004515006132E-2</v>
      </c>
      <c r="E125" s="33">
        <v>0.99900099900099903</v>
      </c>
      <c r="AI125" s="60"/>
      <c r="AJ125" s="30">
        <v>-9.4984728663142032E-2</v>
      </c>
      <c r="AK125" s="33">
        <v>0.99900099900099903</v>
      </c>
      <c r="BO125" s="60"/>
      <c r="BP125" s="30">
        <v>-0.10185330769245819</v>
      </c>
      <c r="BQ125" s="33">
        <v>1.4985014985014986E-2</v>
      </c>
      <c r="CU125" s="60"/>
      <c r="CV125" s="30">
        <v>-0.10817530252399553</v>
      </c>
      <c r="CW125" s="33">
        <v>1.4985014985014986E-2</v>
      </c>
      <c r="EA125" s="60"/>
      <c r="EB125" s="30">
        <v>-5.7879305960720745E-2</v>
      </c>
      <c r="EC125" s="33">
        <v>0.99900099900099903</v>
      </c>
      <c r="FG125" s="60"/>
      <c r="FH125" s="30">
        <v>-8.3469300969812407E-2</v>
      </c>
      <c r="FI125" s="33">
        <v>0.99900099900099903</v>
      </c>
      <c r="GM125" s="60"/>
      <c r="GN125" s="30">
        <v>937.75918019652818</v>
      </c>
      <c r="GO125" s="33">
        <v>1.4985014985014986E-2</v>
      </c>
      <c r="HS125" s="60"/>
      <c r="HT125" s="30">
        <v>935.25818639277372</v>
      </c>
      <c r="HU125" s="33">
        <v>1.4985014985014986E-2</v>
      </c>
      <c r="IY125" s="60"/>
      <c r="IZ125" s="30">
        <v>935.25819999999999</v>
      </c>
      <c r="JA125" s="33">
        <v>1.4985014985014986E-2</v>
      </c>
      <c r="KE125" s="60"/>
      <c r="KF125" s="30">
        <v>908.98050000000001</v>
      </c>
      <c r="KG125" s="33">
        <v>1.4985014985014986E-2</v>
      </c>
      <c r="LK125" s="60"/>
      <c r="LL125" s="30">
        <v>921.94269999999995</v>
      </c>
      <c r="LM125" s="33">
        <v>1.4985014985014986E-2</v>
      </c>
      <c r="MQ125" s="60"/>
      <c r="MR125" s="30">
        <v>933.05830000000003</v>
      </c>
      <c r="MS125" s="33">
        <v>1.4985014985014986E-2</v>
      </c>
    </row>
    <row r="126" spans="3:358" x14ac:dyDescent="0.35">
      <c r="C126" s="60"/>
      <c r="D126" s="30">
        <v>-7.6001004515006132E-2</v>
      </c>
      <c r="E126" s="33">
        <v>0.99900099900099903</v>
      </c>
      <c r="AI126" s="60"/>
      <c r="AJ126" s="30">
        <v>-9.4984728663142032E-2</v>
      </c>
      <c r="AK126" s="33">
        <v>0.99900099900099903</v>
      </c>
      <c r="BO126" s="60"/>
      <c r="BP126" s="30">
        <v>-0.10010852189649701</v>
      </c>
      <c r="BQ126" s="33">
        <v>1.998001998001998E-2</v>
      </c>
      <c r="CU126" s="60"/>
      <c r="CV126" s="30">
        <v>-0.10714164775808208</v>
      </c>
      <c r="CW126" s="33">
        <v>1.998001998001998E-2</v>
      </c>
      <c r="EA126" s="60"/>
      <c r="EB126" s="30">
        <v>-5.7879305960720745E-2</v>
      </c>
      <c r="EC126" s="33">
        <v>0.99900099900099903</v>
      </c>
      <c r="FG126" s="60"/>
      <c r="FH126" s="30">
        <v>-8.3469300969812407E-2</v>
      </c>
      <c r="FI126" s="33">
        <v>0.99900099900099903</v>
      </c>
      <c r="GM126" s="60"/>
      <c r="GN126" s="30">
        <v>940.10034422040087</v>
      </c>
      <c r="GO126" s="33">
        <v>1.998001998001998E-2</v>
      </c>
      <c r="HS126" s="60"/>
      <c r="HT126" s="30">
        <v>940.8633795006524</v>
      </c>
      <c r="HU126" s="33">
        <v>1.998001998001998E-2</v>
      </c>
      <c r="IY126" s="60"/>
      <c r="IZ126" s="30">
        <v>940.86339999999996</v>
      </c>
      <c r="JA126" s="33">
        <v>1.998001998001998E-2</v>
      </c>
      <c r="KE126" s="60"/>
      <c r="KF126" s="30">
        <v>915.35940000000005</v>
      </c>
      <c r="KG126" s="33">
        <v>1.998001998001998E-2</v>
      </c>
      <c r="LK126" s="60"/>
      <c r="LL126" s="30">
        <v>930.11509999999998</v>
      </c>
      <c r="LM126" s="33">
        <v>1.998001998001998E-2</v>
      </c>
      <c r="MQ126" s="60"/>
      <c r="MR126" s="30">
        <v>937.38189999999997</v>
      </c>
      <c r="MS126" s="33">
        <v>1.998001998001998E-2</v>
      </c>
    </row>
    <row r="127" spans="3:358" x14ac:dyDescent="0.35">
      <c r="C127" s="60"/>
      <c r="D127" s="30">
        <v>-7.6001004515006132E-2</v>
      </c>
      <c r="E127" s="33">
        <v>0.99900099900099903</v>
      </c>
      <c r="AI127" s="60"/>
      <c r="AJ127" s="30">
        <v>-9.4984728663142032E-2</v>
      </c>
      <c r="AK127" s="33">
        <v>0.99900099900099903</v>
      </c>
      <c r="BO127" s="60"/>
      <c r="BP127" s="30">
        <v>-9.9437231324980863E-2</v>
      </c>
      <c r="BQ127" s="33">
        <v>2.4975024975024976E-2</v>
      </c>
      <c r="CU127" s="60"/>
      <c r="CV127" s="30">
        <v>-0.10630965867026572</v>
      </c>
      <c r="CW127" s="33">
        <v>2.4975024975024976E-2</v>
      </c>
      <c r="EA127" s="60"/>
      <c r="EB127" s="30">
        <v>-5.7879305960720745E-2</v>
      </c>
      <c r="EC127" s="33">
        <v>0.99900099900099903</v>
      </c>
      <c r="FG127" s="60"/>
      <c r="FH127" s="30">
        <v>-8.3469300969812407E-2</v>
      </c>
      <c r="FI127" s="33">
        <v>0.99900099900099903</v>
      </c>
      <c r="GM127" s="60"/>
      <c r="GN127" s="30">
        <v>944.08561349311356</v>
      </c>
      <c r="GO127" s="33">
        <v>2.4975024975024976E-2</v>
      </c>
      <c r="HS127" s="60"/>
      <c r="HT127" s="30">
        <v>944.66022183268944</v>
      </c>
      <c r="HU127" s="33">
        <v>2.4975024975024976E-2</v>
      </c>
      <c r="IY127" s="60"/>
      <c r="IZ127" s="30">
        <v>944.66020000000003</v>
      </c>
      <c r="JA127" s="33">
        <v>2.4975024975024976E-2</v>
      </c>
      <c r="KE127" s="60"/>
      <c r="KF127" s="30">
        <v>919.81640000000004</v>
      </c>
      <c r="KG127" s="33">
        <v>2.4975024975024976E-2</v>
      </c>
      <c r="LK127" s="60"/>
      <c r="LL127" s="30">
        <v>936.67399999999998</v>
      </c>
      <c r="LM127" s="33">
        <v>2.4975024975024976E-2</v>
      </c>
      <c r="MQ127" s="60"/>
      <c r="MR127" s="30">
        <v>941.69820000000004</v>
      </c>
      <c r="MS127" s="33">
        <v>2.4975024975024976E-2</v>
      </c>
    </row>
    <row r="128" spans="3:358" x14ac:dyDescent="0.35">
      <c r="C128" s="60"/>
      <c r="D128" s="30">
        <v>-7.6001004515006132E-2</v>
      </c>
      <c r="E128" s="33">
        <v>0.99900099900099903</v>
      </c>
      <c r="AI128" s="60"/>
      <c r="AJ128" s="30">
        <v>-9.4984728663142032E-2</v>
      </c>
      <c r="AK128" s="33">
        <v>0.99900099900099903</v>
      </c>
      <c r="BO128" s="60"/>
      <c r="BP128" s="30">
        <v>-9.8631914394577469E-2</v>
      </c>
      <c r="BQ128" s="33">
        <v>2.9970029970029972E-2</v>
      </c>
      <c r="CU128" s="60"/>
      <c r="CV128" s="30">
        <v>-0.10586321897315493</v>
      </c>
      <c r="CW128" s="33">
        <v>2.9970029970029972E-2</v>
      </c>
      <c r="EA128" s="60"/>
      <c r="EB128" s="30">
        <v>-5.7879305960720745E-2</v>
      </c>
      <c r="EC128" s="33">
        <v>0.99900099900099903</v>
      </c>
      <c r="FG128" s="60"/>
      <c r="FH128" s="30">
        <v>-8.3469300969812407E-2</v>
      </c>
      <c r="FI128" s="33">
        <v>0.99900099900099903</v>
      </c>
      <c r="GM128" s="60"/>
      <c r="GN128" s="30">
        <v>946.36938401219254</v>
      </c>
      <c r="GO128" s="33">
        <v>2.9970029970029972E-2</v>
      </c>
      <c r="HS128" s="60"/>
      <c r="HT128" s="30">
        <v>948.59209499167684</v>
      </c>
      <c r="HU128" s="33">
        <v>2.9970029970029972E-2</v>
      </c>
      <c r="IY128" s="60"/>
      <c r="IZ128" s="30">
        <v>948.59209999999996</v>
      </c>
      <c r="JA128" s="33">
        <v>2.9970029970029972E-2</v>
      </c>
      <c r="KE128" s="60"/>
      <c r="KF128" s="30">
        <v>926.45590000000004</v>
      </c>
      <c r="KG128" s="33">
        <v>2.9970029970029972E-2</v>
      </c>
      <c r="LK128" s="60"/>
      <c r="LL128" s="30">
        <v>940.58270000000005</v>
      </c>
      <c r="LM128" s="33">
        <v>2.9970029970029972E-2</v>
      </c>
      <c r="MQ128" s="60"/>
      <c r="MR128" s="30">
        <v>945.19309999999996</v>
      </c>
      <c r="MS128" s="33">
        <v>2.9970029970029972E-2</v>
      </c>
    </row>
    <row r="129" spans="3:357" x14ac:dyDescent="0.35">
      <c r="C129" s="60"/>
      <c r="D129" s="30">
        <v>-7.6001004515006132E-2</v>
      </c>
      <c r="E129" s="33">
        <v>0.99900099900099903</v>
      </c>
      <c r="AI129" s="60"/>
      <c r="AJ129" s="30">
        <v>-9.4984728663142032E-2</v>
      </c>
      <c r="AK129" s="33">
        <v>0.99900099900099903</v>
      </c>
      <c r="BO129" s="60"/>
      <c r="BP129" s="30">
        <v>-9.7887757012012244E-2</v>
      </c>
      <c r="BQ129" s="33">
        <v>3.4965034965034968E-2</v>
      </c>
      <c r="CU129" s="60"/>
      <c r="CV129" s="30">
        <v>-0.10549174537040437</v>
      </c>
      <c r="CW129" s="33">
        <v>3.4965034965034968E-2</v>
      </c>
      <c r="EA129" s="60"/>
      <c r="EB129" s="30">
        <v>-5.7879305960720745E-2</v>
      </c>
      <c r="EC129" s="33">
        <v>0.99900099900099903</v>
      </c>
      <c r="FG129" s="60"/>
      <c r="FH129" s="30">
        <v>-8.3469300969812407E-2</v>
      </c>
      <c r="FI129" s="33">
        <v>0.99900099900099903</v>
      </c>
      <c r="GM129" s="60"/>
      <c r="GN129" s="30">
        <v>950.10506939241475</v>
      </c>
      <c r="GO129" s="33">
        <v>3.4965034965034968E-2</v>
      </c>
      <c r="HS129" s="60"/>
      <c r="HT129" s="30">
        <v>950.71801917857829</v>
      </c>
      <c r="HU129" s="33">
        <v>3.4965034965034968E-2</v>
      </c>
      <c r="IY129" s="60"/>
      <c r="IZ129" s="30">
        <v>950.71799999999996</v>
      </c>
      <c r="JA129" s="33">
        <v>3.4965034965034968E-2</v>
      </c>
      <c r="KE129" s="60"/>
      <c r="KF129" s="30">
        <v>932.24649999999997</v>
      </c>
      <c r="KG129" s="33">
        <v>3.4965034965034968E-2</v>
      </c>
      <c r="LK129" s="60"/>
      <c r="LL129" s="30">
        <v>942.19309999999996</v>
      </c>
      <c r="LM129" s="33">
        <v>3.4965034965034968E-2</v>
      </c>
      <c r="MQ129" s="60"/>
      <c r="MR129" s="30">
        <v>946.08669999999995</v>
      </c>
      <c r="MS129" s="33">
        <v>3.4965034965034968E-2</v>
      </c>
    </row>
    <row r="130" spans="3:357" x14ac:dyDescent="0.35">
      <c r="C130" s="60"/>
      <c r="D130" s="30">
        <v>-7.6001004515006132E-2</v>
      </c>
      <c r="E130" s="33">
        <v>0.99900099900099903</v>
      </c>
      <c r="AI130" s="60"/>
      <c r="AJ130" s="30">
        <v>-9.4984728663142032E-2</v>
      </c>
      <c r="AK130" s="33">
        <v>0.99900099900099903</v>
      </c>
      <c r="BO130" s="60"/>
      <c r="BP130" s="30">
        <v>-9.6497001628250992E-2</v>
      </c>
      <c r="BQ130" s="33">
        <v>3.996003996003996E-2</v>
      </c>
      <c r="CU130" s="60"/>
      <c r="CV130" s="30">
        <v>-0.1049209087856697</v>
      </c>
      <c r="CW130" s="33">
        <v>3.996003996003996E-2</v>
      </c>
      <c r="EA130" s="60"/>
      <c r="EB130" s="30">
        <v>-5.7879305960720745E-2</v>
      </c>
      <c r="EC130" s="33">
        <v>0.99900099900099903</v>
      </c>
      <c r="FG130" s="60"/>
      <c r="FH130" s="30">
        <v>-8.3469300969812407E-2</v>
      </c>
      <c r="FI130" s="33">
        <v>0.99900099900099903</v>
      </c>
      <c r="GM130" s="60"/>
      <c r="GN130" s="30">
        <v>951.65966301533422</v>
      </c>
      <c r="GO130" s="33">
        <v>3.996003996003996E-2</v>
      </c>
      <c r="HS130" s="60"/>
      <c r="HT130" s="30">
        <v>952.43512079018296</v>
      </c>
      <c r="HU130" s="33">
        <v>3.996003996003996E-2</v>
      </c>
      <c r="IY130" s="60"/>
      <c r="IZ130" s="30">
        <v>952.43510000000003</v>
      </c>
      <c r="JA130" s="33">
        <v>3.996003996003996E-2</v>
      </c>
      <c r="KE130" s="60"/>
      <c r="KF130" s="30">
        <v>935.00620000000004</v>
      </c>
      <c r="KG130" s="33">
        <v>3.996003996003996E-2</v>
      </c>
      <c r="LK130" s="60"/>
      <c r="LL130" s="30">
        <v>943.51289999999995</v>
      </c>
      <c r="LM130" s="33">
        <v>3.996003996003996E-2</v>
      </c>
      <c r="MQ130" s="60"/>
      <c r="MR130" s="30">
        <v>947.92570000000001</v>
      </c>
      <c r="MS130" s="33">
        <v>3.996003996003996E-2</v>
      </c>
    </row>
    <row r="131" spans="3:357" x14ac:dyDescent="0.35">
      <c r="C131" s="60"/>
      <c r="D131" s="30">
        <v>-7.6001004515006132E-2</v>
      </c>
      <c r="E131" s="33">
        <v>0.99900099900099903</v>
      </c>
      <c r="AI131" s="60"/>
      <c r="AJ131" s="30">
        <v>-9.4984728663142032E-2</v>
      </c>
      <c r="AK131" s="33">
        <v>0.99900099900099903</v>
      </c>
      <c r="BO131" s="60"/>
      <c r="BP131" s="30">
        <v>-9.5953380309992148E-2</v>
      </c>
      <c r="BQ131" s="33">
        <v>4.4955044955044952E-2</v>
      </c>
      <c r="CU131" s="60"/>
      <c r="CV131" s="30">
        <v>-0.1045478733542923</v>
      </c>
      <c r="CW131" s="33">
        <v>4.4955044955044952E-2</v>
      </c>
      <c r="EA131" s="60"/>
      <c r="EB131" s="30">
        <v>-5.7879305960720745E-2</v>
      </c>
      <c r="EC131" s="33">
        <v>0.99900099900099903</v>
      </c>
      <c r="FG131" s="60"/>
      <c r="FH131" s="30">
        <v>-8.3469300969812407E-2</v>
      </c>
      <c r="FI131" s="33">
        <v>0.99900099900099903</v>
      </c>
      <c r="GM131" s="60"/>
      <c r="GN131" s="30">
        <v>953.59310530709149</v>
      </c>
      <c r="GO131" s="33">
        <v>4.4955044955044952E-2</v>
      </c>
      <c r="HS131" s="60"/>
      <c r="HT131" s="30">
        <v>955.59378591845791</v>
      </c>
      <c r="HU131" s="33">
        <v>4.4955044955044952E-2</v>
      </c>
      <c r="IY131" s="60"/>
      <c r="IZ131" s="30">
        <v>955.59379999999999</v>
      </c>
      <c r="JA131" s="33">
        <v>4.4955044955044952E-2</v>
      </c>
      <c r="KE131" s="60"/>
      <c r="KF131" s="30">
        <v>938.21439999999996</v>
      </c>
      <c r="KG131" s="33">
        <v>4.4955044955044952E-2</v>
      </c>
      <c r="LK131" s="60"/>
      <c r="LL131" s="30">
        <v>945.45719999999994</v>
      </c>
      <c r="LM131" s="33">
        <v>4.4955044955044952E-2</v>
      </c>
      <c r="MQ131" s="60"/>
      <c r="MR131" s="30">
        <v>952.18489999999997</v>
      </c>
      <c r="MS131" s="33">
        <v>4.4955044955044952E-2</v>
      </c>
    </row>
    <row r="132" spans="3:357" x14ac:dyDescent="0.35">
      <c r="C132" s="60"/>
      <c r="D132" s="30">
        <v>-7.6001004515006132E-2</v>
      </c>
      <c r="E132" s="33">
        <v>0.99900099900099903</v>
      </c>
      <c r="AI132" s="60"/>
      <c r="AJ132" s="30">
        <v>-9.4984728663142032E-2</v>
      </c>
      <c r="AK132" s="33">
        <v>0.99900099900099903</v>
      </c>
      <c r="BO132" s="60"/>
      <c r="BP132" s="30">
        <v>-9.4681763469134261E-2</v>
      </c>
      <c r="BQ132" s="33">
        <v>4.9950049950049952E-2</v>
      </c>
      <c r="CU132" s="60"/>
      <c r="CV132" s="30">
        <v>-0.1042356396854008</v>
      </c>
      <c r="CW132" s="33">
        <v>4.9950049950049952E-2</v>
      </c>
      <c r="EA132" s="60"/>
      <c r="EB132" s="30">
        <v>-5.7879305960720745E-2</v>
      </c>
      <c r="EC132" s="33">
        <v>0.99900099900099903</v>
      </c>
      <c r="FG132" s="60"/>
      <c r="FH132" s="30">
        <v>-8.3469300969812407E-2</v>
      </c>
      <c r="FI132" s="33">
        <v>0.99900099900099903</v>
      </c>
      <c r="GM132" s="60"/>
      <c r="GN132" s="30">
        <v>955.45420449526114</v>
      </c>
      <c r="GO132" s="33">
        <v>4.9950049950049952E-2</v>
      </c>
      <c r="HS132" s="60"/>
      <c r="HT132" s="30">
        <v>956.36909199035108</v>
      </c>
      <c r="HU132" s="33">
        <v>4.9950049950049952E-2</v>
      </c>
      <c r="IY132" s="60"/>
      <c r="IZ132" s="30">
        <v>956.3691</v>
      </c>
      <c r="JA132" s="33">
        <v>4.9950049950049952E-2</v>
      </c>
      <c r="KE132" s="60"/>
      <c r="KF132" s="30">
        <v>940.56399999999996</v>
      </c>
      <c r="KG132" s="33">
        <v>4.9950049950049952E-2</v>
      </c>
      <c r="LK132" s="60"/>
      <c r="LL132" s="30">
        <v>946.55840000000001</v>
      </c>
      <c r="LM132" s="33">
        <v>4.9950049950049952E-2</v>
      </c>
      <c r="MQ132" s="60"/>
      <c r="MR132" s="30">
        <v>955.08029999999997</v>
      </c>
      <c r="MS132" s="33">
        <v>4.9950049950049952E-2</v>
      </c>
    </row>
    <row r="133" spans="3:357" x14ac:dyDescent="0.35">
      <c r="C133" s="60"/>
      <c r="D133" s="30">
        <v>-7.6001004515006132E-2</v>
      </c>
      <c r="E133" s="33">
        <v>0.99900099900099903</v>
      </c>
      <c r="AI133" s="60"/>
      <c r="AJ133" s="30">
        <v>-9.4984728663142032E-2</v>
      </c>
      <c r="AK133" s="33">
        <v>0.99900099900099903</v>
      </c>
      <c r="BO133" s="60"/>
      <c r="BP133" s="30">
        <v>-9.3998295686513356E-2</v>
      </c>
      <c r="BQ133" s="33">
        <v>5.4945054945054944E-2</v>
      </c>
      <c r="CU133" s="60"/>
      <c r="CV133" s="30">
        <v>-0.10409685450754765</v>
      </c>
      <c r="CW133" s="33">
        <v>5.4945054945054944E-2</v>
      </c>
      <c r="EA133" s="60"/>
      <c r="EB133" s="30">
        <v>-5.7879305960720745E-2</v>
      </c>
      <c r="EC133" s="33">
        <v>0.99900099900099903</v>
      </c>
      <c r="FG133" s="60"/>
      <c r="FH133" s="30">
        <v>-8.3469300969812407E-2</v>
      </c>
      <c r="FI133" s="33">
        <v>0.99900099900099903</v>
      </c>
      <c r="GM133" s="60"/>
      <c r="GN133" s="30">
        <v>956.22317325928373</v>
      </c>
      <c r="GO133" s="33">
        <v>5.4945054945054944E-2</v>
      </c>
      <c r="HS133" s="60"/>
      <c r="HT133" s="30">
        <v>957.93159628617991</v>
      </c>
      <c r="HU133" s="33">
        <v>5.4945054945054944E-2</v>
      </c>
      <c r="IY133" s="60"/>
      <c r="IZ133" s="30">
        <v>957.9316</v>
      </c>
      <c r="JA133" s="33">
        <v>5.4945054945054944E-2</v>
      </c>
      <c r="KE133" s="60"/>
      <c r="KF133" s="30">
        <v>942.98519999999996</v>
      </c>
      <c r="KG133" s="33">
        <v>5.4945054945054944E-2</v>
      </c>
      <c r="LK133" s="60"/>
      <c r="LL133" s="30">
        <v>948.22739999999999</v>
      </c>
      <c r="LM133" s="33">
        <v>5.4945054945054944E-2</v>
      </c>
      <c r="MQ133" s="60"/>
      <c r="MR133" s="30">
        <v>957.4316</v>
      </c>
      <c r="MS133" s="33">
        <v>5.4945054945054944E-2</v>
      </c>
    </row>
    <row r="134" spans="3:357" x14ac:dyDescent="0.35">
      <c r="C134" s="60"/>
      <c r="D134" s="30">
        <v>-7.6001004515006132E-2</v>
      </c>
      <c r="E134" s="33">
        <v>0.99900099900099903</v>
      </c>
      <c r="AI134" s="60"/>
      <c r="AJ134" s="30">
        <v>-9.4984728663142032E-2</v>
      </c>
      <c r="AK134" s="33">
        <v>0.99900099900099903</v>
      </c>
      <c r="BO134" s="60"/>
      <c r="BP134" s="30">
        <v>-9.3677456829007924E-2</v>
      </c>
      <c r="BQ134" s="33">
        <v>5.9940059940059943E-2</v>
      </c>
      <c r="CU134" s="60"/>
      <c r="CV134" s="30">
        <v>-0.10399165201413248</v>
      </c>
      <c r="CW134" s="33">
        <v>5.9940059940059943E-2</v>
      </c>
      <c r="EA134" s="60"/>
      <c r="EB134" s="30">
        <v>-5.7879305960720745E-2</v>
      </c>
      <c r="EC134" s="33">
        <v>0.99900099900099903</v>
      </c>
      <c r="FG134" s="60"/>
      <c r="FH134" s="30">
        <v>-8.3469300969812407E-2</v>
      </c>
      <c r="FI134" s="33">
        <v>0.99900099900099903</v>
      </c>
      <c r="GM134" s="60"/>
      <c r="GN134" s="30">
        <v>958.38329959763291</v>
      </c>
      <c r="GO134" s="33">
        <v>5.9940059940059943E-2</v>
      </c>
      <c r="HS134" s="60"/>
      <c r="HT134" s="30">
        <v>958.9841337612994</v>
      </c>
      <c r="HU134" s="33">
        <v>5.9940059940059943E-2</v>
      </c>
      <c r="IY134" s="60"/>
      <c r="IZ134" s="30">
        <v>958.98410000000001</v>
      </c>
      <c r="JA134" s="33">
        <v>5.9940059940059943E-2</v>
      </c>
      <c r="KE134" s="60"/>
      <c r="KF134" s="30">
        <v>944.36440000000005</v>
      </c>
      <c r="KG134" s="33">
        <v>5.9940059940059943E-2</v>
      </c>
      <c r="LK134" s="60"/>
      <c r="LL134" s="30">
        <v>949.75580000000002</v>
      </c>
      <c r="LM134" s="33">
        <v>5.9940059940059943E-2</v>
      </c>
      <c r="MQ134" s="60"/>
      <c r="MR134" s="30">
        <v>959.13329999999996</v>
      </c>
      <c r="MS134" s="33">
        <v>5.9940059940059943E-2</v>
      </c>
    </row>
    <row r="135" spans="3:357" x14ac:dyDescent="0.35">
      <c r="C135" s="60"/>
      <c r="D135" s="30">
        <v>-7.6001004515006132E-2</v>
      </c>
      <c r="E135" s="33">
        <v>0.99900099900099903</v>
      </c>
      <c r="AI135" s="60"/>
      <c r="AJ135" s="30">
        <v>-9.4984728663142032E-2</v>
      </c>
      <c r="AK135" s="33">
        <v>0.99900099900099903</v>
      </c>
      <c r="BO135" s="60"/>
      <c r="BP135" s="30">
        <v>-9.2931648104026959E-2</v>
      </c>
      <c r="BQ135" s="33">
        <v>6.4935064935064929E-2</v>
      </c>
      <c r="CU135" s="60"/>
      <c r="CV135" s="30">
        <v>-0.10359385822989735</v>
      </c>
      <c r="CW135" s="33">
        <v>6.4935064935064929E-2</v>
      </c>
      <c r="EA135" s="60"/>
      <c r="EB135" s="30">
        <v>-5.7879305960720745E-2</v>
      </c>
      <c r="EC135" s="33">
        <v>0.99900099900099903</v>
      </c>
      <c r="FG135" s="60"/>
      <c r="FH135" s="30">
        <v>-8.3469300969812407E-2</v>
      </c>
      <c r="FI135" s="33">
        <v>0.99900099900099903</v>
      </c>
      <c r="GM135" s="60"/>
      <c r="GN135" s="30">
        <v>959.30186435264454</v>
      </c>
      <c r="GO135" s="33">
        <v>6.4935064935064929E-2</v>
      </c>
      <c r="HS135" s="60"/>
      <c r="HT135" s="30">
        <v>959.94713974268814</v>
      </c>
      <c r="HU135" s="33">
        <v>6.4935064935064929E-2</v>
      </c>
      <c r="IY135" s="60"/>
      <c r="IZ135" s="30">
        <v>959.94709999999998</v>
      </c>
      <c r="JA135" s="33">
        <v>6.4935064935064929E-2</v>
      </c>
      <c r="KE135" s="60"/>
      <c r="KF135" s="30">
        <v>946.13030000000003</v>
      </c>
      <c r="KG135" s="33">
        <v>6.4935064935064929E-2</v>
      </c>
      <c r="LK135" s="60"/>
      <c r="LL135" s="30">
        <v>951.33180000000004</v>
      </c>
      <c r="LM135" s="33">
        <v>6.4935064935064929E-2</v>
      </c>
      <c r="MQ135" s="60"/>
      <c r="MR135" s="30">
        <v>960.39499999999998</v>
      </c>
      <c r="MS135" s="33">
        <v>6.4935064935064929E-2</v>
      </c>
    </row>
    <row r="136" spans="3:357" x14ac:dyDescent="0.35">
      <c r="C136" s="60"/>
      <c r="D136" s="30">
        <v>-7.6001004515006132E-2</v>
      </c>
      <c r="E136" s="33">
        <v>0.99900099900099903</v>
      </c>
      <c r="AI136" s="60"/>
      <c r="AJ136" s="30">
        <v>-9.4984728663142032E-2</v>
      </c>
      <c r="AK136" s="33">
        <v>0.99900099900099903</v>
      </c>
      <c r="BO136" s="60"/>
      <c r="BP136" s="30">
        <v>-9.2747601187029211E-2</v>
      </c>
      <c r="BQ136" s="33">
        <v>6.9930069930069935E-2</v>
      </c>
      <c r="CU136" s="60"/>
      <c r="CV136" s="30">
        <v>-0.10333072490606321</v>
      </c>
      <c r="CW136" s="33">
        <v>6.9930069930069935E-2</v>
      </c>
      <c r="EA136" s="60"/>
      <c r="EB136" s="30">
        <v>-5.7879305960720745E-2</v>
      </c>
      <c r="EC136" s="33">
        <v>0.99900099900099903</v>
      </c>
      <c r="FG136" s="60"/>
      <c r="FH136" s="30">
        <v>-8.3469300969812407E-2</v>
      </c>
      <c r="FI136" s="33">
        <v>0.99900099900099903</v>
      </c>
      <c r="GM136" s="60"/>
      <c r="GN136" s="30">
        <v>960.21794280010818</v>
      </c>
      <c r="GO136" s="33">
        <v>6.9930069930069935E-2</v>
      </c>
      <c r="HS136" s="60"/>
      <c r="HT136" s="30">
        <v>960.95911505547235</v>
      </c>
      <c r="HU136" s="33">
        <v>6.9930069930069935E-2</v>
      </c>
      <c r="IY136" s="60"/>
      <c r="IZ136" s="30">
        <v>960.95910000000003</v>
      </c>
      <c r="JA136" s="33">
        <v>6.9930069930069935E-2</v>
      </c>
      <c r="KE136" s="60"/>
      <c r="KF136" s="30">
        <v>948.4049</v>
      </c>
      <c r="KG136" s="33">
        <v>6.9930069930069935E-2</v>
      </c>
      <c r="LK136" s="60"/>
      <c r="LL136" s="30">
        <v>952.08579999999995</v>
      </c>
      <c r="LM136" s="33">
        <v>6.9930069930069935E-2</v>
      </c>
      <c r="MQ136" s="60"/>
      <c r="MR136" s="30">
        <v>961.32439999999997</v>
      </c>
      <c r="MS136" s="33">
        <v>6.9930069930069935E-2</v>
      </c>
    </row>
    <row r="137" spans="3:357" x14ac:dyDescent="0.35">
      <c r="C137" s="60"/>
      <c r="D137" s="30">
        <v>-7.6001004515006132E-2</v>
      </c>
      <c r="E137" s="33">
        <v>0.99900099900099903</v>
      </c>
      <c r="AI137" s="60"/>
      <c r="AJ137" s="30">
        <v>-9.4984728663142032E-2</v>
      </c>
      <c r="AK137" s="33">
        <v>0.99900099900099903</v>
      </c>
      <c r="BO137" s="60"/>
      <c r="BP137" s="30">
        <v>-9.2206219371343656E-2</v>
      </c>
      <c r="BQ137" s="33">
        <v>7.4925074925074928E-2</v>
      </c>
      <c r="CU137" s="60"/>
      <c r="CV137" s="30">
        <v>-0.10325071461400163</v>
      </c>
      <c r="CW137" s="33">
        <v>7.4925074925074928E-2</v>
      </c>
      <c r="EA137" s="60"/>
      <c r="EB137" s="30">
        <v>-5.7879305960720745E-2</v>
      </c>
      <c r="EC137" s="33">
        <v>0.99900099900099903</v>
      </c>
      <c r="FG137" s="60"/>
      <c r="FH137" s="30">
        <v>-8.3469300969812407E-2</v>
      </c>
      <c r="FI137" s="33">
        <v>0.99900099900099903</v>
      </c>
      <c r="GM137" s="60"/>
      <c r="GN137" s="30">
        <v>961.7325596966084</v>
      </c>
      <c r="GO137" s="33">
        <v>7.4925074925074928E-2</v>
      </c>
      <c r="HS137" s="60"/>
      <c r="HT137" s="30">
        <v>962.35527844652165</v>
      </c>
      <c r="HU137" s="33">
        <v>7.4925074925074928E-2</v>
      </c>
      <c r="IY137" s="60"/>
      <c r="IZ137" s="30">
        <v>962.35530000000006</v>
      </c>
      <c r="JA137" s="33">
        <v>7.4925074925074928E-2</v>
      </c>
      <c r="KE137" s="60"/>
      <c r="KF137" s="30">
        <v>951.04459999999995</v>
      </c>
      <c r="KG137" s="33">
        <v>7.4925074925074928E-2</v>
      </c>
      <c r="LK137" s="60"/>
      <c r="LL137" s="30">
        <v>954.65030000000002</v>
      </c>
      <c r="LM137" s="33">
        <v>7.4925074925074928E-2</v>
      </c>
      <c r="MQ137" s="60"/>
      <c r="MR137" s="30">
        <v>963.51340000000005</v>
      </c>
      <c r="MS137" s="33">
        <v>7.4925074925074928E-2</v>
      </c>
    </row>
    <row r="138" spans="3:357" x14ac:dyDescent="0.35">
      <c r="C138" s="60"/>
      <c r="D138" s="30">
        <v>-7.6001004515006132E-2</v>
      </c>
      <c r="E138" s="33">
        <v>0.99900099900099903</v>
      </c>
      <c r="AI138" s="60"/>
      <c r="AJ138" s="30">
        <v>-9.4984728663142032E-2</v>
      </c>
      <c r="AK138" s="33">
        <v>0.99900099900099903</v>
      </c>
      <c r="BO138" s="60"/>
      <c r="BP138" s="30">
        <v>-9.1617118997778246E-2</v>
      </c>
      <c r="BQ138" s="33">
        <v>7.992007992007992E-2</v>
      </c>
      <c r="CU138" s="60"/>
      <c r="CV138" s="30">
        <v>-0.10295512600230702</v>
      </c>
      <c r="CW138" s="33">
        <v>7.992007992007992E-2</v>
      </c>
      <c r="EA138" s="60"/>
      <c r="EB138" s="30">
        <v>-5.7879305960720745E-2</v>
      </c>
      <c r="EC138" s="33">
        <v>0.99900099900099903</v>
      </c>
      <c r="FG138" s="60"/>
      <c r="FH138" s="30">
        <v>-8.3469300969812407E-2</v>
      </c>
      <c r="FI138" s="33">
        <v>0.99900099900099903</v>
      </c>
      <c r="GM138" s="60"/>
      <c r="GN138" s="30">
        <v>962.42205442399916</v>
      </c>
      <c r="GO138" s="33">
        <v>7.992007992007992E-2</v>
      </c>
      <c r="HS138" s="60"/>
      <c r="HT138" s="30">
        <v>962.58955790865377</v>
      </c>
      <c r="HU138" s="33">
        <v>7.992007992007992E-2</v>
      </c>
      <c r="IY138" s="60"/>
      <c r="IZ138" s="30">
        <v>962.58960000000002</v>
      </c>
      <c r="JA138" s="33">
        <v>7.992007992007992E-2</v>
      </c>
      <c r="KE138" s="60"/>
      <c r="KF138" s="30">
        <v>952.08429999999998</v>
      </c>
      <c r="KG138" s="33">
        <v>7.992007992007992E-2</v>
      </c>
      <c r="LK138" s="60"/>
      <c r="LL138" s="30">
        <v>955.69949999999994</v>
      </c>
      <c r="LM138" s="33">
        <v>7.992007992007992E-2</v>
      </c>
      <c r="MQ138" s="60"/>
      <c r="MR138" s="30">
        <v>964.87639999999999</v>
      </c>
      <c r="MS138" s="33">
        <v>7.992007992007992E-2</v>
      </c>
    </row>
    <row r="139" spans="3:357" x14ac:dyDescent="0.35">
      <c r="C139" s="60"/>
      <c r="D139" s="30">
        <v>-7.6001004515006132E-2</v>
      </c>
      <c r="E139" s="33">
        <v>0.99900099900099903</v>
      </c>
      <c r="AI139" s="60"/>
      <c r="AJ139" s="30">
        <v>-9.4984728663142032E-2</v>
      </c>
      <c r="AK139" s="33">
        <v>0.99900099900099903</v>
      </c>
      <c r="BO139" s="60"/>
      <c r="BP139" s="30">
        <v>-9.0540601745904573E-2</v>
      </c>
      <c r="BQ139" s="33">
        <v>8.4915084915084912E-2</v>
      </c>
      <c r="CU139" s="60"/>
      <c r="CV139" s="30">
        <v>-0.10283885525151443</v>
      </c>
      <c r="CW139" s="33">
        <v>8.4915084915084912E-2</v>
      </c>
      <c r="EA139" s="60"/>
      <c r="EB139" s="30">
        <v>-5.7879305960720745E-2</v>
      </c>
      <c r="EC139" s="33">
        <v>0.99900099900099903</v>
      </c>
      <c r="FG139" s="60"/>
      <c r="FH139" s="30">
        <v>-8.3469300969812407E-2</v>
      </c>
      <c r="FI139" s="33">
        <v>0.99900099900099903</v>
      </c>
      <c r="GM139" s="60"/>
      <c r="GN139" s="30">
        <v>963.67791144458874</v>
      </c>
      <c r="GO139" s="33">
        <v>8.4915084915084912E-2</v>
      </c>
      <c r="HS139" s="60"/>
      <c r="HT139" s="30">
        <v>963.31604536592113</v>
      </c>
      <c r="HU139" s="33">
        <v>8.4915084915084912E-2</v>
      </c>
      <c r="IY139" s="60"/>
      <c r="IZ139" s="30">
        <v>963.31600000000003</v>
      </c>
      <c r="JA139" s="33">
        <v>8.4915084915084912E-2</v>
      </c>
      <c r="KE139" s="60"/>
      <c r="KF139" s="30">
        <v>953.31150000000002</v>
      </c>
      <c r="KG139" s="33">
        <v>8.4915084915084912E-2</v>
      </c>
      <c r="LK139" s="60"/>
      <c r="LL139" s="30">
        <v>956.62429999999995</v>
      </c>
      <c r="LM139" s="33">
        <v>8.4915084915084912E-2</v>
      </c>
      <c r="MQ139" s="60"/>
      <c r="MR139" s="30">
        <v>965.74599999999998</v>
      </c>
      <c r="MS139" s="33">
        <v>8.4915084915084912E-2</v>
      </c>
    </row>
    <row r="140" spans="3:357" x14ac:dyDescent="0.35">
      <c r="C140" s="60"/>
      <c r="D140" s="30">
        <v>-7.6001004515006132E-2</v>
      </c>
      <c r="E140" s="33">
        <v>0.99900099900099903</v>
      </c>
      <c r="AI140" s="60"/>
      <c r="AJ140" s="30">
        <v>-9.4984728663142032E-2</v>
      </c>
      <c r="AK140" s="33">
        <v>0.99900099900099903</v>
      </c>
      <c r="BO140" s="60"/>
      <c r="BP140" s="30">
        <v>-9.0280887746724214E-2</v>
      </c>
      <c r="BQ140" s="33">
        <v>8.9910089910089905E-2</v>
      </c>
      <c r="CU140" s="60"/>
      <c r="CV140" s="30">
        <v>-0.10265284524802619</v>
      </c>
      <c r="CW140" s="33">
        <v>8.9910089910089905E-2</v>
      </c>
      <c r="EA140" s="60"/>
      <c r="EB140" s="30">
        <v>-5.7879305960720745E-2</v>
      </c>
      <c r="EC140" s="33">
        <v>0.99900099900099903</v>
      </c>
      <c r="FG140" s="60"/>
      <c r="FH140" s="30">
        <v>-8.3469300969812407E-2</v>
      </c>
      <c r="FI140" s="33">
        <v>0.99900099900099903</v>
      </c>
      <c r="GM140" s="60"/>
      <c r="GN140" s="30">
        <v>964.69496269184879</v>
      </c>
      <c r="GO140" s="33">
        <v>8.9910089910089905E-2</v>
      </c>
      <c r="HS140" s="60"/>
      <c r="HT140" s="30">
        <v>964.27518136939557</v>
      </c>
      <c r="HU140" s="33">
        <v>8.9910089910089905E-2</v>
      </c>
      <c r="IY140" s="60"/>
      <c r="IZ140" s="30">
        <v>964.27520000000004</v>
      </c>
      <c r="JA140" s="33">
        <v>8.9910089910089905E-2</v>
      </c>
      <c r="KE140" s="60"/>
      <c r="KF140" s="30">
        <v>954.84339999999997</v>
      </c>
      <c r="KG140" s="33">
        <v>8.9910089910089905E-2</v>
      </c>
      <c r="LK140" s="60"/>
      <c r="LL140" s="30">
        <v>958.4941</v>
      </c>
      <c r="LM140" s="33">
        <v>8.9910089910089905E-2</v>
      </c>
      <c r="MQ140" s="60"/>
      <c r="MR140" s="30">
        <v>966.16359999999997</v>
      </c>
      <c r="MS140" s="33">
        <v>8.9910089910089905E-2</v>
      </c>
    </row>
    <row r="141" spans="3:357" x14ac:dyDescent="0.35">
      <c r="C141" s="60"/>
      <c r="D141" s="30">
        <v>-7.6001004515006132E-2</v>
      </c>
      <c r="E141" s="33">
        <v>0.99900099900099903</v>
      </c>
      <c r="AI141" s="60"/>
      <c r="AJ141" s="30">
        <v>-9.4984728663142032E-2</v>
      </c>
      <c r="AK141" s="33">
        <v>0.99900099900099903</v>
      </c>
      <c r="BO141" s="60"/>
      <c r="BP141" s="30">
        <v>-9.0140688466041619E-2</v>
      </c>
      <c r="BQ141" s="33">
        <v>9.3906093906093904E-2</v>
      </c>
      <c r="CU141" s="60"/>
      <c r="CV141" s="30">
        <v>-0.10251698054598833</v>
      </c>
      <c r="CW141" s="33">
        <v>9.3906093906093904E-2</v>
      </c>
      <c r="EA141" s="60"/>
      <c r="EB141" s="30">
        <v>-5.7879305960720745E-2</v>
      </c>
      <c r="EC141" s="33">
        <v>0.99900099900099903</v>
      </c>
      <c r="FG141" s="60"/>
      <c r="FH141" s="30">
        <v>-8.3469300969812407E-2</v>
      </c>
      <c r="FI141" s="33">
        <v>0.99900099900099903</v>
      </c>
      <c r="GM141" s="60"/>
      <c r="GN141" s="30">
        <v>965.88909828600993</v>
      </c>
      <c r="GO141" s="33">
        <v>9.3906093906093904E-2</v>
      </c>
      <c r="HS141" s="60"/>
      <c r="HT141" s="30">
        <v>965.52771041937729</v>
      </c>
      <c r="HU141" s="33">
        <v>9.3906093906093904E-2</v>
      </c>
      <c r="IY141" s="60"/>
      <c r="IZ141" s="30">
        <v>965.52769999999998</v>
      </c>
      <c r="JA141" s="33">
        <v>9.3906093906093904E-2</v>
      </c>
      <c r="KE141" s="60"/>
      <c r="KF141" s="30">
        <v>955.64649999999995</v>
      </c>
      <c r="KG141" s="33">
        <v>9.3906093906093904E-2</v>
      </c>
      <c r="LK141" s="60"/>
      <c r="LL141" s="30">
        <v>959.77009999999996</v>
      </c>
      <c r="LM141" s="33">
        <v>9.3906093906093904E-2</v>
      </c>
      <c r="MQ141" s="60"/>
      <c r="MR141" s="30">
        <v>967.24419999999998</v>
      </c>
      <c r="MS141" s="33">
        <v>9.3906093906093904E-2</v>
      </c>
    </row>
    <row r="142" spans="3:357" x14ac:dyDescent="0.35">
      <c r="C142" s="60"/>
      <c r="D142" s="30">
        <v>-7.6001004515006132E-2</v>
      </c>
      <c r="E142" s="33">
        <v>0.99900099900099903</v>
      </c>
      <c r="AI142" s="60"/>
      <c r="AJ142" s="30">
        <v>-9.4984728663142032E-2</v>
      </c>
      <c r="AK142" s="33">
        <v>0.99900099900099903</v>
      </c>
      <c r="BO142" s="60"/>
      <c r="BP142" s="30">
        <v>-8.9795761371096461E-2</v>
      </c>
      <c r="BQ142" s="33">
        <v>9.8901098901098897E-2</v>
      </c>
      <c r="CU142" s="60"/>
      <c r="CV142" s="30">
        <v>-0.10232643855656651</v>
      </c>
      <c r="CW142" s="33">
        <v>9.8901098901098897E-2</v>
      </c>
      <c r="EA142" s="60"/>
      <c r="EB142" s="30">
        <v>-5.7879305960720745E-2</v>
      </c>
      <c r="EC142" s="33">
        <v>0.99900099900099903</v>
      </c>
      <c r="FG142" s="60"/>
      <c r="FH142" s="30">
        <v>-8.3469300969812407E-2</v>
      </c>
      <c r="FI142" s="33">
        <v>0.99900099900099903</v>
      </c>
      <c r="GM142" s="60"/>
      <c r="GN142" s="30">
        <v>967.42744516565688</v>
      </c>
      <c r="GO142" s="33">
        <v>9.8901098901098897E-2</v>
      </c>
      <c r="HS142" s="60"/>
      <c r="HT142" s="30">
        <v>966.12152304800657</v>
      </c>
      <c r="HU142" s="33">
        <v>9.8901098901098897E-2</v>
      </c>
      <c r="IY142" s="60"/>
      <c r="IZ142" s="30">
        <v>966.12149999999997</v>
      </c>
      <c r="JA142" s="33">
        <v>9.8901098901098897E-2</v>
      </c>
      <c r="KE142" s="60"/>
      <c r="KF142" s="30">
        <v>957.52030000000002</v>
      </c>
      <c r="KG142" s="33">
        <v>9.8901098901098897E-2</v>
      </c>
      <c r="LK142" s="60"/>
      <c r="LL142" s="30">
        <v>961.41790000000003</v>
      </c>
      <c r="LM142" s="33">
        <v>9.8901098901098897E-2</v>
      </c>
      <c r="MQ142" s="60"/>
      <c r="MR142" s="30">
        <v>968.39940000000001</v>
      </c>
      <c r="MS142" s="33">
        <v>9.8901098901098897E-2</v>
      </c>
    </row>
    <row r="143" spans="3:357" x14ac:dyDescent="0.35">
      <c r="C143" s="60"/>
      <c r="D143" s="30">
        <v>-7.6001004515006132E-2</v>
      </c>
      <c r="E143" s="33">
        <v>0.99900099900099903</v>
      </c>
      <c r="AI143" s="60"/>
      <c r="AJ143" s="30">
        <v>-9.4984728663142032E-2</v>
      </c>
      <c r="AK143" s="33">
        <v>0.99900099900099903</v>
      </c>
      <c r="BO143" s="60"/>
      <c r="BP143" s="30">
        <v>-8.9316050713335454E-2</v>
      </c>
      <c r="BQ143" s="33">
        <v>0.1038961038961039</v>
      </c>
      <c r="CU143" s="60"/>
      <c r="CV143" s="30">
        <v>-0.10219164437345209</v>
      </c>
      <c r="CW143" s="33">
        <v>0.1038961038961039</v>
      </c>
      <c r="EA143" s="60"/>
      <c r="EB143" s="30">
        <v>-5.7879305960720745E-2</v>
      </c>
      <c r="EC143" s="33">
        <v>0.99900099900099903</v>
      </c>
      <c r="FG143" s="60"/>
      <c r="FH143" s="30">
        <v>-8.3469300969812407E-2</v>
      </c>
      <c r="FI143" s="33">
        <v>0.99900099900099903</v>
      </c>
      <c r="GM143" s="60"/>
      <c r="GN143" s="30">
        <v>967.62147043820016</v>
      </c>
      <c r="GO143" s="33">
        <v>0.1038961038961039</v>
      </c>
      <c r="HS143" s="60"/>
      <c r="HT143" s="30">
        <v>966.70827228032942</v>
      </c>
      <c r="HU143" s="33">
        <v>0.1038961038961039</v>
      </c>
      <c r="IY143" s="60"/>
      <c r="IZ143" s="30">
        <v>966.70830000000001</v>
      </c>
      <c r="JA143" s="33">
        <v>0.1038961038961039</v>
      </c>
      <c r="KE143" s="60"/>
      <c r="KF143" s="30">
        <v>959.12070000000006</v>
      </c>
      <c r="KG143" s="33">
        <v>0.1038961038961039</v>
      </c>
      <c r="LK143" s="60"/>
      <c r="LL143" s="30">
        <v>962.32719999999995</v>
      </c>
      <c r="LM143" s="33">
        <v>0.1038961038961039</v>
      </c>
      <c r="MQ143" s="60"/>
      <c r="MR143" s="30">
        <v>968.55550000000005</v>
      </c>
      <c r="MS143" s="33">
        <v>0.1038961038961039</v>
      </c>
    </row>
    <row r="144" spans="3:357" x14ac:dyDescent="0.35">
      <c r="C144" s="60"/>
      <c r="D144" s="30">
        <v>-7.6001004515006132E-2</v>
      </c>
      <c r="E144" s="33">
        <v>0.99900099900099903</v>
      </c>
      <c r="AI144" s="60"/>
      <c r="AJ144" s="30">
        <v>-9.4984728663142032E-2</v>
      </c>
      <c r="AK144" s="33">
        <v>0.99900099900099903</v>
      </c>
      <c r="BO144" s="60"/>
      <c r="BP144" s="30">
        <v>-8.9062362922987567E-2</v>
      </c>
      <c r="BQ144" s="33">
        <v>0.1088911088911089</v>
      </c>
      <c r="CU144" s="60"/>
      <c r="CV144" s="30">
        <v>-0.10198588041132813</v>
      </c>
      <c r="CW144" s="33">
        <v>0.1088911088911089</v>
      </c>
      <c r="EA144" s="60"/>
      <c r="EB144" s="30">
        <v>-5.7879305960720745E-2</v>
      </c>
      <c r="EC144" s="33">
        <v>0.99900099900099903</v>
      </c>
      <c r="FG144" s="60"/>
      <c r="FH144" s="30">
        <v>-8.3469300969812407E-2</v>
      </c>
      <c r="FI144" s="33">
        <v>0.99900099900099903</v>
      </c>
      <c r="GM144" s="60"/>
      <c r="GN144" s="30">
        <v>968.26761754315169</v>
      </c>
      <c r="GO144" s="33">
        <v>0.1088911088911089</v>
      </c>
      <c r="HS144" s="60"/>
      <c r="HT144" s="30">
        <v>967.53082865072372</v>
      </c>
      <c r="HU144" s="33">
        <v>0.1088911088911089</v>
      </c>
      <c r="IY144" s="60"/>
      <c r="IZ144" s="30">
        <v>967.5308</v>
      </c>
      <c r="JA144" s="33">
        <v>0.1088911088911089</v>
      </c>
      <c r="KE144" s="60"/>
      <c r="KF144" s="30">
        <v>960.28250000000003</v>
      </c>
      <c r="KG144" s="33">
        <v>0.1088911088911089</v>
      </c>
      <c r="LK144" s="60"/>
      <c r="LL144" s="30">
        <v>963.95129999999995</v>
      </c>
      <c r="LM144" s="33">
        <v>0.1088911088911089</v>
      </c>
      <c r="MQ144" s="60"/>
      <c r="MR144" s="30">
        <v>969.39359999999999</v>
      </c>
      <c r="MS144" s="33">
        <v>0.1088911088911089</v>
      </c>
    </row>
    <row r="145" spans="3:357" x14ac:dyDescent="0.35">
      <c r="C145" s="60"/>
      <c r="D145" s="30">
        <v>-7.6001004515006132E-2</v>
      </c>
      <c r="E145" s="33">
        <v>0.99900099900099903</v>
      </c>
      <c r="AI145" s="60"/>
      <c r="AJ145" s="30">
        <v>-9.4984728663142032E-2</v>
      </c>
      <c r="AK145" s="33">
        <v>0.99900099900099903</v>
      </c>
      <c r="BO145" s="60"/>
      <c r="BP145" s="30">
        <v>-8.8842214890438365E-2</v>
      </c>
      <c r="BQ145" s="33">
        <v>0.11388611388611389</v>
      </c>
      <c r="CU145" s="60"/>
      <c r="CV145" s="30">
        <v>-0.10180926431886128</v>
      </c>
      <c r="CW145" s="33">
        <v>0.11388611388611389</v>
      </c>
      <c r="EA145" s="60"/>
      <c r="EB145" s="30">
        <v>-5.7879305960720745E-2</v>
      </c>
      <c r="EC145" s="33">
        <v>0.99900099900099903</v>
      </c>
      <c r="FG145" s="60"/>
      <c r="FH145" s="30">
        <v>-8.3469300969812407E-2</v>
      </c>
      <c r="FI145" s="33">
        <v>0.99900099900099903</v>
      </c>
      <c r="GM145" s="60"/>
      <c r="GN145" s="30">
        <v>969.0489285159008</v>
      </c>
      <c r="GO145" s="33">
        <v>0.11388611388611389</v>
      </c>
      <c r="HS145" s="60"/>
      <c r="HT145" s="30">
        <v>968.12525732910797</v>
      </c>
      <c r="HU145" s="33">
        <v>0.11388611388611389</v>
      </c>
      <c r="IY145" s="60"/>
      <c r="IZ145" s="30">
        <v>968.12530000000004</v>
      </c>
      <c r="JA145" s="33">
        <v>0.11388611388611389</v>
      </c>
      <c r="KE145" s="60"/>
      <c r="KF145" s="30">
        <v>961.5249</v>
      </c>
      <c r="KG145" s="33">
        <v>0.11388611388611389</v>
      </c>
      <c r="LK145" s="60"/>
      <c r="LL145" s="30">
        <v>965.18389999999999</v>
      </c>
      <c r="LM145" s="33">
        <v>0.11388611388611389</v>
      </c>
      <c r="MQ145" s="60"/>
      <c r="MR145" s="30">
        <v>970.32489999999996</v>
      </c>
      <c r="MS145" s="33">
        <v>0.11388611388611389</v>
      </c>
    </row>
    <row r="146" spans="3:357" x14ac:dyDescent="0.35">
      <c r="C146" s="60"/>
      <c r="D146" s="30">
        <v>-7.6001004515006132E-2</v>
      </c>
      <c r="E146" s="33">
        <v>0.99900099900099903</v>
      </c>
      <c r="AI146" s="60"/>
      <c r="AJ146" s="30">
        <v>-9.4984728663142032E-2</v>
      </c>
      <c r="AK146" s="33">
        <v>0.99900099900099903</v>
      </c>
      <c r="BO146" s="60"/>
      <c r="BP146" s="30">
        <v>-8.8560826780962679E-2</v>
      </c>
      <c r="BQ146" s="33">
        <v>0.11888111888111888</v>
      </c>
      <c r="CU146" s="60"/>
      <c r="CV146" s="30">
        <v>-0.10167835231624517</v>
      </c>
      <c r="CW146" s="33">
        <v>0.11888111888111888</v>
      </c>
      <c r="EA146" s="60"/>
      <c r="EB146" s="30">
        <v>-5.7879305960720745E-2</v>
      </c>
      <c r="EC146" s="33">
        <v>0.99900099900099903</v>
      </c>
      <c r="FG146" s="60"/>
      <c r="FH146" s="30">
        <v>-8.3469300969812407E-2</v>
      </c>
      <c r="FI146" s="33">
        <v>0.99900099900099903</v>
      </c>
      <c r="GM146" s="60"/>
      <c r="GN146" s="30">
        <v>970.40189598761538</v>
      </c>
      <c r="GO146" s="33">
        <v>0.11888111888111888</v>
      </c>
      <c r="HS146" s="60"/>
      <c r="HT146" s="30">
        <v>969.51636804423265</v>
      </c>
      <c r="HU146" s="33">
        <v>0.11888111888111888</v>
      </c>
      <c r="IY146" s="60"/>
      <c r="IZ146" s="30">
        <v>969.51639999999998</v>
      </c>
      <c r="JA146" s="33">
        <v>0.11888111888111888</v>
      </c>
      <c r="KE146" s="60"/>
      <c r="KF146" s="30">
        <v>962.22850000000005</v>
      </c>
      <c r="KG146" s="33">
        <v>0.11888111888111888</v>
      </c>
      <c r="LK146" s="60"/>
      <c r="LL146" s="30">
        <v>965.99800000000005</v>
      </c>
      <c r="LM146" s="33">
        <v>0.11888111888111888</v>
      </c>
      <c r="MQ146" s="60"/>
      <c r="MR146" s="30">
        <v>972.06410000000005</v>
      </c>
      <c r="MS146" s="33">
        <v>0.11888111888111888</v>
      </c>
    </row>
    <row r="147" spans="3:357" x14ac:dyDescent="0.35">
      <c r="C147" s="60"/>
      <c r="D147" s="30">
        <v>-7.6001004515006132E-2</v>
      </c>
      <c r="E147" s="33">
        <v>0.99900099900099903</v>
      </c>
      <c r="AI147" s="60"/>
      <c r="AJ147" s="30">
        <v>-9.4984728663142032E-2</v>
      </c>
      <c r="AK147" s="33">
        <v>0.99900099900099903</v>
      </c>
      <c r="BO147" s="60"/>
      <c r="BP147" s="30">
        <v>-8.825337196131823E-2</v>
      </c>
      <c r="BQ147" s="33">
        <v>0.12387612387612387</v>
      </c>
      <c r="CU147" s="60"/>
      <c r="CV147" s="30">
        <v>-0.10150833960296293</v>
      </c>
      <c r="CW147" s="33">
        <v>0.12387612387612387</v>
      </c>
      <c r="EA147" s="60"/>
      <c r="EB147" s="30">
        <v>-5.7879305960720745E-2</v>
      </c>
      <c r="EC147" s="33">
        <v>0.99900099900099903</v>
      </c>
      <c r="FG147" s="60"/>
      <c r="FH147" s="30">
        <v>-8.3469300969812407E-2</v>
      </c>
      <c r="FI147" s="33">
        <v>0.99900099900099903</v>
      </c>
      <c r="GM147" s="60"/>
      <c r="GN147" s="30">
        <v>971.25476833077721</v>
      </c>
      <c r="GO147" s="33">
        <v>0.12387612387612387</v>
      </c>
      <c r="HS147" s="60"/>
      <c r="HT147" s="30">
        <v>970.27531382301629</v>
      </c>
      <c r="HU147" s="33">
        <v>0.12387612387612387</v>
      </c>
      <c r="IY147" s="60"/>
      <c r="IZ147" s="30">
        <v>970.27530000000002</v>
      </c>
      <c r="JA147" s="33">
        <v>0.12387612387612387</v>
      </c>
      <c r="KE147" s="60"/>
      <c r="KF147" s="30">
        <v>962.83929999999998</v>
      </c>
      <c r="KG147" s="33">
        <v>0.12387612387612387</v>
      </c>
      <c r="LK147" s="60"/>
      <c r="LL147" s="30">
        <v>966.572</v>
      </c>
      <c r="LM147" s="33">
        <v>0.12387612387612387</v>
      </c>
      <c r="MQ147" s="60"/>
      <c r="MR147" s="30">
        <v>972.7337</v>
      </c>
      <c r="MS147" s="33">
        <v>0.12387612387612387</v>
      </c>
    </row>
    <row r="148" spans="3:357" x14ac:dyDescent="0.35">
      <c r="C148" s="60"/>
      <c r="D148" s="30">
        <v>-7.6001004515006132E-2</v>
      </c>
      <c r="E148" s="33">
        <v>0.99900099900099903</v>
      </c>
      <c r="AI148" s="60"/>
      <c r="AJ148" s="30">
        <v>-9.4984728663142032E-2</v>
      </c>
      <c r="AK148" s="33">
        <v>0.99900099900099903</v>
      </c>
      <c r="BO148" s="60"/>
      <c r="BP148" s="30">
        <v>-8.7881857750599743E-2</v>
      </c>
      <c r="BQ148" s="33">
        <v>0.12887112887112886</v>
      </c>
      <c r="CU148" s="60"/>
      <c r="CV148" s="30">
        <v>-0.101452594886954</v>
      </c>
      <c r="CW148" s="33">
        <v>0.12887112887112886</v>
      </c>
      <c r="EA148" s="60"/>
      <c r="EB148" s="30">
        <v>-5.7879305960720745E-2</v>
      </c>
      <c r="EC148" s="33">
        <v>0.99900099900099903</v>
      </c>
      <c r="FG148" s="60"/>
      <c r="FH148" s="30">
        <v>-8.3469300969812407E-2</v>
      </c>
      <c r="FI148" s="33">
        <v>0.99900099900099903</v>
      </c>
      <c r="GM148" s="60"/>
      <c r="GN148" s="30">
        <v>971.6440604604702</v>
      </c>
      <c r="GO148" s="33">
        <v>0.12887112887112886</v>
      </c>
      <c r="HS148" s="60"/>
      <c r="HT148" s="30">
        <v>970.74436418739629</v>
      </c>
      <c r="HU148" s="33">
        <v>0.12887112887112886</v>
      </c>
      <c r="IY148" s="60"/>
      <c r="IZ148" s="30">
        <v>970.74440000000004</v>
      </c>
      <c r="JA148" s="33">
        <v>0.12887112887112886</v>
      </c>
      <c r="KE148" s="60"/>
      <c r="KF148" s="30">
        <v>963.6173</v>
      </c>
      <c r="KG148" s="33">
        <v>0.12887112887112886</v>
      </c>
      <c r="LK148" s="60"/>
      <c r="LL148" s="30">
        <v>967.5154</v>
      </c>
      <c r="LM148" s="33">
        <v>0.12887112887112886</v>
      </c>
      <c r="MQ148" s="60"/>
      <c r="MR148" s="30">
        <v>973.17600000000004</v>
      </c>
      <c r="MS148" s="33">
        <v>0.12887112887112886</v>
      </c>
    </row>
    <row r="149" spans="3:357" x14ac:dyDescent="0.35">
      <c r="C149" s="60"/>
      <c r="D149" s="30">
        <v>-7.6001004515006132E-2</v>
      </c>
      <c r="E149" s="33">
        <v>0.99900099900099903</v>
      </c>
      <c r="AI149" s="60"/>
      <c r="AJ149" s="30">
        <v>-9.4984728663142032E-2</v>
      </c>
      <c r="AK149" s="33">
        <v>0.99900099900099903</v>
      </c>
      <c r="BO149" s="60"/>
      <c r="BP149" s="30">
        <v>-8.7624986531990967E-2</v>
      </c>
      <c r="BQ149" s="33">
        <v>0.13386613386613386</v>
      </c>
      <c r="CU149" s="60"/>
      <c r="CV149" s="30">
        <v>-0.10116622575953871</v>
      </c>
      <c r="CW149" s="33">
        <v>0.13386613386613386</v>
      </c>
      <c r="EA149" s="60"/>
      <c r="EB149" s="30">
        <v>-5.7879305960720745E-2</v>
      </c>
      <c r="EC149" s="33">
        <v>0.99900099900099903</v>
      </c>
      <c r="FG149" s="60"/>
      <c r="FH149" s="30">
        <v>-8.3469300969812407E-2</v>
      </c>
      <c r="FI149" s="33">
        <v>0.99900099900099903</v>
      </c>
      <c r="GM149" s="60"/>
      <c r="GN149" s="30">
        <v>973.44419595075306</v>
      </c>
      <c r="GO149" s="33">
        <v>0.13386613386613386</v>
      </c>
      <c r="HS149" s="60"/>
      <c r="HT149" s="30">
        <v>971.32092717218529</v>
      </c>
      <c r="HU149" s="33">
        <v>0.13386613386613386</v>
      </c>
      <c r="IY149" s="60"/>
      <c r="IZ149" s="30">
        <v>971.32090000000005</v>
      </c>
      <c r="JA149" s="33">
        <v>0.13386613386613386</v>
      </c>
      <c r="KE149" s="60"/>
      <c r="KF149" s="30">
        <v>965.48889999999994</v>
      </c>
      <c r="KG149" s="33">
        <v>0.13386613386613386</v>
      </c>
      <c r="LK149" s="60"/>
      <c r="LL149" s="30">
        <v>968.36770000000001</v>
      </c>
      <c r="LM149" s="33">
        <v>0.13386613386613386</v>
      </c>
      <c r="MQ149" s="60"/>
      <c r="MR149" s="30">
        <v>973.68769999999995</v>
      </c>
      <c r="MS149" s="33">
        <v>0.13386613386613386</v>
      </c>
    </row>
    <row r="150" spans="3:357" x14ac:dyDescent="0.35">
      <c r="C150" s="60"/>
      <c r="D150" s="30">
        <v>-7.6001004515006132E-2</v>
      </c>
      <c r="E150" s="33">
        <v>0.99900099900099903</v>
      </c>
      <c r="AI150" s="60"/>
      <c r="AJ150" s="30">
        <v>-9.4984728663142032E-2</v>
      </c>
      <c r="AK150" s="33">
        <v>0.99900099900099903</v>
      </c>
      <c r="BO150" s="60"/>
      <c r="BP150" s="30">
        <v>-8.7293892965154593E-2</v>
      </c>
      <c r="BQ150" s="33">
        <v>0.13886113886113885</v>
      </c>
      <c r="CU150" s="60"/>
      <c r="CV150" s="30">
        <v>-0.10096154088007203</v>
      </c>
      <c r="CW150" s="33">
        <v>0.13886113886113885</v>
      </c>
      <c r="EA150" s="60"/>
      <c r="EB150" s="30">
        <v>-5.7879305960720745E-2</v>
      </c>
      <c r="EC150" s="33">
        <v>0.99900099900099903</v>
      </c>
      <c r="FG150" s="60"/>
      <c r="FH150" s="30">
        <v>-8.3469300969812407E-2</v>
      </c>
      <c r="FI150" s="33">
        <v>0.99900099900099903</v>
      </c>
      <c r="GM150" s="60"/>
      <c r="GN150" s="30">
        <v>973.71531119362328</v>
      </c>
      <c r="GO150" s="33">
        <v>0.13886113886113885</v>
      </c>
      <c r="HS150" s="60"/>
      <c r="HT150" s="30">
        <v>972.27573801648748</v>
      </c>
      <c r="HU150" s="33">
        <v>0.13886113886113885</v>
      </c>
      <c r="IY150" s="60"/>
      <c r="IZ150" s="30">
        <v>972.27570000000003</v>
      </c>
      <c r="JA150" s="33">
        <v>0.13886113886113885</v>
      </c>
      <c r="KE150" s="60"/>
      <c r="KF150" s="30">
        <v>966.30470000000003</v>
      </c>
      <c r="KG150" s="33">
        <v>0.13886113886113885</v>
      </c>
      <c r="LK150" s="60"/>
      <c r="LL150" s="30">
        <v>970.93039999999996</v>
      </c>
      <c r="LM150" s="33">
        <v>0.13886113886113885</v>
      </c>
      <c r="MQ150" s="60"/>
      <c r="MR150" s="30">
        <v>974.07190000000003</v>
      </c>
      <c r="MS150" s="33">
        <v>0.13886113886113885</v>
      </c>
    </row>
    <row r="151" spans="3:357" x14ac:dyDescent="0.35">
      <c r="C151" s="60"/>
      <c r="D151" s="30">
        <v>-7.6001004515006132E-2</v>
      </c>
      <c r="E151" s="33">
        <v>0.99900099900099903</v>
      </c>
      <c r="AI151" s="60"/>
      <c r="AJ151" s="30">
        <v>-9.4984728663142032E-2</v>
      </c>
      <c r="AK151" s="33">
        <v>0.99900099900099903</v>
      </c>
      <c r="BO151" s="60"/>
      <c r="BP151" s="30">
        <v>-8.6778729601558358E-2</v>
      </c>
      <c r="BQ151" s="33">
        <v>0.14385614385614387</v>
      </c>
      <c r="CU151" s="60"/>
      <c r="CV151" s="30">
        <v>-0.10076865102967034</v>
      </c>
      <c r="CW151" s="33">
        <v>0.14385614385614387</v>
      </c>
      <c r="EA151" s="60"/>
      <c r="EB151" s="30">
        <v>-5.7879305960720745E-2</v>
      </c>
      <c r="EC151" s="33">
        <v>0.99900099900099903</v>
      </c>
      <c r="FG151" s="60"/>
      <c r="FH151" s="30">
        <v>-8.3469300969812407E-2</v>
      </c>
      <c r="FI151" s="33">
        <v>0.99900099900099903</v>
      </c>
      <c r="GM151" s="60"/>
      <c r="GN151" s="30">
        <v>974.35835544691008</v>
      </c>
      <c r="GO151" s="33">
        <v>0.14385614385614387</v>
      </c>
      <c r="HS151" s="60"/>
      <c r="HT151" s="30">
        <v>973.33037369133399</v>
      </c>
      <c r="HU151" s="33">
        <v>0.14385614385614387</v>
      </c>
      <c r="IY151" s="60"/>
      <c r="IZ151" s="30">
        <v>973.33040000000005</v>
      </c>
      <c r="JA151" s="33">
        <v>0.14385614385614387</v>
      </c>
      <c r="KE151" s="60"/>
      <c r="KF151" s="30">
        <v>966.93259999999998</v>
      </c>
      <c r="KG151" s="33">
        <v>0.14385614385614387</v>
      </c>
      <c r="LK151" s="60"/>
      <c r="LL151" s="30">
        <v>971.80899999999997</v>
      </c>
      <c r="LM151" s="33">
        <v>0.14385614385614387</v>
      </c>
      <c r="MQ151" s="60"/>
      <c r="MR151" s="30">
        <v>974.67880000000002</v>
      </c>
      <c r="MS151" s="33">
        <v>0.14385614385614387</v>
      </c>
    </row>
    <row r="152" spans="3:357" x14ac:dyDescent="0.35">
      <c r="C152" s="60"/>
      <c r="D152" s="30">
        <v>-7.6001004515006132E-2</v>
      </c>
      <c r="E152" s="33">
        <v>0.99900099900099903</v>
      </c>
      <c r="AI152" s="60"/>
      <c r="AJ152" s="30">
        <v>-9.4984728663142032E-2</v>
      </c>
      <c r="AK152" s="33">
        <v>0.99900099900099903</v>
      </c>
      <c r="BO152" s="60"/>
      <c r="BP152" s="30">
        <v>-8.6510374027945147E-2</v>
      </c>
      <c r="BQ152" s="33">
        <v>0.14885114885114886</v>
      </c>
      <c r="CU152" s="60"/>
      <c r="CV152" s="30">
        <v>-0.10064022115619568</v>
      </c>
      <c r="CW152" s="33">
        <v>0.14885114885114886</v>
      </c>
      <c r="EA152" s="60"/>
      <c r="EB152" s="30">
        <v>-5.7879305960720745E-2</v>
      </c>
      <c r="EC152" s="33">
        <v>0.99900099900099903</v>
      </c>
      <c r="FG152" s="60"/>
      <c r="FH152" s="30">
        <v>-8.3469300969812407E-2</v>
      </c>
      <c r="FI152" s="33">
        <v>0.99900099900099903</v>
      </c>
      <c r="GM152" s="60"/>
      <c r="GN152" s="30">
        <v>975.20199176137316</v>
      </c>
      <c r="GO152" s="33">
        <v>0.14885114885114886</v>
      </c>
      <c r="HS152" s="60"/>
      <c r="HT152" s="30">
        <v>974.08161733295117</v>
      </c>
      <c r="HU152" s="33">
        <v>0.14885114885114886</v>
      </c>
      <c r="IY152" s="60"/>
      <c r="IZ152" s="30">
        <v>974.08159999999998</v>
      </c>
      <c r="JA152" s="33">
        <v>0.14885114885114886</v>
      </c>
      <c r="KE152" s="60"/>
      <c r="KF152" s="30">
        <v>967.32100000000003</v>
      </c>
      <c r="KG152" s="33">
        <v>0.14885114885114886</v>
      </c>
      <c r="LK152" s="60"/>
      <c r="LL152" s="30">
        <v>972.28949999999998</v>
      </c>
      <c r="LM152" s="33">
        <v>0.14885114885114886</v>
      </c>
      <c r="MQ152" s="60"/>
      <c r="MR152" s="30">
        <v>975.18140000000005</v>
      </c>
      <c r="MS152" s="33">
        <v>0.14885114885114886</v>
      </c>
    </row>
    <row r="153" spans="3:357" x14ac:dyDescent="0.35">
      <c r="C153" s="60"/>
      <c r="D153" s="30">
        <v>-7.6001004515006132E-2</v>
      </c>
      <c r="E153" s="33">
        <v>0.99900099900099903</v>
      </c>
      <c r="AI153" s="60"/>
      <c r="AJ153" s="30">
        <v>-9.4984728663142032E-2</v>
      </c>
      <c r="AK153" s="33">
        <v>0.99900099900099903</v>
      </c>
      <c r="BO153" s="60"/>
      <c r="BP153" s="30">
        <v>-8.6066577810368694E-2</v>
      </c>
      <c r="BQ153" s="33">
        <v>0.15384615384615385</v>
      </c>
      <c r="CU153" s="60"/>
      <c r="CV153" s="30">
        <v>-0.10047946495179072</v>
      </c>
      <c r="CW153" s="33">
        <v>0.15384615384615385</v>
      </c>
      <c r="EA153" s="60"/>
      <c r="EB153" s="30">
        <v>-5.7879305960720745E-2</v>
      </c>
      <c r="EC153" s="33">
        <v>0.99900099900099903</v>
      </c>
      <c r="FG153" s="60"/>
      <c r="FH153" s="30">
        <v>-8.3469300969812407E-2</v>
      </c>
      <c r="FI153" s="33">
        <v>0.99900099900099903</v>
      </c>
      <c r="GM153" s="60"/>
      <c r="GN153" s="30">
        <v>975.75289406488184</v>
      </c>
      <c r="GO153" s="33">
        <v>0.15384615384615385</v>
      </c>
      <c r="HS153" s="60"/>
      <c r="HT153" s="30">
        <v>974.50619470738991</v>
      </c>
      <c r="HU153" s="33">
        <v>0.15384615384615385</v>
      </c>
      <c r="IY153" s="60"/>
      <c r="IZ153" s="30">
        <v>974.50620000000004</v>
      </c>
      <c r="JA153" s="33">
        <v>0.15384615384615385</v>
      </c>
      <c r="KE153" s="60"/>
      <c r="KF153" s="30">
        <v>968.59569999999997</v>
      </c>
      <c r="KG153" s="33">
        <v>0.15384615384615385</v>
      </c>
      <c r="LK153" s="60"/>
      <c r="LL153" s="30">
        <v>972.91309999999999</v>
      </c>
      <c r="LM153" s="33">
        <v>0.15384615384615385</v>
      </c>
      <c r="MQ153" s="60"/>
      <c r="MR153" s="30">
        <v>975.56759999999997</v>
      </c>
      <c r="MS153" s="33">
        <v>0.15384615384615385</v>
      </c>
    </row>
    <row r="154" spans="3:357" x14ac:dyDescent="0.35">
      <c r="C154" s="60"/>
      <c r="D154" s="30">
        <v>-7.6001004515006132E-2</v>
      </c>
      <c r="E154" s="33">
        <v>0.99900099900099903</v>
      </c>
      <c r="AI154" s="60"/>
      <c r="AJ154" s="30">
        <v>-9.4984728663142032E-2</v>
      </c>
      <c r="AK154" s="33">
        <v>0.99900099900099903</v>
      </c>
      <c r="BO154" s="60"/>
      <c r="BP154" s="30">
        <v>-8.5815789342926621E-2</v>
      </c>
      <c r="BQ154" s="33">
        <v>0.15884115884115885</v>
      </c>
      <c r="CU154" s="60"/>
      <c r="CV154" s="30">
        <v>-0.10033138974024181</v>
      </c>
      <c r="CW154" s="33">
        <v>0.15884115884115885</v>
      </c>
      <c r="EA154" s="60"/>
      <c r="EB154" s="30">
        <v>-5.7879305960720745E-2</v>
      </c>
      <c r="EC154" s="33">
        <v>0.99900099900099903</v>
      </c>
      <c r="FG154" s="60"/>
      <c r="FH154" s="30">
        <v>-8.3469300969812407E-2</v>
      </c>
      <c r="FI154" s="33">
        <v>0.99900099900099903</v>
      </c>
      <c r="GM154" s="60"/>
      <c r="GN154" s="30">
        <v>976.38378105418121</v>
      </c>
      <c r="GO154" s="33">
        <v>0.15884115884115885</v>
      </c>
      <c r="HS154" s="60"/>
      <c r="HT154" s="30">
        <v>975.25635789741011</v>
      </c>
      <c r="HU154" s="33">
        <v>0.15884115884115885</v>
      </c>
      <c r="IY154" s="60"/>
      <c r="IZ154" s="30">
        <v>975.25639999999999</v>
      </c>
      <c r="JA154" s="33">
        <v>0.15884115884115885</v>
      </c>
      <c r="KE154" s="60"/>
      <c r="KF154" s="30">
        <v>969.34960000000001</v>
      </c>
      <c r="KG154" s="33">
        <v>0.15884115884115885</v>
      </c>
      <c r="LK154" s="60"/>
      <c r="LL154" s="30">
        <v>974.10479999999995</v>
      </c>
      <c r="LM154" s="33">
        <v>0.15884115884115885</v>
      </c>
      <c r="MQ154" s="60"/>
      <c r="MR154" s="30">
        <v>976.46659999999997</v>
      </c>
      <c r="MS154" s="33">
        <v>0.15884115884115885</v>
      </c>
    </row>
    <row r="155" spans="3:357" x14ac:dyDescent="0.35">
      <c r="C155" s="60"/>
      <c r="D155" s="30">
        <v>-7.6001004515006132E-2</v>
      </c>
      <c r="E155" s="33">
        <v>0.99900099900099903</v>
      </c>
      <c r="AI155" s="60"/>
      <c r="AJ155" s="30">
        <v>-9.4984728663142032E-2</v>
      </c>
      <c r="AK155" s="33">
        <v>0.99900099900099903</v>
      </c>
      <c r="BO155" s="60"/>
      <c r="BP155" s="30">
        <v>-8.558171764202005E-2</v>
      </c>
      <c r="BQ155" s="33">
        <v>0.16383616383616384</v>
      </c>
      <c r="CU155" s="60"/>
      <c r="CV155" s="30">
        <v>-0.10018715950238816</v>
      </c>
      <c r="CW155" s="33">
        <v>0.16383616383616384</v>
      </c>
      <c r="EA155" s="60"/>
      <c r="EB155" s="30">
        <v>-5.7879305960720745E-2</v>
      </c>
      <c r="EC155" s="33">
        <v>0.99900099900099903</v>
      </c>
      <c r="FG155" s="60"/>
      <c r="FH155" s="30">
        <v>-8.3469300969812407E-2</v>
      </c>
      <c r="FI155" s="33">
        <v>0.99900099900099903</v>
      </c>
      <c r="GM155" s="60"/>
      <c r="GN155" s="30">
        <v>976.6579922735184</v>
      </c>
      <c r="GO155" s="33">
        <v>0.16383616383616384</v>
      </c>
      <c r="HS155" s="60"/>
      <c r="HT155" s="30">
        <v>975.65303115747497</v>
      </c>
      <c r="HU155" s="33">
        <v>0.16383616383616384</v>
      </c>
      <c r="IY155" s="60"/>
      <c r="IZ155" s="30">
        <v>975.65300000000002</v>
      </c>
      <c r="JA155" s="33">
        <v>0.16383616383616384</v>
      </c>
      <c r="KE155" s="60"/>
      <c r="KF155" s="30">
        <v>969.48580000000004</v>
      </c>
      <c r="KG155" s="33">
        <v>0.16383616383616384</v>
      </c>
      <c r="LK155" s="60"/>
      <c r="LL155" s="30">
        <v>974.82759999999996</v>
      </c>
      <c r="LM155" s="33">
        <v>0.16383616383616384</v>
      </c>
      <c r="MQ155" s="60"/>
      <c r="MR155" s="30">
        <v>977.23950000000002</v>
      </c>
      <c r="MS155" s="33">
        <v>0.16383616383616384</v>
      </c>
    </row>
    <row r="156" spans="3:357" x14ac:dyDescent="0.35">
      <c r="C156" s="60"/>
      <c r="D156" s="30">
        <v>-7.6001004515006132E-2</v>
      </c>
      <c r="E156" s="33">
        <v>0.99900099900099903</v>
      </c>
      <c r="AI156" s="60"/>
      <c r="AJ156" s="30">
        <v>-9.4984728663142032E-2</v>
      </c>
      <c r="AK156" s="33">
        <v>0.99900099900099903</v>
      </c>
      <c r="BO156" s="60"/>
      <c r="BP156" s="30">
        <v>-8.5258523452138996E-2</v>
      </c>
      <c r="BQ156" s="33">
        <v>0.16883116883116883</v>
      </c>
      <c r="CU156" s="60"/>
      <c r="CV156" s="30">
        <v>-0.10012038719459061</v>
      </c>
      <c r="CW156" s="33">
        <v>0.16883116883116883</v>
      </c>
      <c r="EA156" s="60"/>
      <c r="EB156" s="30">
        <v>-5.7879305960720745E-2</v>
      </c>
      <c r="EC156" s="33">
        <v>0.99900099900099903</v>
      </c>
      <c r="FG156" s="60"/>
      <c r="FH156" s="30">
        <v>-8.3469300969812407E-2</v>
      </c>
      <c r="FI156" s="33">
        <v>0.99900099900099903</v>
      </c>
      <c r="GM156" s="60"/>
      <c r="GN156" s="30">
        <v>977.5768552639737</v>
      </c>
      <c r="GO156" s="33">
        <v>0.16883116883116883</v>
      </c>
      <c r="HS156" s="60"/>
      <c r="HT156" s="30">
        <v>976.254214426148</v>
      </c>
      <c r="HU156" s="33">
        <v>0.16883116883116883</v>
      </c>
      <c r="IY156" s="60"/>
      <c r="IZ156" s="30">
        <v>976.25419999999997</v>
      </c>
      <c r="JA156" s="33">
        <v>0.16883116883116883</v>
      </c>
      <c r="KE156" s="60"/>
      <c r="KF156" s="30">
        <v>970.3211</v>
      </c>
      <c r="KG156" s="33">
        <v>0.16883116883116883</v>
      </c>
      <c r="LK156" s="60"/>
      <c r="LL156" s="30">
        <v>975.23820000000001</v>
      </c>
      <c r="LM156" s="33">
        <v>0.16883116883116883</v>
      </c>
      <c r="MQ156" s="60"/>
      <c r="MR156" s="30">
        <v>977.74059999999997</v>
      </c>
      <c r="MS156" s="33">
        <v>0.16883116883116883</v>
      </c>
    </row>
    <row r="157" spans="3:357" x14ac:dyDescent="0.35">
      <c r="C157" s="60"/>
      <c r="D157" s="30">
        <v>-7.6001004515006132E-2</v>
      </c>
      <c r="E157" s="33">
        <v>0.99900099900099903</v>
      </c>
      <c r="AI157" s="60"/>
      <c r="AJ157" s="30">
        <v>-9.4984728663142032E-2</v>
      </c>
      <c r="AK157" s="33">
        <v>0.99900099900099903</v>
      </c>
      <c r="BO157" s="60"/>
      <c r="BP157" s="30">
        <v>-8.5068572398231707E-2</v>
      </c>
      <c r="BQ157" s="33">
        <v>0.17382617382617382</v>
      </c>
      <c r="CU157" s="60"/>
      <c r="CV157" s="30">
        <v>-0.10002958355696996</v>
      </c>
      <c r="CW157" s="33">
        <v>0.17382617382617382</v>
      </c>
      <c r="EA157" s="60"/>
      <c r="EB157" s="30">
        <v>-5.7879305960720745E-2</v>
      </c>
      <c r="EC157" s="33">
        <v>0.99900099900099903</v>
      </c>
      <c r="FG157" s="60"/>
      <c r="FH157" s="30">
        <v>-8.3469300969812407E-2</v>
      </c>
      <c r="FI157" s="33">
        <v>0.99900099900099903</v>
      </c>
      <c r="GM157" s="60"/>
      <c r="GN157" s="30">
        <v>978.15223323988528</v>
      </c>
      <c r="GO157" s="33">
        <v>0.17382617382617382</v>
      </c>
      <c r="HS157" s="60"/>
      <c r="HT157" s="30">
        <v>976.81408323745211</v>
      </c>
      <c r="HU157" s="33">
        <v>0.17382617382617382</v>
      </c>
      <c r="IY157" s="60"/>
      <c r="IZ157" s="30">
        <v>976.81410000000005</v>
      </c>
      <c r="JA157" s="33">
        <v>0.17382617382617382</v>
      </c>
      <c r="KE157" s="60"/>
      <c r="KF157" s="30">
        <v>970.88610000000006</v>
      </c>
      <c r="KG157" s="33">
        <v>0.17382617382617382</v>
      </c>
      <c r="LK157" s="60"/>
      <c r="LL157" s="30">
        <v>976.07060000000001</v>
      </c>
      <c r="LM157" s="33">
        <v>0.17382617382617382</v>
      </c>
      <c r="MQ157" s="60"/>
      <c r="MR157" s="30">
        <v>978.17759999999998</v>
      </c>
      <c r="MS157" s="33">
        <v>0.17382617382617382</v>
      </c>
    </row>
    <row r="158" spans="3:357" x14ac:dyDescent="0.35">
      <c r="C158" s="60"/>
      <c r="D158" s="30">
        <v>-7.6001004515006132E-2</v>
      </c>
      <c r="E158" s="33">
        <v>0.99900099900099903</v>
      </c>
      <c r="AI158" s="60"/>
      <c r="AJ158" s="30">
        <v>-9.4984728663142032E-2</v>
      </c>
      <c r="AK158" s="33">
        <v>0.99900099900099903</v>
      </c>
      <c r="BO158" s="60"/>
      <c r="BP158" s="30">
        <v>-8.4874602683024852E-2</v>
      </c>
      <c r="BQ158" s="33">
        <v>0.17882117882117882</v>
      </c>
      <c r="CU158" s="60"/>
      <c r="CV158" s="30">
        <v>-9.993725610722036E-2</v>
      </c>
      <c r="CW158" s="33">
        <v>0.17882117882117882</v>
      </c>
      <c r="EA158" s="60"/>
      <c r="EB158" s="30">
        <v>-5.7879305960720745E-2</v>
      </c>
      <c r="EC158" s="33">
        <v>0.99900099900099903</v>
      </c>
      <c r="FG158" s="60"/>
      <c r="FH158" s="30">
        <v>-8.3469300969812407E-2</v>
      </c>
      <c r="FI158" s="33">
        <v>0.99900099900099903</v>
      </c>
      <c r="GM158" s="60"/>
      <c r="GN158" s="30">
        <v>978.50287044036099</v>
      </c>
      <c r="GO158" s="33">
        <v>0.17882117882117882</v>
      </c>
      <c r="HS158" s="60"/>
      <c r="HT158" s="30">
        <v>976.8853927520787</v>
      </c>
      <c r="HU158" s="33">
        <v>0.17882117882117882</v>
      </c>
      <c r="IY158" s="60"/>
      <c r="IZ158" s="30">
        <v>976.8854</v>
      </c>
      <c r="JA158" s="33">
        <v>0.17882117882117882</v>
      </c>
      <c r="KE158" s="60"/>
      <c r="KF158" s="30">
        <v>971.58600000000001</v>
      </c>
      <c r="KG158" s="33">
        <v>0.17882117882117882</v>
      </c>
      <c r="LK158" s="60"/>
      <c r="LL158" s="30">
        <v>977.52120000000002</v>
      </c>
      <c r="LM158" s="33">
        <v>0.17882117882117882</v>
      </c>
      <c r="MQ158" s="60"/>
      <c r="MR158" s="30">
        <v>978.57399999999996</v>
      </c>
      <c r="MS158" s="33">
        <v>0.17882117882117882</v>
      </c>
    </row>
    <row r="159" spans="3:357" x14ac:dyDescent="0.35">
      <c r="C159" s="60"/>
      <c r="D159" s="30">
        <v>-7.6001004515006132E-2</v>
      </c>
      <c r="E159" s="33">
        <v>0.99900099900099903</v>
      </c>
      <c r="AI159" s="60"/>
      <c r="AJ159" s="30">
        <v>-9.4984728663142032E-2</v>
      </c>
      <c r="AK159" s="33">
        <v>0.99900099900099903</v>
      </c>
      <c r="BO159" s="60"/>
      <c r="BP159" s="30">
        <v>-8.4636328486024925E-2</v>
      </c>
      <c r="BQ159" s="33">
        <v>0.18281718281718282</v>
      </c>
      <c r="CU159" s="60"/>
      <c r="CV159" s="30">
        <v>-9.9856853886034352E-2</v>
      </c>
      <c r="CW159" s="33">
        <v>0.18281718281718282</v>
      </c>
      <c r="EA159" s="60"/>
      <c r="EB159" s="30">
        <v>-5.7879305960720745E-2</v>
      </c>
      <c r="EC159" s="33">
        <v>0.99900099900099903</v>
      </c>
      <c r="FG159" s="60"/>
      <c r="FH159" s="30">
        <v>-8.3469300969812407E-2</v>
      </c>
      <c r="FI159" s="33">
        <v>0.99900099900099903</v>
      </c>
      <c r="GM159" s="60"/>
      <c r="GN159" s="30">
        <v>979.10638551219688</v>
      </c>
      <c r="GO159" s="33">
        <v>0.18281718281718282</v>
      </c>
      <c r="HS159" s="60"/>
      <c r="HT159" s="30">
        <v>977.18533729446051</v>
      </c>
      <c r="HU159" s="33">
        <v>0.18281718281718282</v>
      </c>
      <c r="IY159" s="60"/>
      <c r="IZ159" s="30">
        <v>977.18529999999998</v>
      </c>
      <c r="JA159" s="33">
        <v>0.18281718281718282</v>
      </c>
      <c r="KE159" s="60"/>
      <c r="KF159" s="30">
        <v>971.84569999999997</v>
      </c>
      <c r="KG159" s="33">
        <v>0.18281718281718282</v>
      </c>
      <c r="LK159" s="60"/>
      <c r="LL159" s="30">
        <v>978.12850000000003</v>
      </c>
      <c r="LM159" s="33">
        <v>0.18281718281718282</v>
      </c>
      <c r="MQ159" s="60"/>
      <c r="MR159" s="30">
        <v>979.12699999999995</v>
      </c>
      <c r="MS159" s="33">
        <v>0.18281718281718282</v>
      </c>
    </row>
    <row r="160" spans="3:357" x14ac:dyDescent="0.35">
      <c r="C160" s="60"/>
      <c r="D160" s="30">
        <v>-7.6001004515006132E-2</v>
      </c>
      <c r="E160" s="33">
        <v>0.99900099900099903</v>
      </c>
      <c r="AI160" s="60"/>
      <c r="AJ160" s="30">
        <v>-9.4984728663142032E-2</v>
      </c>
      <c r="AK160" s="33">
        <v>0.99900099900099903</v>
      </c>
      <c r="BO160" s="60"/>
      <c r="BP160" s="30">
        <v>-8.440289591393009E-2</v>
      </c>
      <c r="BQ160" s="33">
        <v>0.18781218781218781</v>
      </c>
      <c r="CU160" s="60"/>
      <c r="CV160" s="30">
        <v>-9.970975963599002E-2</v>
      </c>
      <c r="CW160" s="33">
        <v>0.18781218781218781</v>
      </c>
      <c r="EA160" s="60"/>
      <c r="EB160" s="30">
        <v>-5.7879305960720745E-2</v>
      </c>
      <c r="EC160" s="33">
        <v>0.99900099900099903</v>
      </c>
      <c r="FG160" s="60"/>
      <c r="FH160" s="30">
        <v>-8.3469300969812407E-2</v>
      </c>
      <c r="FI160" s="33">
        <v>0.99900099900099903</v>
      </c>
      <c r="GM160" s="60"/>
      <c r="GN160" s="30">
        <v>979.46551480781739</v>
      </c>
      <c r="GO160" s="33">
        <v>0.18781218781218781</v>
      </c>
      <c r="HS160" s="60"/>
      <c r="HT160" s="30">
        <v>977.34370632957791</v>
      </c>
      <c r="HU160" s="33">
        <v>0.18781218781218781</v>
      </c>
      <c r="IY160" s="60"/>
      <c r="IZ160" s="30">
        <v>977.34370000000001</v>
      </c>
      <c r="JA160" s="33">
        <v>0.18781218781218781</v>
      </c>
      <c r="KE160" s="60"/>
      <c r="KF160" s="30">
        <v>972.40549999999996</v>
      </c>
      <c r="KG160" s="33">
        <v>0.18781218781218781</v>
      </c>
      <c r="LK160" s="60"/>
      <c r="LL160" s="30">
        <v>978.75360000000001</v>
      </c>
      <c r="LM160" s="33">
        <v>0.18781218781218781</v>
      </c>
      <c r="MQ160" s="60"/>
      <c r="MR160" s="30">
        <v>979.97140000000002</v>
      </c>
      <c r="MS160" s="33">
        <v>0.18781218781218781</v>
      </c>
    </row>
    <row r="161" spans="3:357" x14ac:dyDescent="0.35">
      <c r="C161" s="60"/>
      <c r="D161" s="30">
        <v>-7.6001004515006132E-2</v>
      </c>
      <c r="E161" s="33">
        <v>0.99900099900099903</v>
      </c>
      <c r="AI161" s="60"/>
      <c r="AJ161" s="30">
        <v>-9.4984728663142032E-2</v>
      </c>
      <c r="AK161" s="33">
        <v>0.99900099900099903</v>
      </c>
      <c r="BO161" s="60"/>
      <c r="BP161" s="30">
        <v>-8.434119424874971E-2</v>
      </c>
      <c r="BQ161" s="33">
        <v>0.1928071928071928</v>
      </c>
      <c r="CU161" s="60"/>
      <c r="CV161" s="30">
        <v>-9.9602435786487184E-2</v>
      </c>
      <c r="CW161" s="33">
        <v>0.1928071928071928</v>
      </c>
      <c r="EA161" s="60"/>
      <c r="EB161" s="30">
        <v>-5.7879305960720745E-2</v>
      </c>
      <c r="EC161" s="33">
        <v>0.99900099900099903</v>
      </c>
      <c r="FG161" s="60"/>
      <c r="FH161" s="30">
        <v>-8.3469300969812407E-2</v>
      </c>
      <c r="FI161" s="33">
        <v>0.99900099900099903</v>
      </c>
      <c r="GM161" s="60"/>
      <c r="GN161" s="30">
        <v>979.94650811130043</v>
      </c>
      <c r="GO161" s="33">
        <v>0.1928071928071928</v>
      </c>
      <c r="HS161" s="60"/>
      <c r="HT161" s="30">
        <v>977.73556819280952</v>
      </c>
      <c r="HU161" s="33">
        <v>0.1928071928071928</v>
      </c>
      <c r="IY161" s="60"/>
      <c r="IZ161" s="30">
        <v>977.73559999999998</v>
      </c>
      <c r="JA161" s="33">
        <v>0.1928071928071928</v>
      </c>
      <c r="KE161" s="60"/>
      <c r="KF161" s="30">
        <v>972.97680000000003</v>
      </c>
      <c r="KG161" s="33">
        <v>0.1928071928071928</v>
      </c>
      <c r="LK161" s="60"/>
      <c r="LL161" s="30">
        <v>979.32069999999999</v>
      </c>
      <c r="LM161" s="33">
        <v>0.1928071928071928</v>
      </c>
      <c r="MQ161" s="60"/>
      <c r="MR161" s="30">
        <v>980.7817</v>
      </c>
      <c r="MS161" s="33">
        <v>0.1928071928071928</v>
      </c>
    </row>
    <row r="162" spans="3:357" x14ac:dyDescent="0.35">
      <c r="C162" s="60"/>
      <c r="D162" s="30">
        <v>-7.6001004515006132E-2</v>
      </c>
      <c r="E162" s="33">
        <v>0.99900099900099903</v>
      </c>
      <c r="AI162" s="60"/>
      <c r="AJ162" s="30">
        <v>-9.4984728663142032E-2</v>
      </c>
      <c r="AK162" s="33">
        <v>0.99900099900099903</v>
      </c>
      <c r="BO162" s="60"/>
      <c r="BP162" s="30">
        <v>-8.413825022254405E-2</v>
      </c>
      <c r="BQ162" s="33">
        <v>0.19780219780219779</v>
      </c>
      <c r="CU162" s="60"/>
      <c r="CV162" s="30">
        <v>-9.9397053122658147E-2</v>
      </c>
      <c r="CW162" s="33">
        <v>0.19780219780219779</v>
      </c>
      <c r="EA162" s="60"/>
      <c r="EB162" s="30">
        <v>-5.7879305960720745E-2</v>
      </c>
      <c r="EC162" s="33">
        <v>0.99900099900099903</v>
      </c>
      <c r="FG162" s="60"/>
      <c r="FH162" s="30">
        <v>-8.3469300969812407E-2</v>
      </c>
      <c r="FI162" s="33">
        <v>0.99900099900099903</v>
      </c>
      <c r="GM162" s="60"/>
      <c r="GN162" s="30">
        <v>980.54115363535743</v>
      </c>
      <c r="GO162" s="33">
        <v>0.19780219780219779</v>
      </c>
      <c r="HS162" s="60"/>
      <c r="HT162" s="30">
        <v>978.60284427686429</v>
      </c>
      <c r="HU162" s="33">
        <v>0.19780219780219779</v>
      </c>
      <c r="IY162" s="60"/>
      <c r="IZ162" s="30">
        <v>978.6028</v>
      </c>
      <c r="JA162" s="33">
        <v>0.19780219780219779</v>
      </c>
      <c r="KE162" s="60"/>
      <c r="KF162" s="30">
        <v>973.58429999999998</v>
      </c>
      <c r="KG162" s="33">
        <v>0.19780219780219779</v>
      </c>
      <c r="LK162" s="60"/>
      <c r="LL162" s="30">
        <v>979.84220000000005</v>
      </c>
      <c r="LM162" s="33">
        <v>0.19780219780219779</v>
      </c>
      <c r="MQ162" s="60"/>
      <c r="MR162" s="30">
        <v>981.50540000000001</v>
      </c>
      <c r="MS162" s="33">
        <v>0.19780219780219779</v>
      </c>
    </row>
    <row r="163" spans="3:357" x14ac:dyDescent="0.35">
      <c r="C163" s="60"/>
      <c r="D163" s="30">
        <v>-7.6001004515006132E-2</v>
      </c>
      <c r="E163" s="33">
        <v>0.99900099900099903</v>
      </c>
      <c r="AI163" s="60"/>
      <c r="AJ163" s="30">
        <v>-9.4984728663142032E-2</v>
      </c>
      <c r="AK163" s="33">
        <v>0.99900099900099903</v>
      </c>
      <c r="BO163" s="60"/>
      <c r="BP163" s="30">
        <v>-8.3920986311455559E-2</v>
      </c>
      <c r="BQ163" s="33">
        <v>0.20279720279720279</v>
      </c>
      <c r="CU163" s="60"/>
      <c r="CV163" s="30">
        <v>-9.9344592926132638E-2</v>
      </c>
      <c r="CW163" s="33">
        <v>0.20279720279720279</v>
      </c>
      <c r="EA163" s="60"/>
      <c r="EB163" s="30">
        <v>-5.7879305960720745E-2</v>
      </c>
      <c r="EC163" s="33">
        <v>0.99900099900099903</v>
      </c>
      <c r="FG163" s="60"/>
      <c r="FH163" s="30">
        <v>-8.3469300969812407E-2</v>
      </c>
      <c r="FI163" s="33">
        <v>0.99900099900099903</v>
      </c>
      <c r="GM163" s="60"/>
      <c r="GN163" s="30">
        <v>980.79452780829945</v>
      </c>
      <c r="GO163" s="33">
        <v>0.20279720279720279</v>
      </c>
      <c r="HS163" s="60"/>
      <c r="HT163" s="30">
        <v>978.86853653103765</v>
      </c>
      <c r="HU163" s="33">
        <v>0.20279720279720279</v>
      </c>
      <c r="IY163" s="60"/>
      <c r="IZ163" s="30">
        <v>978.86850000000004</v>
      </c>
      <c r="JA163" s="33">
        <v>0.20279720279720279</v>
      </c>
      <c r="KE163" s="60"/>
      <c r="KF163" s="30">
        <v>974.50729999999999</v>
      </c>
      <c r="KG163" s="33">
        <v>0.20279720279720279</v>
      </c>
      <c r="LK163" s="60"/>
      <c r="LL163" s="30">
        <v>980.58130000000006</v>
      </c>
      <c r="LM163" s="33">
        <v>0.20279720279720279</v>
      </c>
      <c r="MQ163" s="60"/>
      <c r="MR163" s="30">
        <v>981.8125</v>
      </c>
      <c r="MS163" s="33">
        <v>0.20279720279720279</v>
      </c>
    </row>
    <row r="164" spans="3:357" x14ac:dyDescent="0.35">
      <c r="C164" s="60"/>
      <c r="D164" s="30">
        <v>-7.6001004515006132E-2</v>
      </c>
      <c r="E164" s="33">
        <v>0.99900099900099903</v>
      </c>
      <c r="AI164" s="60"/>
      <c r="AJ164" s="30">
        <v>-9.4984728663142032E-2</v>
      </c>
      <c r="AK164" s="33">
        <v>0.99900099900099903</v>
      </c>
      <c r="BO164" s="60"/>
      <c r="BP164" s="30">
        <v>-8.3778762782426436E-2</v>
      </c>
      <c r="BQ164" s="33">
        <v>0.20779220779220781</v>
      </c>
      <c r="CU164" s="60"/>
      <c r="CV164" s="30">
        <v>-9.9175790712998216E-2</v>
      </c>
      <c r="CW164" s="33">
        <v>0.20779220779220781</v>
      </c>
      <c r="EA164" s="60"/>
      <c r="EB164" s="30">
        <v>-5.7879305960720745E-2</v>
      </c>
      <c r="EC164" s="33">
        <v>0.99900099900099903</v>
      </c>
      <c r="FG164" s="60"/>
      <c r="FH164" s="30">
        <v>-8.3469300969812407E-2</v>
      </c>
      <c r="FI164" s="33">
        <v>0.99900099900099903</v>
      </c>
      <c r="GM164" s="60"/>
      <c r="GN164" s="30">
        <v>980.99237795141312</v>
      </c>
      <c r="GO164" s="33">
        <v>0.20779220779220781</v>
      </c>
      <c r="HS164" s="60"/>
      <c r="HT164" s="30">
        <v>979.50164274760778</v>
      </c>
      <c r="HU164" s="33">
        <v>0.20779220779220781</v>
      </c>
      <c r="IY164" s="60"/>
      <c r="IZ164" s="30">
        <v>979.50160000000005</v>
      </c>
      <c r="JA164" s="33">
        <v>0.20779220779220781</v>
      </c>
      <c r="KE164" s="60"/>
      <c r="KF164" s="30">
        <v>975.23230000000001</v>
      </c>
      <c r="KG164" s="33">
        <v>0.20779220779220781</v>
      </c>
      <c r="LK164" s="60"/>
      <c r="LL164" s="30">
        <v>981.11159999999995</v>
      </c>
      <c r="LM164" s="33">
        <v>0.20779220779220781</v>
      </c>
      <c r="MQ164" s="60"/>
      <c r="MR164" s="30">
        <v>982.33619999999996</v>
      </c>
      <c r="MS164" s="33">
        <v>0.20779220779220781</v>
      </c>
    </row>
    <row r="165" spans="3:357" x14ac:dyDescent="0.35">
      <c r="C165" s="60"/>
      <c r="D165" s="30">
        <v>-7.6001004515006132E-2</v>
      </c>
      <c r="E165" s="33">
        <v>0.99900099900099903</v>
      </c>
      <c r="AI165" s="60"/>
      <c r="AJ165" s="30">
        <v>-9.4984728663142032E-2</v>
      </c>
      <c r="AK165" s="33">
        <v>0.99900099900099903</v>
      </c>
      <c r="BO165" s="60"/>
      <c r="BP165" s="30">
        <v>-8.3572720301188633E-2</v>
      </c>
      <c r="BQ165" s="33">
        <v>0.2127872127872128</v>
      </c>
      <c r="CU165" s="60"/>
      <c r="CV165" s="30">
        <v>-9.9018444608695577E-2</v>
      </c>
      <c r="CW165" s="33">
        <v>0.2127872127872128</v>
      </c>
      <c r="EA165" s="60"/>
      <c r="EB165" s="30">
        <v>-5.7879305960720745E-2</v>
      </c>
      <c r="EC165" s="33">
        <v>0.99900099900099903</v>
      </c>
      <c r="FG165" s="60"/>
      <c r="FH165" s="30">
        <v>-8.3469300969812407E-2</v>
      </c>
      <c r="FI165" s="33">
        <v>0.99900099900099903</v>
      </c>
      <c r="GM165" s="60"/>
      <c r="GN165" s="30">
        <v>981.37481292302709</v>
      </c>
      <c r="GO165" s="33">
        <v>0.2127872127872128</v>
      </c>
      <c r="HS165" s="60"/>
      <c r="HT165" s="30">
        <v>979.9406137225086</v>
      </c>
      <c r="HU165" s="33">
        <v>0.2127872127872128</v>
      </c>
      <c r="IY165" s="60"/>
      <c r="IZ165" s="30">
        <v>979.94060000000002</v>
      </c>
      <c r="JA165" s="33">
        <v>0.2127872127872128</v>
      </c>
      <c r="KE165" s="60"/>
      <c r="KF165" s="30">
        <v>976.57809999999995</v>
      </c>
      <c r="KG165" s="33">
        <v>0.2127872127872128</v>
      </c>
      <c r="LK165" s="60"/>
      <c r="LL165" s="30">
        <v>981.56309999999996</v>
      </c>
      <c r="LM165" s="33">
        <v>0.2127872127872128</v>
      </c>
      <c r="MQ165" s="60"/>
      <c r="MR165" s="30">
        <v>982.93409999999994</v>
      </c>
      <c r="MS165" s="33">
        <v>0.2127872127872128</v>
      </c>
    </row>
    <row r="166" spans="3:357" x14ac:dyDescent="0.35">
      <c r="C166" s="60"/>
      <c r="D166" s="30">
        <v>-7.6001004515006132E-2</v>
      </c>
      <c r="E166" s="33">
        <v>0.99900099900099903</v>
      </c>
      <c r="AI166" s="60"/>
      <c r="AJ166" s="30">
        <v>-9.4984728663142032E-2</v>
      </c>
      <c r="AK166" s="33">
        <v>0.99900099900099903</v>
      </c>
      <c r="BO166" s="60"/>
      <c r="BP166" s="30">
        <v>-8.3406824714082103E-2</v>
      </c>
      <c r="BQ166" s="33">
        <v>0.21778221778221779</v>
      </c>
      <c r="CU166" s="60"/>
      <c r="CV166" s="30">
        <v>-9.8917642900960001E-2</v>
      </c>
      <c r="CW166" s="33">
        <v>0.21778221778221779</v>
      </c>
      <c r="EA166" s="60"/>
      <c r="EB166" s="30">
        <v>-5.7879305960720745E-2</v>
      </c>
      <c r="EC166" s="33">
        <v>0.99900099900099903</v>
      </c>
      <c r="FG166" s="60"/>
      <c r="FH166" s="30">
        <v>-8.3469300969812407E-2</v>
      </c>
      <c r="FI166" s="33">
        <v>0.99900099900099903</v>
      </c>
      <c r="GM166" s="60"/>
      <c r="GN166" s="30">
        <v>981.78558148857496</v>
      </c>
      <c r="GO166" s="33">
        <v>0.21778221778221779</v>
      </c>
      <c r="HS166" s="60"/>
      <c r="HT166" s="30">
        <v>980.24967401421327</v>
      </c>
      <c r="HU166" s="33">
        <v>0.21778221778221779</v>
      </c>
      <c r="IY166" s="60"/>
      <c r="IZ166" s="30">
        <v>980.24969999999996</v>
      </c>
      <c r="JA166" s="33">
        <v>0.21778221778221779</v>
      </c>
      <c r="KE166" s="60"/>
      <c r="KF166" s="30">
        <v>977.34559999999999</v>
      </c>
      <c r="KG166" s="33">
        <v>0.21778221778221779</v>
      </c>
      <c r="LK166" s="60"/>
      <c r="LL166" s="30">
        <v>982.10659999999996</v>
      </c>
      <c r="LM166" s="33">
        <v>0.21778221778221779</v>
      </c>
      <c r="MQ166" s="60"/>
      <c r="MR166" s="30">
        <v>983.1626</v>
      </c>
      <c r="MS166" s="33">
        <v>0.21778221778221779</v>
      </c>
    </row>
    <row r="167" spans="3:357" x14ac:dyDescent="0.35">
      <c r="C167" s="60"/>
      <c r="D167" s="30">
        <v>-7.6001004515006132E-2</v>
      </c>
      <c r="E167" s="33">
        <v>0.99900099900099903</v>
      </c>
      <c r="AI167" s="60"/>
      <c r="AJ167" s="30">
        <v>-9.4984728663142032E-2</v>
      </c>
      <c r="AK167" s="33">
        <v>0.99900099900099903</v>
      </c>
      <c r="BO167" s="60"/>
      <c r="BP167" s="30">
        <v>-8.3145376717825389E-2</v>
      </c>
      <c r="BQ167" s="33">
        <v>0.22277722277722278</v>
      </c>
      <c r="CU167" s="60"/>
      <c r="CV167" s="30">
        <v>-9.8848590604671951E-2</v>
      </c>
      <c r="CW167" s="33">
        <v>0.22277722277722278</v>
      </c>
      <c r="EA167" s="60"/>
      <c r="EB167" s="30">
        <v>-5.7879305960720745E-2</v>
      </c>
      <c r="EC167" s="33">
        <v>0.99900099900099903</v>
      </c>
      <c r="FG167" s="60"/>
      <c r="FH167" s="30">
        <v>-8.3469300969812407E-2</v>
      </c>
      <c r="FI167" s="33">
        <v>0.99900099900099903</v>
      </c>
      <c r="GM167" s="60"/>
      <c r="GN167" s="30">
        <v>982.11358879854765</v>
      </c>
      <c r="GO167" s="33">
        <v>0.22277722277722278</v>
      </c>
      <c r="HS167" s="60"/>
      <c r="HT167" s="30">
        <v>980.41470207713303</v>
      </c>
      <c r="HU167" s="33">
        <v>0.22277722277722278</v>
      </c>
      <c r="IY167" s="60"/>
      <c r="IZ167" s="30">
        <v>980.41470000000004</v>
      </c>
      <c r="JA167" s="33">
        <v>0.22277722277722278</v>
      </c>
      <c r="KE167" s="60"/>
      <c r="KF167" s="30">
        <v>978.08399999999995</v>
      </c>
      <c r="KG167" s="33">
        <v>0.22277722277722278</v>
      </c>
      <c r="LK167" s="60"/>
      <c r="LL167" s="30">
        <v>982.48879999999997</v>
      </c>
      <c r="LM167" s="33">
        <v>0.22277722277722278</v>
      </c>
      <c r="MQ167" s="60"/>
      <c r="MR167" s="30">
        <v>983.63350000000003</v>
      </c>
      <c r="MS167" s="33">
        <v>0.22277722277722278</v>
      </c>
    </row>
    <row r="168" spans="3:357" x14ac:dyDescent="0.35">
      <c r="C168" s="60"/>
      <c r="D168" s="30">
        <v>-7.6001004515006132E-2</v>
      </c>
      <c r="E168" s="33">
        <v>0.99900099900099903</v>
      </c>
      <c r="AI168" s="60"/>
      <c r="AJ168" s="30">
        <v>-9.4984728663142032E-2</v>
      </c>
      <c r="AK168" s="33">
        <v>0.99900099900099903</v>
      </c>
      <c r="BO168" s="60"/>
      <c r="BP168" s="30">
        <v>-8.2954384976734005E-2</v>
      </c>
      <c r="BQ168" s="33">
        <v>0.22777222777222778</v>
      </c>
      <c r="CU168" s="60"/>
      <c r="CV168" s="30">
        <v>-9.8782138280634646E-2</v>
      </c>
      <c r="CW168" s="33">
        <v>0.22777222777222778</v>
      </c>
      <c r="EA168" s="60"/>
      <c r="EB168" s="30">
        <v>-5.7879305960720745E-2</v>
      </c>
      <c r="EC168" s="33">
        <v>0.99900099900099903</v>
      </c>
      <c r="FG168" s="60"/>
      <c r="FH168" s="30">
        <v>-8.3469300969812407E-2</v>
      </c>
      <c r="FI168" s="33">
        <v>0.99900099900099903</v>
      </c>
      <c r="GM168" s="60"/>
      <c r="GN168" s="30">
        <v>982.55598214854251</v>
      </c>
      <c r="GO168" s="33">
        <v>0.22777222777222778</v>
      </c>
      <c r="HS168" s="60"/>
      <c r="HT168" s="30">
        <v>980.74103845915226</v>
      </c>
      <c r="HU168" s="33">
        <v>0.22777222777222778</v>
      </c>
      <c r="IY168" s="60"/>
      <c r="IZ168" s="30">
        <v>980.74099999999999</v>
      </c>
      <c r="JA168" s="33">
        <v>0.22777222777222778</v>
      </c>
      <c r="KE168" s="60"/>
      <c r="KF168" s="30">
        <v>978.21270000000004</v>
      </c>
      <c r="KG168" s="33">
        <v>0.22777222777222778</v>
      </c>
      <c r="LK168" s="60"/>
      <c r="LL168" s="30">
        <v>982.79499999999996</v>
      </c>
      <c r="LM168" s="33">
        <v>0.22777222777222778</v>
      </c>
      <c r="MQ168" s="60"/>
      <c r="MR168" s="30">
        <v>984.20159999999998</v>
      </c>
      <c r="MS168" s="33">
        <v>0.22777222777222778</v>
      </c>
    </row>
    <row r="169" spans="3:357" x14ac:dyDescent="0.35">
      <c r="C169" s="60"/>
      <c r="D169" s="30">
        <v>-7.6001004515006132E-2</v>
      </c>
      <c r="E169" s="33">
        <v>0.99900099900099903</v>
      </c>
      <c r="AI169" s="60"/>
      <c r="AJ169" s="30">
        <v>-9.4984728663142032E-2</v>
      </c>
      <c r="AK169" s="33">
        <v>0.99900099900099903</v>
      </c>
      <c r="BO169" s="60"/>
      <c r="BP169" s="30">
        <v>-8.2740975858397472E-2</v>
      </c>
      <c r="BQ169" s="33">
        <v>0.23276723276723277</v>
      </c>
      <c r="CU169" s="60"/>
      <c r="CV169" s="30">
        <v>-9.8629314822768654E-2</v>
      </c>
      <c r="CW169" s="33">
        <v>0.23276723276723277</v>
      </c>
      <c r="EA169" s="60"/>
      <c r="EB169" s="30">
        <v>-5.7879305960720745E-2</v>
      </c>
      <c r="EC169" s="33">
        <v>0.99900099900099903</v>
      </c>
      <c r="FG169" s="60"/>
      <c r="FH169" s="30">
        <v>-8.3469300969812407E-2</v>
      </c>
      <c r="FI169" s="33">
        <v>0.99900099900099903</v>
      </c>
      <c r="GM169" s="60"/>
      <c r="GN169" s="30">
        <v>982.90120574276978</v>
      </c>
      <c r="GO169" s="33">
        <v>0.23276723276723277</v>
      </c>
      <c r="HS169" s="60"/>
      <c r="HT169" s="30">
        <v>981.09871746359909</v>
      </c>
      <c r="HU169" s="33">
        <v>0.23276723276723277</v>
      </c>
      <c r="IY169" s="60"/>
      <c r="IZ169" s="30">
        <v>981.09870000000001</v>
      </c>
      <c r="JA169" s="33">
        <v>0.23276723276723277</v>
      </c>
      <c r="KE169" s="60"/>
      <c r="KF169" s="30">
        <v>978.36850000000004</v>
      </c>
      <c r="KG169" s="33">
        <v>0.23276723276723277</v>
      </c>
      <c r="LK169" s="60"/>
      <c r="LL169" s="30">
        <v>983.30499999999995</v>
      </c>
      <c r="LM169" s="33">
        <v>0.23276723276723277</v>
      </c>
      <c r="MQ169" s="60"/>
      <c r="MR169" s="30">
        <v>984.43110000000001</v>
      </c>
      <c r="MS169" s="33">
        <v>0.23276723276723277</v>
      </c>
    </row>
    <row r="170" spans="3:357" x14ac:dyDescent="0.35">
      <c r="C170" s="60"/>
      <c r="D170" s="30">
        <v>-7.6001004515006132E-2</v>
      </c>
      <c r="E170" s="33">
        <v>0.99900099900099903</v>
      </c>
      <c r="AI170" s="60"/>
      <c r="AJ170" s="30">
        <v>-9.4984728663142032E-2</v>
      </c>
      <c r="AK170" s="33">
        <v>0.99900099900099903</v>
      </c>
      <c r="BO170" s="60"/>
      <c r="BP170" s="30">
        <v>-8.2664888691322672E-2</v>
      </c>
      <c r="BQ170" s="33">
        <v>0.23776223776223776</v>
      </c>
      <c r="CU170" s="60"/>
      <c r="CV170" s="30">
        <v>-9.8538026408689139E-2</v>
      </c>
      <c r="CW170" s="33">
        <v>0.23776223776223776</v>
      </c>
      <c r="EA170" s="60"/>
      <c r="EB170" s="30">
        <v>-5.7879305960720745E-2</v>
      </c>
      <c r="EC170" s="33">
        <v>0.99900099900099903</v>
      </c>
      <c r="FG170" s="60"/>
      <c r="FH170" s="30">
        <v>-8.3469300969812407E-2</v>
      </c>
      <c r="FI170" s="33">
        <v>0.99900099900099903</v>
      </c>
      <c r="GM170" s="60"/>
      <c r="GN170" s="30">
        <v>983.21805308417754</v>
      </c>
      <c r="GO170" s="33">
        <v>0.23776223776223776</v>
      </c>
      <c r="HS170" s="60"/>
      <c r="HT170" s="30">
        <v>981.36677677134787</v>
      </c>
      <c r="HU170" s="33">
        <v>0.23776223776223776</v>
      </c>
      <c r="IY170" s="60"/>
      <c r="IZ170" s="30">
        <v>981.36680000000001</v>
      </c>
      <c r="JA170" s="33">
        <v>0.23776223776223776</v>
      </c>
      <c r="KE170" s="60"/>
      <c r="KF170" s="30">
        <v>978.64400000000001</v>
      </c>
      <c r="KG170" s="33">
        <v>0.23776223776223776</v>
      </c>
      <c r="LK170" s="60"/>
      <c r="LL170" s="30">
        <v>983.62639999999999</v>
      </c>
      <c r="LM170" s="33">
        <v>0.23776223776223776</v>
      </c>
      <c r="MQ170" s="60"/>
      <c r="MR170" s="30">
        <v>984.84360000000004</v>
      </c>
      <c r="MS170" s="33">
        <v>0.23776223776223776</v>
      </c>
    </row>
    <row r="171" spans="3:357" x14ac:dyDescent="0.35">
      <c r="C171" s="60"/>
      <c r="D171" s="30">
        <v>-7.6001004515006132E-2</v>
      </c>
      <c r="E171" s="33">
        <v>0.99900099900099903</v>
      </c>
      <c r="AI171" s="60"/>
      <c r="AJ171" s="30">
        <v>-9.4984728663142032E-2</v>
      </c>
      <c r="AK171" s="33">
        <v>0.99900099900099903</v>
      </c>
      <c r="BO171" s="60"/>
      <c r="BP171" s="30">
        <v>-8.2511894262021823E-2</v>
      </c>
      <c r="BQ171" s="33">
        <v>0.24275724275724275</v>
      </c>
      <c r="CU171" s="60"/>
      <c r="CV171" s="30">
        <v>-9.8521659356367447E-2</v>
      </c>
      <c r="CW171" s="33">
        <v>0.24275724275724275</v>
      </c>
      <c r="EA171" s="60"/>
      <c r="EB171" s="30">
        <v>-5.7879305960720745E-2</v>
      </c>
      <c r="EC171" s="33">
        <v>0.99900099900099903</v>
      </c>
      <c r="FG171" s="60"/>
      <c r="FH171" s="30">
        <v>-8.3469300969812407E-2</v>
      </c>
      <c r="FI171" s="33">
        <v>0.99900099900099903</v>
      </c>
      <c r="GM171" s="60"/>
      <c r="GN171" s="30">
        <v>983.51074284419178</v>
      </c>
      <c r="GO171" s="33">
        <v>0.24275724275724275</v>
      </c>
      <c r="HS171" s="60"/>
      <c r="HT171" s="30">
        <v>981.51130708812889</v>
      </c>
      <c r="HU171" s="33">
        <v>0.24275724275724275</v>
      </c>
      <c r="IY171" s="60"/>
      <c r="IZ171" s="30">
        <v>981.51130000000001</v>
      </c>
      <c r="JA171" s="33">
        <v>0.24275724275724275</v>
      </c>
      <c r="KE171" s="60"/>
      <c r="KF171" s="30">
        <v>979.29790000000003</v>
      </c>
      <c r="KG171" s="33">
        <v>0.24275724275724275</v>
      </c>
      <c r="LK171" s="60"/>
      <c r="LL171" s="30">
        <v>984.02549999999997</v>
      </c>
      <c r="LM171" s="33">
        <v>0.24275724275724275</v>
      </c>
      <c r="MQ171" s="60"/>
      <c r="MR171" s="30">
        <v>985.18359999999996</v>
      </c>
      <c r="MS171" s="33">
        <v>0.24275724275724275</v>
      </c>
    </row>
    <row r="172" spans="3:357" x14ac:dyDescent="0.35">
      <c r="C172" s="60"/>
      <c r="D172" s="30">
        <v>-7.6001004515006132E-2</v>
      </c>
      <c r="E172" s="33">
        <v>0.99900099900099903</v>
      </c>
      <c r="AI172" s="60"/>
      <c r="AJ172" s="30">
        <v>-9.4984728663142032E-2</v>
      </c>
      <c r="AK172" s="33">
        <v>0.99900099900099903</v>
      </c>
      <c r="BO172" s="60"/>
      <c r="BP172" s="30">
        <v>-8.2289129751004192E-2</v>
      </c>
      <c r="BQ172" s="33">
        <v>0.24775224775224775</v>
      </c>
      <c r="CU172" s="60"/>
      <c r="CV172" s="30">
        <v>-9.8494478313995104E-2</v>
      </c>
      <c r="CW172" s="33">
        <v>0.24775224775224775</v>
      </c>
      <c r="EA172" s="60"/>
      <c r="EB172" s="30">
        <v>-5.7879305960720745E-2</v>
      </c>
      <c r="EC172" s="33">
        <v>0.99900099900099903</v>
      </c>
      <c r="FG172" s="60"/>
      <c r="FH172" s="30">
        <v>-8.3469300969812407E-2</v>
      </c>
      <c r="FI172" s="33">
        <v>0.99900099900099903</v>
      </c>
      <c r="GM172" s="60"/>
      <c r="GN172" s="30">
        <v>983.89596760752136</v>
      </c>
      <c r="GO172" s="33">
        <v>0.24775224775224775</v>
      </c>
      <c r="HS172" s="60"/>
      <c r="HT172" s="30">
        <v>981.67852383440561</v>
      </c>
      <c r="HU172" s="33">
        <v>0.24775224775224775</v>
      </c>
      <c r="IY172" s="60"/>
      <c r="IZ172" s="30">
        <v>981.67849999999999</v>
      </c>
      <c r="JA172" s="33">
        <v>0.24775224775224775</v>
      </c>
      <c r="KE172" s="60"/>
      <c r="KF172" s="30">
        <v>980</v>
      </c>
      <c r="KG172" s="33">
        <v>0.24775224775224775</v>
      </c>
      <c r="LK172" s="60"/>
      <c r="LL172" s="30">
        <v>984.86829999999998</v>
      </c>
      <c r="LM172" s="33">
        <v>0.24775224775224775</v>
      </c>
      <c r="MQ172" s="60"/>
      <c r="MR172" s="30">
        <v>985.37379999999996</v>
      </c>
      <c r="MS172" s="33">
        <v>0.24775224775224775</v>
      </c>
    </row>
    <row r="173" spans="3:357" x14ac:dyDescent="0.35">
      <c r="C173" s="60"/>
      <c r="D173" s="30">
        <v>-7.6001004515006132E-2</v>
      </c>
      <c r="E173" s="33">
        <v>0.99900099900099903</v>
      </c>
      <c r="AI173" s="60"/>
      <c r="AJ173" s="30">
        <v>-9.4984728663142032E-2</v>
      </c>
      <c r="AK173" s="33">
        <v>0.99900099900099903</v>
      </c>
      <c r="BO173" s="60"/>
      <c r="BP173" s="30">
        <v>-8.2186896173443713E-2</v>
      </c>
      <c r="BQ173" s="33">
        <v>0.25274725274725274</v>
      </c>
      <c r="CU173" s="60"/>
      <c r="CV173" s="30">
        <v>-9.8423081787090236E-2</v>
      </c>
      <c r="CW173" s="33">
        <v>0.25274725274725274</v>
      </c>
      <c r="EA173" s="60"/>
      <c r="EB173" s="30">
        <v>-5.7879305960720745E-2</v>
      </c>
      <c r="EC173" s="33">
        <v>0.99900099900099903</v>
      </c>
      <c r="FG173" s="60"/>
      <c r="FH173" s="30">
        <v>-8.3469300969812407E-2</v>
      </c>
      <c r="FI173" s="33">
        <v>0.99900099900099903</v>
      </c>
      <c r="GM173" s="60"/>
      <c r="GN173" s="30">
        <v>984.15810015892691</v>
      </c>
      <c r="GO173" s="33">
        <v>0.25274725274725274</v>
      </c>
      <c r="HS173" s="60"/>
      <c r="HT173" s="30">
        <v>981.92243194996604</v>
      </c>
      <c r="HU173" s="33">
        <v>0.25274725274725274</v>
      </c>
      <c r="IY173" s="60"/>
      <c r="IZ173" s="30">
        <v>981.92240000000004</v>
      </c>
      <c r="JA173" s="33">
        <v>0.25274725274725274</v>
      </c>
      <c r="KE173" s="60"/>
      <c r="KF173" s="30">
        <v>980.64329999999995</v>
      </c>
      <c r="KG173" s="33">
        <v>0.25274725274725274</v>
      </c>
      <c r="LK173" s="60"/>
      <c r="LL173" s="30">
        <v>985.18449999999996</v>
      </c>
      <c r="LM173" s="33">
        <v>0.25274725274725274</v>
      </c>
      <c r="MQ173" s="60"/>
      <c r="MR173" s="30">
        <v>985.85149999999999</v>
      </c>
      <c r="MS173" s="33">
        <v>0.25274725274725274</v>
      </c>
    </row>
    <row r="174" spans="3:357" x14ac:dyDescent="0.35">
      <c r="C174" s="60"/>
      <c r="D174" s="30">
        <v>-7.6001004515006132E-2</v>
      </c>
      <c r="E174" s="33">
        <v>0.99900099900099903</v>
      </c>
      <c r="AI174" s="60"/>
      <c r="AJ174" s="30">
        <v>-9.4984728663142032E-2</v>
      </c>
      <c r="AK174" s="33">
        <v>0.99900099900099903</v>
      </c>
      <c r="BO174" s="60"/>
      <c r="BP174" s="30">
        <v>-8.1885626699971611E-2</v>
      </c>
      <c r="BQ174" s="33">
        <v>0.25774225774225773</v>
      </c>
      <c r="CU174" s="60"/>
      <c r="CV174" s="30">
        <v>-9.8399506035072706E-2</v>
      </c>
      <c r="CW174" s="33">
        <v>0.25774225774225773</v>
      </c>
      <c r="EA174" s="60"/>
      <c r="EB174" s="30">
        <v>-5.7879305960720745E-2</v>
      </c>
      <c r="EC174" s="33">
        <v>0.99900099900099903</v>
      </c>
      <c r="FG174" s="60"/>
      <c r="FH174" s="30">
        <v>-8.3469300969812407E-2</v>
      </c>
      <c r="FI174" s="33">
        <v>0.99900099900099903</v>
      </c>
      <c r="GM174" s="60"/>
      <c r="GN174" s="30">
        <v>984.57737608039736</v>
      </c>
      <c r="GO174" s="33">
        <v>0.25774225774225773</v>
      </c>
      <c r="HS174" s="60"/>
      <c r="HT174" s="30">
        <v>982.34547310336382</v>
      </c>
      <c r="HU174" s="33">
        <v>0.25774225774225773</v>
      </c>
      <c r="IY174" s="60"/>
      <c r="IZ174" s="30">
        <v>982.34550000000002</v>
      </c>
      <c r="JA174" s="33">
        <v>0.25774225774225773</v>
      </c>
      <c r="KE174" s="60"/>
      <c r="KF174" s="30">
        <v>981.50469999999996</v>
      </c>
      <c r="KG174" s="33">
        <v>0.25774225774225773</v>
      </c>
      <c r="LK174" s="60"/>
      <c r="LL174" s="30">
        <v>985.40599999999995</v>
      </c>
      <c r="LM174" s="33">
        <v>0.25774225774225773</v>
      </c>
      <c r="MQ174" s="60"/>
      <c r="MR174" s="30">
        <v>986.05359999999996</v>
      </c>
      <c r="MS174" s="33">
        <v>0.25774225774225773</v>
      </c>
    </row>
    <row r="175" spans="3:357" x14ac:dyDescent="0.35">
      <c r="C175" s="60"/>
      <c r="D175" s="30">
        <v>-7.6001004515006132E-2</v>
      </c>
      <c r="E175" s="33">
        <v>0.99900099900099903</v>
      </c>
      <c r="AI175" s="60"/>
      <c r="AJ175" s="30">
        <v>-9.4984728663142032E-2</v>
      </c>
      <c r="AK175" s="33">
        <v>0.99900099900099903</v>
      </c>
      <c r="BO175" s="60"/>
      <c r="BP175" s="30">
        <v>-8.1650619723132145E-2</v>
      </c>
      <c r="BQ175" s="33">
        <v>0.26273726273726272</v>
      </c>
      <c r="CU175" s="60"/>
      <c r="CV175" s="30">
        <v>-9.8312975597051863E-2</v>
      </c>
      <c r="CW175" s="33">
        <v>0.26273726273726272</v>
      </c>
      <c r="EA175" s="60"/>
      <c r="EB175" s="30">
        <v>-5.7879305960720745E-2</v>
      </c>
      <c r="EC175" s="33">
        <v>0.99900099900099903</v>
      </c>
      <c r="FG175" s="60"/>
      <c r="FH175" s="30">
        <v>-8.3469300969812407E-2</v>
      </c>
      <c r="FI175" s="33">
        <v>0.99900099900099903</v>
      </c>
      <c r="GM175" s="60"/>
      <c r="GN175" s="30">
        <v>984.98959871880481</v>
      </c>
      <c r="GO175" s="33">
        <v>0.26273726273726272</v>
      </c>
      <c r="HS175" s="60"/>
      <c r="HT175" s="30">
        <v>982.50786120425903</v>
      </c>
      <c r="HU175" s="33">
        <v>0.26273726273726272</v>
      </c>
      <c r="IY175" s="60"/>
      <c r="IZ175" s="30">
        <v>982.50789999999995</v>
      </c>
      <c r="JA175" s="33">
        <v>0.26273726273726272</v>
      </c>
      <c r="KE175" s="60"/>
      <c r="KF175" s="30">
        <v>981.7491</v>
      </c>
      <c r="KG175" s="33">
        <v>0.26273726273726272</v>
      </c>
      <c r="LK175" s="60"/>
      <c r="LL175" s="30">
        <v>985.88149999999996</v>
      </c>
      <c r="LM175" s="33">
        <v>0.26273726273726272</v>
      </c>
      <c r="MQ175" s="60"/>
      <c r="MR175" s="30">
        <v>986.25490000000002</v>
      </c>
      <c r="MS175" s="33">
        <v>0.26273726273726272</v>
      </c>
    </row>
    <row r="176" spans="3:357" x14ac:dyDescent="0.35">
      <c r="C176" s="60"/>
      <c r="D176" s="30">
        <v>-7.6001004515006132E-2</v>
      </c>
      <c r="E176" s="33">
        <v>0.99900099900099903</v>
      </c>
      <c r="AI176" s="60"/>
      <c r="AJ176" s="30">
        <v>-9.4984728663142032E-2</v>
      </c>
      <c r="AK176" s="33">
        <v>0.99900099900099903</v>
      </c>
      <c r="BO176" s="60"/>
      <c r="BP176" s="30">
        <v>-8.1537242696562595E-2</v>
      </c>
      <c r="BQ176" s="33">
        <v>0.26773226773226771</v>
      </c>
      <c r="CU176" s="60"/>
      <c r="CV176" s="30">
        <v>-9.8205646391343354E-2</v>
      </c>
      <c r="CW176" s="33">
        <v>0.26773226773226771</v>
      </c>
      <c r="EA176" s="60"/>
      <c r="EB176" s="30">
        <v>-5.7879305960720745E-2</v>
      </c>
      <c r="EC176" s="33">
        <v>0.99900099900099903</v>
      </c>
      <c r="FG176" s="60"/>
      <c r="FH176" s="30">
        <v>-8.3469300969812407E-2</v>
      </c>
      <c r="FI176" s="33">
        <v>0.99900099900099903</v>
      </c>
      <c r="GM176" s="60"/>
      <c r="GN176" s="30">
        <v>985.23900854291287</v>
      </c>
      <c r="GO176" s="33">
        <v>0.26773226773226771</v>
      </c>
      <c r="HS176" s="60"/>
      <c r="HT176" s="30">
        <v>983.09478797313739</v>
      </c>
      <c r="HU176" s="33">
        <v>0.26773226773226771</v>
      </c>
      <c r="IY176" s="60"/>
      <c r="IZ176" s="30">
        <v>983.09479999999996</v>
      </c>
      <c r="JA176" s="33">
        <v>0.26773226773226771</v>
      </c>
      <c r="KE176" s="60"/>
      <c r="KF176" s="30">
        <v>981.99469999999997</v>
      </c>
      <c r="KG176" s="33">
        <v>0.26773226773226771</v>
      </c>
      <c r="LK176" s="60"/>
      <c r="LL176" s="30">
        <v>986.22649999999999</v>
      </c>
      <c r="LM176" s="33">
        <v>0.26773226773226771</v>
      </c>
      <c r="MQ176" s="60"/>
      <c r="MR176" s="30">
        <v>986.66549999999995</v>
      </c>
      <c r="MS176" s="33">
        <v>0.26773226773226771</v>
      </c>
    </row>
    <row r="177" spans="3:357" x14ac:dyDescent="0.35">
      <c r="C177" s="60"/>
      <c r="D177" s="30">
        <v>-7.6001004515006132E-2</v>
      </c>
      <c r="E177" s="33">
        <v>0.99900099900099903</v>
      </c>
      <c r="AI177" s="60"/>
      <c r="AJ177" s="30">
        <v>-9.4984728663142032E-2</v>
      </c>
      <c r="AK177" s="33">
        <v>0.99900099900099903</v>
      </c>
      <c r="BO177" s="60"/>
      <c r="BP177" s="30">
        <v>-8.1411175182227222E-2</v>
      </c>
      <c r="BQ177" s="33">
        <v>0.27272727272727271</v>
      </c>
      <c r="CU177" s="60"/>
      <c r="CV177" s="30">
        <v>-9.8109741943313622E-2</v>
      </c>
      <c r="CW177" s="33">
        <v>0.27272727272727271</v>
      </c>
      <c r="EA177" s="60"/>
      <c r="EB177" s="30">
        <v>-5.7879305960720745E-2</v>
      </c>
      <c r="EC177" s="33">
        <v>0.99900099900099903</v>
      </c>
      <c r="FG177" s="60"/>
      <c r="FH177" s="30">
        <v>-8.3469300969812407E-2</v>
      </c>
      <c r="FI177" s="33">
        <v>0.99900099900099903</v>
      </c>
      <c r="GM177" s="60"/>
      <c r="GN177" s="30">
        <v>985.52420535836279</v>
      </c>
      <c r="GO177" s="33">
        <v>0.27272727272727271</v>
      </c>
      <c r="HS177" s="60"/>
      <c r="HT177" s="30">
        <v>983.80199569615513</v>
      </c>
      <c r="HU177" s="33">
        <v>0.27272727272727271</v>
      </c>
      <c r="IY177" s="60"/>
      <c r="IZ177" s="30">
        <v>983.80200000000002</v>
      </c>
      <c r="JA177" s="33">
        <v>0.27272727272727271</v>
      </c>
      <c r="KE177" s="60"/>
      <c r="KF177" s="30">
        <v>982.21090000000004</v>
      </c>
      <c r="KG177" s="33">
        <v>0.27272727272727271</v>
      </c>
      <c r="LK177" s="60"/>
      <c r="LL177" s="30">
        <v>986.49390000000005</v>
      </c>
      <c r="LM177" s="33">
        <v>0.27272727272727271</v>
      </c>
      <c r="MQ177" s="60"/>
      <c r="MR177" s="30">
        <v>986.83360000000005</v>
      </c>
      <c r="MS177" s="33">
        <v>0.27272727272727271</v>
      </c>
    </row>
    <row r="178" spans="3:357" x14ac:dyDescent="0.35">
      <c r="C178" s="60"/>
      <c r="D178" s="30">
        <v>-7.6001004515006132E-2</v>
      </c>
      <c r="E178" s="33">
        <v>0.99900099900099903</v>
      </c>
      <c r="AI178" s="60"/>
      <c r="AJ178" s="30">
        <v>-9.4984728663142032E-2</v>
      </c>
      <c r="AK178" s="33">
        <v>0.99900099900099903</v>
      </c>
      <c r="BO178" s="60"/>
      <c r="BP178" s="30">
        <v>-8.1239891251408056E-2</v>
      </c>
      <c r="BQ178" s="33">
        <v>0.27672327672327673</v>
      </c>
      <c r="CU178" s="60"/>
      <c r="CV178" s="30">
        <v>-9.8072666223356753E-2</v>
      </c>
      <c r="CW178" s="33">
        <v>0.27672327672327673</v>
      </c>
      <c r="EA178" s="60"/>
      <c r="EB178" s="30">
        <v>-5.7879305960720745E-2</v>
      </c>
      <c r="EC178" s="33">
        <v>0.99900099900099903</v>
      </c>
      <c r="FG178" s="60"/>
      <c r="FH178" s="30">
        <v>-8.3469300969812407E-2</v>
      </c>
      <c r="FI178" s="33">
        <v>0.99900099900099903</v>
      </c>
      <c r="GM178" s="60"/>
      <c r="GN178" s="30">
        <v>985.6764624715172</v>
      </c>
      <c r="GO178" s="33">
        <v>0.27672327672327673</v>
      </c>
      <c r="HS178" s="60"/>
      <c r="HT178" s="30">
        <v>984.09928630668014</v>
      </c>
      <c r="HU178" s="33">
        <v>0.27672327672327673</v>
      </c>
      <c r="IY178" s="60"/>
      <c r="IZ178" s="30">
        <v>984.09929999999997</v>
      </c>
      <c r="JA178" s="33">
        <v>0.27672327672327673</v>
      </c>
      <c r="KE178" s="60"/>
      <c r="KF178" s="30">
        <v>982.58010000000002</v>
      </c>
      <c r="KG178" s="33">
        <v>0.27672327672327673</v>
      </c>
      <c r="LK178" s="60"/>
      <c r="LL178" s="30">
        <v>986.84870000000001</v>
      </c>
      <c r="LM178" s="33">
        <v>0.27672327672327673</v>
      </c>
      <c r="MQ178" s="60"/>
      <c r="MR178" s="30">
        <v>987.13049999999998</v>
      </c>
      <c r="MS178" s="33">
        <v>0.27672327672327673</v>
      </c>
    </row>
    <row r="179" spans="3:357" x14ac:dyDescent="0.35">
      <c r="C179" s="60"/>
      <c r="D179" s="30">
        <v>-7.6001004515006132E-2</v>
      </c>
      <c r="E179" s="33">
        <v>0.99900099900099903</v>
      </c>
      <c r="AI179" s="60"/>
      <c r="AJ179" s="30">
        <v>-9.4984728663142032E-2</v>
      </c>
      <c r="AK179" s="33">
        <v>0.99900099900099903</v>
      </c>
      <c r="BO179" s="60"/>
      <c r="BP179" s="30">
        <v>-8.115140691806208E-2</v>
      </c>
      <c r="BQ179" s="33">
        <v>0.28171828171828173</v>
      </c>
      <c r="CU179" s="60"/>
      <c r="CV179" s="30">
        <v>-9.7960428409670244E-2</v>
      </c>
      <c r="CW179" s="33">
        <v>0.28171828171828173</v>
      </c>
      <c r="EA179" s="60"/>
      <c r="EB179" s="30">
        <v>-5.7879305960720745E-2</v>
      </c>
      <c r="EC179" s="33">
        <v>0.99900099900099903</v>
      </c>
      <c r="FG179" s="60"/>
      <c r="FH179" s="30">
        <v>-8.3469300969812407E-2</v>
      </c>
      <c r="FI179" s="33">
        <v>0.99900099900099903</v>
      </c>
      <c r="GM179" s="60"/>
      <c r="GN179" s="30">
        <v>985.94190467655483</v>
      </c>
      <c r="GO179" s="33">
        <v>0.28171828171828173</v>
      </c>
      <c r="HS179" s="60"/>
      <c r="HT179" s="30">
        <v>984.63872262837765</v>
      </c>
      <c r="HU179" s="33">
        <v>0.28171828171828173</v>
      </c>
      <c r="IY179" s="60"/>
      <c r="IZ179" s="30">
        <v>984.63869999999997</v>
      </c>
      <c r="JA179" s="33">
        <v>0.28171828171828173</v>
      </c>
      <c r="KE179" s="60"/>
      <c r="KF179" s="30">
        <v>982.89319999999998</v>
      </c>
      <c r="KG179" s="33">
        <v>0.28171828171828173</v>
      </c>
      <c r="LK179" s="60"/>
      <c r="LL179" s="30">
        <v>987.03520000000003</v>
      </c>
      <c r="LM179" s="33">
        <v>0.28171828171828173</v>
      </c>
      <c r="MQ179" s="60"/>
      <c r="MR179" s="30">
        <v>987.62609999999995</v>
      </c>
      <c r="MS179" s="33">
        <v>0.28171828171828173</v>
      </c>
    </row>
    <row r="180" spans="3:357" x14ac:dyDescent="0.35">
      <c r="C180" s="60"/>
      <c r="D180" s="30">
        <v>-7.6001004515006132E-2</v>
      </c>
      <c r="E180" s="33">
        <v>0.99900099900099903</v>
      </c>
      <c r="AI180" s="60"/>
      <c r="AJ180" s="30">
        <v>-9.4984728663142032E-2</v>
      </c>
      <c r="AK180" s="33">
        <v>0.99900099900099903</v>
      </c>
      <c r="BO180" s="60"/>
      <c r="BP180" s="30">
        <v>-8.1080019103606821E-2</v>
      </c>
      <c r="BQ180" s="33">
        <v>0.28671328671328672</v>
      </c>
      <c r="CU180" s="60"/>
      <c r="CV180" s="30">
        <v>-9.7878957757332283E-2</v>
      </c>
      <c r="CW180" s="33">
        <v>0.28671328671328672</v>
      </c>
      <c r="EA180" s="60"/>
      <c r="EB180" s="30">
        <v>-5.7879305960720745E-2</v>
      </c>
      <c r="EC180" s="33">
        <v>0.99900099900099903</v>
      </c>
      <c r="FG180" s="60"/>
      <c r="FH180" s="30">
        <v>-8.3469300969812407E-2</v>
      </c>
      <c r="FI180" s="33">
        <v>0.99900099900099903</v>
      </c>
      <c r="GM180" s="60"/>
      <c r="GN180" s="30">
        <v>986.45574553602489</v>
      </c>
      <c r="GO180" s="33">
        <v>0.28671328671328672</v>
      </c>
      <c r="HS180" s="60"/>
      <c r="HT180" s="30">
        <v>984.79414064281502</v>
      </c>
      <c r="HU180" s="33">
        <v>0.28671328671328672</v>
      </c>
      <c r="IY180" s="60"/>
      <c r="IZ180" s="30">
        <v>984.79409999999996</v>
      </c>
      <c r="JA180" s="33">
        <v>0.28671328671328672</v>
      </c>
      <c r="KE180" s="60"/>
      <c r="KF180" s="30">
        <v>983.61400000000003</v>
      </c>
      <c r="KG180" s="33">
        <v>0.28671328671328672</v>
      </c>
      <c r="LK180" s="60"/>
      <c r="LL180" s="30">
        <v>987.31029999999998</v>
      </c>
      <c r="LM180" s="33">
        <v>0.28671328671328672</v>
      </c>
      <c r="MQ180" s="60"/>
      <c r="MR180" s="30">
        <v>988.10249999999996</v>
      </c>
      <c r="MS180" s="33">
        <v>0.28671328671328672</v>
      </c>
    </row>
    <row r="181" spans="3:357" x14ac:dyDescent="0.35">
      <c r="C181" s="60"/>
      <c r="D181" s="30">
        <v>-7.6001004515006132E-2</v>
      </c>
      <c r="E181" s="33">
        <v>0.99900099900099903</v>
      </c>
      <c r="AI181" s="60"/>
      <c r="AJ181" s="30">
        <v>-9.4984728663142032E-2</v>
      </c>
      <c r="AK181" s="33">
        <v>0.99900099900099903</v>
      </c>
      <c r="BO181" s="60"/>
      <c r="BP181" s="30">
        <v>-8.0924635902686448E-2</v>
      </c>
      <c r="BQ181" s="33">
        <v>0.29170829170829171</v>
      </c>
      <c r="CU181" s="60"/>
      <c r="CV181" s="30">
        <v>-9.7790459944088845E-2</v>
      </c>
      <c r="CW181" s="33">
        <v>0.29170829170829171</v>
      </c>
      <c r="EA181" s="60"/>
      <c r="EB181" s="30">
        <v>-5.7879305960720745E-2</v>
      </c>
      <c r="EC181" s="33">
        <v>0.99900099900099903</v>
      </c>
      <c r="FG181" s="60"/>
      <c r="FH181" s="30">
        <v>-8.3469300969812407E-2</v>
      </c>
      <c r="FI181" s="33">
        <v>0.99900099900099903</v>
      </c>
      <c r="GM181" s="60"/>
      <c r="GN181" s="30">
        <v>986.96658518985032</v>
      </c>
      <c r="GO181" s="33">
        <v>0.29170829170829171</v>
      </c>
      <c r="HS181" s="60"/>
      <c r="HT181" s="30">
        <v>985.1578703895857</v>
      </c>
      <c r="HU181" s="33">
        <v>0.29170829170829171</v>
      </c>
      <c r="IY181" s="60"/>
      <c r="IZ181" s="30">
        <v>985.15790000000004</v>
      </c>
      <c r="JA181" s="33">
        <v>0.29170829170829171</v>
      </c>
      <c r="KE181" s="60"/>
      <c r="KF181" s="30">
        <v>984.05799999999999</v>
      </c>
      <c r="KG181" s="33">
        <v>0.29170829170829171</v>
      </c>
      <c r="LK181" s="60"/>
      <c r="LL181" s="30">
        <v>987.71420000000001</v>
      </c>
      <c r="LM181" s="33">
        <v>0.29170829170829171</v>
      </c>
      <c r="MQ181" s="60"/>
      <c r="MR181" s="30">
        <v>988.64139999999998</v>
      </c>
      <c r="MS181" s="33">
        <v>0.29170829170829171</v>
      </c>
    </row>
    <row r="182" spans="3:357" x14ac:dyDescent="0.35">
      <c r="C182" s="60"/>
      <c r="D182" s="30">
        <v>-7.6001004515006132E-2</v>
      </c>
      <c r="E182" s="33">
        <v>0.99900099900099903</v>
      </c>
      <c r="AI182" s="60"/>
      <c r="AJ182" s="30">
        <v>-9.4984728663142032E-2</v>
      </c>
      <c r="AK182" s="33">
        <v>0.99900099900099903</v>
      </c>
      <c r="BO182" s="60"/>
      <c r="BP182" s="30">
        <v>-8.0702533786568484E-2</v>
      </c>
      <c r="BQ182" s="33">
        <v>0.2967032967032967</v>
      </c>
      <c r="CU182" s="60"/>
      <c r="CV182" s="30">
        <v>-9.7717785969311854E-2</v>
      </c>
      <c r="CW182" s="33">
        <v>0.2967032967032967</v>
      </c>
      <c r="EA182" s="60"/>
      <c r="EB182" s="30">
        <v>-5.7879305960720745E-2</v>
      </c>
      <c r="EC182" s="33">
        <v>0.99900099900099903</v>
      </c>
      <c r="FG182" s="60"/>
      <c r="FH182" s="30">
        <v>-8.3469300969812407E-2</v>
      </c>
      <c r="FI182" s="33">
        <v>0.99900099900099903</v>
      </c>
      <c r="GM182" s="60"/>
      <c r="GN182" s="30">
        <v>987.23911814947132</v>
      </c>
      <c r="GO182" s="33">
        <v>0.2967032967032967</v>
      </c>
      <c r="HS182" s="60"/>
      <c r="HT182" s="30">
        <v>985.39319833878778</v>
      </c>
      <c r="HU182" s="33">
        <v>0.2967032967032967</v>
      </c>
      <c r="IY182" s="60"/>
      <c r="IZ182" s="30">
        <v>985.39319999999998</v>
      </c>
      <c r="JA182" s="33">
        <v>0.2967032967032967</v>
      </c>
      <c r="KE182" s="60"/>
      <c r="KF182" s="30">
        <v>984.96680000000003</v>
      </c>
      <c r="KG182" s="33">
        <v>0.2967032967032967</v>
      </c>
      <c r="LK182" s="60"/>
      <c r="LL182" s="30">
        <v>988.12750000000005</v>
      </c>
      <c r="LM182" s="33">
        <v>0.2967032967032967</v>
      </c>
      <c r="MQ182" s="60"/>
      <c r="MR182" s="30">
        <v>988.89149999999995</v>
      </c>
      <c r="MS182" s="33">
        <v>0.29770229770229772</v>
      </c>
    </row>
    <row r="183" spans="3:357" x14ac:dyDescent="0.35">
      <c r="C183" s="60"/>
      <c r="D183" s="30">
        <v>-7.6001004515006132E-2</v>
      </c>
      <c r="E183" s="33">
        <v>0.99900099900099903</v>
      </c>
      <c r="AI183" s="60"/>
      <c r="AJ183" s="30">
        <v>-9.4984728663142032E-2</v>
      </c>
      <c r="AK183" s="33">
        <v>0.99900099900099903</v>
      </c>
      <c r="BO183" s="60"/>
      <c r="BP183" s="30">
        <v>-8.0619438401551724E-2</v>
      </c>
      <c r="BQ183" s="33">
        <v>0.3016983016983017</v>
      </c>
      <c r="CU183" s="60"/>
      <c r="CV183" s="30">
        <v>-9.7567532182981129E-2</v>
      </c>
      <c r="CW183" s="33">
        <v>0.3016983016983017</v>
      </c>
      <c r="EA183" s="60"/>
      <c r="EB183" s="30">
        <v>-5.7879305960720745E-2</v>
      </c>
      <c r="EC183" s="33">
        <v>0.99900099900099903</v>
      </c>
      <c r="FG183" s="60"/>
      <c r="FH183" s="30">
        <v>-8.3469300969812407E-2</v>
      </c>
      <c r="FI183" s="33">
        <v>0.99900099900099903</v>
      </c>
      <c r="GM183" s="60"/>
      <c r="GN183" s="30">
        <v>987.59697171983726</v>
      </c>
      <c r="GO183" s="33">
        <v>0.3016983016983017</v>
      </c>
      <c r="HS183" s="60"/>
      <c r="HT183" s="30">
        <v>985.6312743831121</v>
      </c>
      <c r="HU183" s="33">
        <v>0.3016983016983017</v>
      </c>
      <c r="IY183" s="60"/>
      <c r="IZ183" s="30">
        <v>985.63130000000001</v>
      </c>
      <c r="JA183" s="33">
        <v>0.3016983016983017</v>
      </c>
      <c r="KE183" s="60"/>
      <c r="KF183" s="30">
        <v>985.24090000000001</v>
      </c>
      <c r="KG183" s="33">
        <v>0.3016983016983017</v>
      </c>
      <c r="LK183" s="60"/>
      <c r="LL183" s="30">
        <v>988.72979999999995</v>
      </c>
      <c r="LM183" s="33">
        <v>0.3016983016983017</v>
      </c>
      <c r="MQ183" s="60"/>
      <c r="MR183" s="30">
        <v>989.30259999999998</v>
      </c>
      <c r="MS183" s="33">
        <v>0.3016983016983017</v>
      </c>
    </row>
    <row r="184" spans="3:357" x14ac:dyDescent="0.35">
      <c r="C184" s="60"/>
      <c r="D184" s="30">
        <v>-7.6001004515006132E-2</v>
      </c>
      <c r="E184" s="33">
        <v>0.99900099900099903</v>
      </c>
      <c r="AI184" s="60"/>
      <c r="AJ184" s="30">
        <v>-9.4984728663142032E-2</v>
      </c>
      <c r="AK184" s="33">
        <v>0.99900099900099903</v>
      </c>
      <c r="BO184" s="60"/>
      <c r="BP184" s="30">
        <v>-8.0495128922502934E-2</v>
      </c>
      <c r="BQ184" s="33">
        <v>0.30669330669330669</v>
      </c>
      <c r="CU184" s="60"/>
      <c r="CV184" s="30">
        <v>-9.7506230691702472E-2</v>
      </c>
      <c r="CW184" s="33">
        <v>0.30669330669330669</v>
      </c>
      <c r="EA184" s="60"/>
      <c r="EB184" s="30">
        <v>-5.7879305960720745E-2</v>
      </c>
      <c r="EC184" s="33">
        <v>0.99900099900099903</v>
      </c>
      <c r="FG184" s="60"/>
      <c r="FH184" s="30">
        <v>-8.3469300969812407E-2</v>
      </c>
      <c r="FI184" s="33">
        <v>0.99900099900099903</v>
      </c>
      <c r="GM184" s="60"/>
      <c r="GN184" s="30">
        <v>987.96841298635059</v>
      </c>
      <c r="GO184" s="33">
        <v>0.30669330669330669</v>
      </c>
      <c r="HS184" s="60"/>
      <c r="HT184" s="30">
        <v>986.02779810704408</v>
      </c>
      <c r="HU184" s="33">
        <v>0.30669330669330669</v>
      </c>
      <c r="IY184" s="60"/>
      <c r="IZ184" s="30">
        <v>986.02779999999996</v>
      </c>
      <c r="JA184" s="33">
        <v>0.30669330669330669</v>
      </c>
      <c r="KE184" s="60"/>
      <c r="KF184" s="30">
        <v>985.66849999999999</v>
      </c>
      <c r="KG184" s="33">
        <v>0.30669330669330669</v>
      </c>
      <c r="LK184" s="60"/>
      <c r="LL184" s="30">
        <v>989.04729999999995</v>
      </c>
      <c r="LM184" s="33">
        <v>0.30669330669330669</v>
      </c>
      <c r="MQ184" s="60"/>
      <c r="MR184" s="30">
        <v>989.62699999999995</v>
      </c>
      <c r="MS184" s="33">
        <v>0.30669330669330669</v>
      </c>
    </row>
    <row r="185" spans="3:357" x14ac:dyDescent="0.35">
      <c r="C185" s="60"/>
      <c r="D185" s="30">
        <v>-7.6001004515006132E-2</v>
      </c>
      <c r="E185" s="33">
        <v>0.99900099900099903</v>
      </c>
      <c r="AI185" s="60"/>
      <c r="AJ185" s="30">
        <v>-9.4984728663142032E-2</v>
      </c>
      <c r="AK185" s="33">
        <v>0.99900099900099903</v>
      </c>
      <c r="BO185" s="60"/>
      <c r="BP185" s="30">
        <v>-8.0304130038326621E-2</v>
      </c>
      <c r="BQ185" s="33">
        <v>0.31168831168831168</v>
      </c>
      <c r="CU185" s="60"/>
      <c r="CV185" s="30">
        <v>-9.7442610179235153E-2</v>
      </c>
      <c r="CW185" s="33">
        <v>0.31168831168831168</v>
      </c>
      <c r="EA185" s="60"/>
      <c r="EB185" s="30">
        <v>-5.7879305960720745E-2</v>
      </c>
      <c r="EC185" s="33">
        <v>0.99900099900099903</v>
      </c>
      <c r="FG185" s="60"/>
      <c r="FH185" s="30">
        <v>-8.3469300969812407E-2</v>
      </c>
      <c r="FI185" s="33">
        <v>0.99900099900099903</v>
      </c>
      <c r="GM185" s="60"/>
      <c r="GN185" s="30">
        <v>988.23287855067656</v>
      </c>
      <c r="GO185" s="33">
        <v>0.31168831168831168</v>
      </c>
      <c r="HS185" s="60"/>
      <c r="HT185" s="30">
        <v>986.59620031330644</v>
      </c>
      <c r="HU185" s="33">
        <v>0.31168831168831168</v>
      </c>
      <c r="IY185" s="60"/>
      <c r="IZ185" s="30">
        <v>986.59619999999995</v>
      </c>
      <c r="JA185" s="33">
        <v>0.31168831168831168</v>
      </c>
      <c r="KE185" s="60"/>
      <c r="KF185" s="30">
        <v>986.06790000000001</v>
      </c>
      <c r="KG185" s="33">
        <v>0.31168831168831168</v>
      </c>
      <c r="LK185" s="60"/>
      <c r="LL185" s="30">
        <v>989.40350000000001</v>
      </c>
      <c r="LM185" s="33">
        <v>0.31168831168831168</v>
      </c>
      <c r="MQ185" s="60"/>
      <c r="MR185" s="30">
        <v>990.06389999999999</v>
      </c>
      <c r="MS185" s="33">
        <v>0.31168831168831168</v>
      </c>
    </row>
    <row r="186" spans="3:357" x14ac:dyDescent="0.35">
      <c r="C186" s="60"/>
      <c r="D186" s="30">
        <v>-7.6001004515006132E-2</v>
      </c>
      <c r="E186" s="33">
        <v>0.99900099900099903</v>
      </c>
      <c r="AI186" s="60"/>
      <c r="AJ186" s="30">
        <v>-9.4984728663142032E-2</v>
      </c>
      <c r="AK186" s="33">
        <v>0.99900099900099903</v>
      </c>
      <c r="BO186" s="60"/>
      <c r="BP186" s="30">
        <v>-8.0140676522584442E-2</v>
      </c>
      <c r="BQ186" s="33">
        <v>0.31668331668331667</v>
      </c>
      <c r="CU186" s="60"/>
      <c r="CV186" s="30">
        <v>-9.7390562954654758E-2</v>
      </c>
      <c r="CW186" s="33">
        <v>0.31668331668331667</v>
      </c>
      <c r="EA186" s="60"/>
      <c r="EB186" s="30">
        <v>-5.7879305960720745E-2</v>
      </c>
      <c r="EC186" s="33">
        <v>0.99900099900099903</v>
      </c>
      <c r="FG186" s="60"/>
      <c r="FH186" s="30">
        <v>-8.3469300969812407E-2</v>
      </c>
      <c r="FI186" s="33">
        <v>0.99900099900099903</v>
      </c>
      <c r="GM186" s="60"/>
      <c r="GN186" s="30">
        <v>988.7712400830319</v>
      </c>
      <c r="GO186" s="33">
        <v>0.31668331668331667</v>
      </c>
      <c r="HS186" s="60"/>
      <c r="HT186" s="30">
        <v>987.23097589358167</v>
      </c>
      <c r="HU186" s="33">
        <v>0.31668331668331667</v>
      </c>
      <c r="IY186" s="60"/>
      <c r="IZ186" s="30">
        <v>987.23099999999999</v>
      </c>
      <c r="JA186" s="33">
        <v>0.31668331668331667</v>
      </c>
      <c r="KE186" s="60"/>
      <c r="KF186" s="30">
        <v>986.41949999999997</v>
      </c>
      <c r="KG186" s="33">
        <v>0.31668331668331667</v>
      </c>
      <c r="LK186" s="60"/>
      <c r="LL186" s="30">
        <v>989.9117</v>
      </c>
      <c r="LM186" s="33">
        <v>0.31668331668331667</v>
      </c>
      <c r="MQ186" s="60"/>
      <c r="MR186" s="30">
        <v>990.39790000000005</v>
      </c>
      <c r="MS186" s="33">
        <v>0.31668331668331667</v>
      </c>
    </row>
    <row r="187" spans="3:357" x14ac:dyDescent="0.35">
      <c r="C187" s="60"/>
      <c r="D187" s="30">
        <v>-7.6001004515006132E-2</v>
      </c>
      <c r="E187" s="33">
        <v>0.99900099900099903</v>
      </c>
      <c r="AI187" s="60"/>
      <c r="AJ187" s="30">
        <v>-9.4984728663142032E-2</v>
      </c>
      <c r="AK187" s="33">
        <v>0.99900099900099903</v>
      </c>
      <c r="BO187" s="60"/>
      <c r="BP187" s="30">
        <v>-7.9881485578019162E-2</v>
      </c>
      <c r="BQ187" s="33">
        <v>0.32167832167832167</v>
      </c>
      <c r="CU187" s="60"/>
      <c r="CV187" s="30">
        <v>-9.7343188678457829E-2</v>
      </c>
      <c r="CW187" s="33">
        <v>0.32167832167832167</v>
      </c>
      <c r="EA187" s="60"/>
      <c r="EB187" s="30">
        <v>-5.7879305960720745E-2</v>
      </c>
      <c r="EC187" s="33">
        <v>0.99900099900099903</v>
      </c>
      <c r="FG187" s="60"/>
      <c r="FH187" s="30">
        <v>-8.3469300969812407E-2</v>
      </c>
      <c r="FI187" s="33">
        <v>0.99900099900099903</v>
      </c>
      <c r="GM187" s="60"/>
      <c r="GN187" s="30">
        <v>989.0621696644065</v>
      </c>
      <c r="GO187" s="33">
        <v>0.32167832167832167</v>
      </c>
      <c r="HS187" s="60"/>
      <c r="HT187" s="30">
        <v>987.61148140216244</v>
      </c>
      <c r="HU187" s="33">
        <v>0.32167832167832167</v>
      </c>
      <c r="IY187" s="60"/>
      <c r="IZ187" s="30">
        <v>987.61149999999998</v>
      </c>
      <c r="JA187" s="33">
        <v>0.32167832167832167</v>
      </c>
      <c r="KE187" s="60"/>
      <c r="KF187" s="30">
        <v>987.10180000000003</v>
      </c>
      <c r="KG187" s="33">
        <v>0.32167832167832167</v>
      </c>
      <c r="LK187" s="60"/>
      <c r="LL187" s="30">
        <v>990.29930000000002</v>
      </c>
      <c r="LM187" s="33">
        <v>0.32167832167832167</v>
      </c>
      <c r="MQ187" s="60"/>
      <c r="MR187" s="30">
        <v>990.62829999999997</v>
      </c>
      <c r="MS187" s="33">
        <v>0.32167832167832167</v>
      </c>
    </row>
    <row r="188" spans="3:357" x14ac:dyDescent="0.35">
      <c r="C188" s="60"/>
      <c r="D188" s="30">
        <v>-7.6001004515006132E-2</v>
      </c>
      <c r="E188" s="33">
        <v>0.99900099900099903</v>
      </c>
      <c r="AI188" s="60"/>
      <c r="AJ188" s="30">
        <v>-9.4984728663142032E-2</v>
      </c>
      <c r="AK188" s="33">
        <v>0.99900099900099903</v>
      </c>
      <c r="BO188" s="60"/>
      <c r="BP188" s="30">
        <v>-7.9689969914018471E-2</v>
      </c>
      <c r="BQ188" s="33">
        <v>0.32667332667332666</v>
      </c>
      <c r="CU188" s="60"/>
      <c r="CV188" s="30">
        <v>-9.7214248816878693E-2</v>
      </c>
      <c r="CW188" s="33">
        <v>0.32667332667332666</v>
      </c>
      <c r="EA188" s="60"/>
      <c r="EB188" s="30">
        <v>-5.7879305960720745E-2</v>
      </c>
      <c r="EC188" s="33">
        <v>0.99900099900099903</v>
      </c>
      <c r="FG188" s="60"/>
      <c r="FH188" s="30">
        <v>-8.3469300969812407E-2</v>
      </c>
      <c r="FI188" s="33">
        <v>0.99900099900099903</v>
      </c>
      <c r="GM188" s="60"/>
      <c r="GN188" s="30">
        <v>989.52140179624018</v>
      </c>
      <c r="GO188" s="33">
        <v>0.32667332667332666</v>
      </c>
      <c r="HS188" s="60"/>
      <c r="HT188" s="30">
        <v>987.94629603739634</v>
      </c>
      <c r="HU188" s="33">
        <v>0.32667332667332666</v>
      </c>
      <c r="IY188" s="60"/>
      <c r="IZ188" s="30">
        <v>987.94629999999995</v>
      </c>
      <c r="JA188" s="33">
        <v>0.32667332667332666</v>
      </c>
      <c r="KE188" s="60"/>
      <c r="KF188" s="30">
        <v>987.30679999999995</v>
      </c>
      <c r="KG188" s="33">
        <v>0.32667332667332666</v>
      </c>
      <c r="LK188" s="60"/>
      <c r="LL188" s="30">
        <v>990.55129999999997</v>
      </c>
      <c r="LM188" s="33">
        <v>0.32667332667332666</v>
      </c>
      <c r="MQ188" s="60"/>
      <c r="MR188" s="30">
        <v>990.77769999999998</v>
      </c>
      <c r="MS188" s="33">
        <v>0.32667332667332666</v>
      </c>
    </row>
    <row r="189" spans="3:357" x14ac:dyDescent="0.35">
      <c r="C189" s="60"/>
      <c r="D189" s="30">
        <v>-7.6001004515006132E-2</v>
      </c>
      <c r="E189" s="33">
        <v>0.99900099900099903</v>
      </c>
      <c r="AI189" s="60"/>
      <c r="AJ189" s="30">
        <v>-9.4984728663142032E-2</v>
      </c>
      <c r="AK189" s="33">
        <v>0.99900099900099903</v>
      </c>
      <c r="BO189" s="60"/>
      <c r="BP189" s="30">
        <v>-7.9526848370377642E-2</v>
      </c>
      <c r="BQ189" s="33">
        <v>0.33166833166833165</v>
      </c>
      <c r="CU189" s="60"/>
      <c r="CV189" s="30">
        <v>-9.7084864641730328E-2</v>
      </c>
      <c r="CW189" s="33">
        <v>0.33166833166833165</v>
      </c>
      <c r="EA189" s="60"/>
      <c r="EB189" s="30">
        <v>-5.7879305960720745E-2</v>
      </c>
      <c r="EC189" s="33">
        <v>0.99900099900099903</v>
      </c>
      <c r="FG189" s="60"/>
      <c r="FH189" s="30">
        <v>-8.3469300969812407E-2</v>
      </c>
      <c r="FI189" s="33">
        <v>0.99900099900099903</v>
      </c>
      <c r="GM189" s="60"/>
      <c r="GN189" s="30">
        <v>990.15051666127158</v>
      </c>
      <c r="GO189" s="33">
        <v>0.33166833166833165</v>
      </c>
      <c r="HS189" s="60"/>
      <c r="HT189" s="30">
        <v>988.26350434209303</v>
      </c>
      <c r="HU189" s="33">
        <v>0.33166833166833165</v>
      </c>
      <c r="IY189" s="60"/>
      <c r="IZ189" s="30">
        <v>988.26350000000002</v>
      </c>
      <c r="JA189" s="33">
        <v>0.33166833166833165</v>
      </c>
      <c r="KE189" s="60"/>
      <c r="KF189" s="30">
        <v>987.52909999999997</v>
      </c>
      <c r="KG189" s="33">
        <v>0.33166833166833165</v>
      </c>
      <c r="LK189" s="60"/>
      <c r="LL189" s="30">
        <v>990.81809999999996</v>
      </c>
      <c r="LM189" s="33">
        <v>0.33166833166833165</v>
      </c>
      <c r="MQ189" s="60"/>
      <c r="MR189" s="30">
        <v>990.8759</v>
      </c>
      <c r="MS189" s="33">
        <v>0.33166833166833165</v>
      </c>
    </row>
    <row r="190" spans="3:357" x14ac:dyDescent="0.35">
      <c r="C190" s="60"/>
      <c r="D190" s="30">
        <v>-7.6001004515006132E-2</v>
      </c>
      <c r="E190" s="33">
        <v>0.99900099900099903</v>
      </c>
      <c r="AI190" s="60"/>
      <c r="AJ190" s="30">
        <v>-9.4984728663142032E-2</v>
      </c>
      <c r="AK190" s="33">
        <v>0.99900099900099903</v>
      </c>
      <c r="BO190" s="60"/>
      <c r="BP190" s="30">
        <v>-7.9398073606625721E-2</v>
      </c>
      <c r="BQ190" s="33">
        <v>0.33666333666333664</v>
      </c>
      <c r="CU190" s="60"/>
      <c r="CV190" s="30">
        <v>-9.7058930329435439E-2</v>
      </c>
      <c r="CW190" s="33">
        <v>0.33666333666333664</v>
      </c>
      <c r="EA190" s="60"/>
      <c r="EB190" s="30">
        <v>-5.7879305960720745E-2</v>
      </c>
      <c r="EC190" s="33">
        <v>0.99900099900099903</v>
      </c>
      <c r="FG190" s="60"/>
      <c r="FH190" s="30">
        <v>-8.3469300969812407E-2</v>
      </c>
      <c r="FI190" s="33">
        <v>0.99900099900099903</v>
      </c>
      <c r="GM190" s="60"/>
      <c r="GN190" s="30">
        <v>990.39131313020118</v>
      </c>
      <c r="GO190" s="33">
        <v>0.33666333666333664</v>
      </c>
      <c r="HS190" s="60"/>
      <c r="HT190" s="30">
        <v>988.43394987039358</v>
      </c>
      <c r="HU190" s="33">
        <v>0.33666333666333664</v>
      </c>
      <c r="IY190" s="60"/>
      <c r="IZ190" s="30">
        <v>988.43389999999999</v>
      </c>
      <c r="JA190" s="33">
        <v>0.33666333666333664</v>
      </c>
      <c r="KE190" s="60"/>
      <c r="KF190" s="30">
        <v>987.76689999999996</v>
      </c>
      <c r="KG190" s="33">
        <v>0.33666333666333664</v>
      </c>
      <c r="LK190" s="60"/>
      <c r="LL190" s="30">
        <v>991.02470000000005</v>
      </c>
      <c r="LM190" s="33">
        <v>0.33666333666333664</v>
      </c>
      <c r="MQ190" s="60"/>
      <c r="MR190" s="30">
        <v>991.29830000000004</v>
      </c>
      <c r="MS190" s="33">
        <v>0.33666333666333664</v>
      </c>
    </row>
    <row r="191" spans="3:357" x14ac:dyDescent="0.35">
      <c r="C191" s="60"/>
      <c r="D191" s="30">
        <v>-7.6001004515006132E-2</v>
      </c>
      <c r="E191" s="33">
        <v>0.99900099900099903</v>
      </c>
      <c r="AI191" s="60"/>
      <c r="AJ191" s="30">
        <v>-9.4984728663142032E-2</v>
      </c>
      <c r="AK191" s="33">
        <v>0.99900099900099903</v>
      </c>
      <c r="BO191" s="60"/>
      <c r="BP191" s="30">
        <v>-7.9208723125786029E-2</v>
      </c>
      <c r="BQ191" s="33">
        <v>0.34165834165834164</v>
      </c>
      <c r="CU191" s="60"/>
      <c r="CV191" s="30">
        <v>-9.6938715103707204E-2</v>
      </c>
      <c r="CW191" s="33">
        <v>0.34165834165834164</v>
      </c>
      <c r="EA191" s="60"/>
      <c r="EB191" s="30">
        <v>-5.7879305960720745E-2</v>
      </c>
      <c r="EC191" s="33">
        <v>0.99900099900099903</v>
      </c>
      <c r="FG191" s="60"/>
      <c r="FH191" s="30">
        <v>-8.3469300969812407E-2</v>
      </c>
      <c r="FI191" s="33">
        <v>0.99900099900099903</v>
      </c>
      <c r="GM191" s="60"/>
      <c r="GN191" s="30">
        <v>990.64956970530875</v>
      </c>
      <c r="GO191" s="33">
        <v>0.34165834165834164</v>
      </c>
      <c r="HS191" s="60"/>
      <c r="HT191" s="30">
        <v>988.82695864828304</v>
      </c>
      <c r="HU191" s="33">
        <v>0.34165834165834164</v>
      </c>
      <c r="IY191" s="60"/>
      <c r="IZ191" s="30">
        <v>988.827</v>
      </c>
      <c r="JA191" s="33">
        <v>0.34165834165834164</v>
      </c>
      <c r="KE191" s="60"/>
      <c r="KF191" s="30">
        <v>987.94830000000002</v>
      </c>
      <c r="KG191" s="33">
        <v>0.34165834165834164</v>
      </c>
      <c r="LK191" s="60"/>
      <c r="LL191" s="30">
        <v>991.22929999999997</v>
      </c>
      <c r="LM191" s="33">
        <v>0.34165834165834164</v>
      </c>
      <c r="MQ191" s="60"/>
      <c r="MR191" s="30">
        <v>991.5951</v>
      </c>
      <c r="MS191" s="33">
        <v>0.34165834165834164</v>
      </c>
    </row>
    <row r="192" spans="3:357" x14ac:dyDescent="0.35">
      <c r="C192" s="60"/>
      <c r="D192" s="30">
        <v>-7.6001004515006132E-2</v>
      </c>
      <c r="E192" s="33">
        <v>0.99900099900099903</v>
      </c>
      <c r="AI192" s="60"/>
      <c r="AJ192" s="30">
        <v>-9.4984728663142032E-2</v>
      </c>
      <c r="AK192" s="33">
        <v>0.99900099900099903</v>
      </c>
      <c r="BO192" s="60"/>
      <c r="BP192" s="30">
        <v>-7.9095233662108216E-2</v>
      </c>
      <c r="BQ192" s="33">
        <v>0.34665334665334663</v>
      </c>
      <c r="CU192" s="60"/>
      <c r="CV192" s="30">
        <v>-9.6776798877723821E-2</v>
      </c>
      <c r="CW192" s="33">
        <v>0.34665334665334663</v>
      </c>
      <c r="EA192" s="60"/>
      <c r="EB192" s="30">
        <v>-5.7879305960720745E-2</v>
      </c>
      <c r="EC192" s="33">
        <v>0.99900099900099903</v>
      </c>
      <c r="FG192" s="60"/>
      <c r="FH192" s="30">
        <v>-8.3469300969812407E-2</v>
      </c>
      <c r="FI192" s="33">
        <v>0.99900099900099903</v>
      </c>
      <c r="GM192" s="60"/>
      <c r="GN192" s="30">
        <v>990.93971802389763</v>
      </c>
      <c r="GO192" s="33">
        <v>0.34665334665334663</v>
      </c>
      <c r="HS192" s="60"/>
      <c r="HT192" s="30">
        <v>989.05428365837167</v>
      </c>
      <c r="HU192" s="33">
        <v>0.34665334665334663</v>
      </c>
      <c r="IY192" s="60"/>
      <c r="IZ192" s="30">
        <v>989.05430000000001</v>
      </c>
      <c r="JA192" s="33">
        <v>0.34665334665334663</v>
      </c>
      <c r="KE192" s="60"/>
      <c r="KF192" s="30">
        <v>988.35789999999997</v>
      </c>
      <c r="KG192" s="33">
        <v>0.34665334665334663</v>
      </c>
      <c r="LK192" s="60"/>
      <c r="LL192" s="30">
        <v>991.875</v>
      </c>
      <c r="LM192" s="33">
        <v>0.34665334665334663</v>
      </c>
      <c r="MQ192" s="60"/>
      <c r="MR192" s="30">
        <v>992.01210000000003</v>
      </c>
      <c r="MS192" s="33">
        <v>0.34665334665334663</v>
      </c>
    </row>
    <row r="193" spans="3:357" x14ac:dyDescent="0.35">
      <c r="C193" s="60"/>
      <c r="D193" s="30">
        <v>-7.6001004515006132E-2</v>
      </c>
      <c r="E193" s="33">
        <v>0.99900099900099903</v>
      </c>
      <c r="AI193" s="60"/>
      <c r="AJ193" s="30">
        <v>-9.4984728663142032E-2</v>
      </c>
      <c r="AK193" s="33">
        <v>0.99900099900099903</v>
      </c>
      <c r="BO193" s="60"/>
      <c r="BP193" s="30">
        <v>-7.8967419832904617E-2</v>
      </c>
      <c r="BQ193" s="33">
        <v>0.35164835164835168</v>
      </c>
      <c r="CU193" s="60"/>
      <c r="CV193" s="30">
        <v>-9.6700376305453736E-2</v>
      </c>
      <c r="CW193" s="33">
        <v>0.35164835164835168</v>
      </c>
      <c r="EA193" s="60"/>
      <c r="EB193" s="30">
        <v>-5.7879305960720745E-2</v>
      </c>
      <c r="EC193" s="33">
        <v>0.99900099900099903</v>
      </c>
      <c r="FG193" s="60"/>
      <c r="FH193" s="30">
        <v>-8.3469300969812407E-2</v>
      </c>
      <c r="FI193" s="33">
        <v>0.99900099900099903</v>
      </c>
      <c r="GM193" s="60"/>
      <c r="GN193" s="30">
        <v>991.14511445170717</v>
      </c>
      <c r="GO193" s="33">
        <v>0.35164835164835168</v>
      </c>
      <c r="HS193" s="60"/>
      <c r="HT193" s="30">
        <v>989.33658666937492</v>
      </c>
      <c r="HU193" s="33">
        <v>0.35164835164835168</v>
      </c>
      <c r="IY193" s="60"/>
      <c r="IZ193" s="30">
        <v>989.33659999999998</v>
      </c>
      <c r="JA193" s="33">
        <v>0.35164835164835168</v>
      </c>
      <c r="KE193" s="60"/>
      <c r="KF193" s="30">
        <v>988.58519999999999</v>
      </c>
      <c r="KG193" s="33">
        <v>0.35164835164835168</v>
      </c>
      <c r="LK193" s="60"/>
      <c r="LL193" s="30">
        <v>992.18790000000001</v>
      </c>
      <c r="LM193" s="33">
        <v>0.35164835164835168</v>
      </c>
      <c r="MQ193" s="60"/>
      <c r="MR193" s="30">
        <v>992.39120000000003</v>
      </c>
      <c r="MS193" s="33">
        <v>0.35164835164835168</v>
      </c>
    </row>
    <row r="194" spans="3:357" x14ac:dyDescent="0.35">
      <c r="C194" s="60"/>
      <c r="D194" s="30">
        <v>-7.6001004515006132E-2</v>
      </c>
      <c r="E194" s="33">
        <v>0.99900099900099903</v>
      </c>
      <c r="AI194" s="60"/>
      <c r="AJ194" s="30">
        <v>-9.4984728663142032E-2</v>
      </c>
      <c r="AK194" s="33">
        <v>0.99900099900099903</v>
      </c>
      <c r="BO194" s="60"/>
      <c r="BP194" s="30">
        <v>-7.883730569663E-2</v>
      </c>
      <c r="BQ194" s="33">
        <v>0.35664335664335667</v>
      </c>
      <c r="CU194" s="60"/>
      <c r="CV194" s="30">
        <v>-9.6616317568790591E-2</v>
      </c>
      <c r="CW194" s="33">
        <v>0.35664335664335667</v>
      </c>
      <c r="EA194" s="60"/>
      <c r="EB194" s="30">
        <v>-5.7879305960720745E-2</v>
      </c>
      <c r="EC194" s="33">
        <v>0.99900099900099903</v>
      </c>
      <c r="FG194" s="60"/>
      <c r="FH194" s="30">
        <v>-8.3469300969812407E-2</v>
      </c>
      <c r="FI194" s="33">
        <v>0.99900099900099903</v>
      </c>
      <c r="GM194" s="60"/>
      <c r="GN194" s="30">
        <v>991.35262092133485</v>
      </c>
      <c r="GO194" s="33">
        <v>0.35664335664335667</v>
      </c>
      <c r="HS194" s="60"/>
      <c r="HT194" s="30">
        <v>989.73008595831243</v>
      </c>
      <c r="HU194" s="33">
        <v>0.35664335664335667</v>
      </c>
      <c r="IY194" s="60"/>
      <c r="IZ194" s="30">
        <v>989.73009999999999</v>
      </c>
      <c r="JA194" s="33">
        <v>0.35664335664335667</v>
      </c>
      <c r="KE194" s="60"/>
      <c r="KF194" s="30">
        <v>988.88080000000002</v>
      </c>
      <c r="KG194" s="33">
        <v>0.35664335664335667</v>
      </c>
      <c r="LK194" s="60"/>
      <c r="LL194" s="30">
        <v>992.52549999999997</v>
      </c>
      <c r="LM194" s="33">
        <v>0.35664335664335667</v>
      </c>
      <c r="MQ194" s="60"/>
      <c r="MR194" s="30">
        <v>992.58040000000005</v>
      </c>
      <c r="MS194" s="33">
        <v>0.35664335664335667</v>
      </c>
    </row>
    <row r="195" spans="3:357" x14ac:dyDescent="0.35">
      <c r="C195" s="60"/>
      <c r="D195" s="30">
        <v>-7.6001004515006132E-2</v>
      </c>
      <c r="E195" s="33">
        <v>0.99900099900099903</v>
      </c>
      <c r="AI195" s="60"/>
      <c r="AJ195" s="30">
        <v>-9.4984728663142032E-2</v>
      </c>
      <c r="AK195" s="33">
        <v>0.99900099900099903</v>
      </c>
      <c r="BO195" s="60"/>
      <c r="BP195" s="30">
        <v>-7.8625084801261264E-2</v>
      </c>
      <c r="BQ195" s="33">
        <v>0.36163836163836166</v>
      </c>
      <c r="CU195" s="60"/>
      <c r="CV195" s="30">
        <v>-9.6518190252777247E-2</v>
      </c>
      <c r="CW195" s="33">
        <v>0.36163836163836166</v>
      </c>
      <c r="EA195" s="60"/>
      <c r="EB195" s="30">
        <v>-5.7879305960720745E-2</v>
      </c>
      <c r="EC195" s="33">
        <v>0.99900099900099903</v>
      </c>
      <c r="FG195" s="60"/>
      <c r="FH195" s="30">
        <v>-8.3469300969812407E-2</v>
      </c>
      <c r="FI195" s="33">
        <v>0.99900099900099903</v>
      </c>
      <c r="GM195" s="60"/>
      <c r="GN195" s="30">
        <v>991.713922809211</v>
      </c>
      <c r="GO195" s="33">
        <v>0.36163836163836166</v>
      </c>
      <c r="HS195" s="60"/>
      <c r="HT195" s="30">
        <v>990.14206767235839</v>
      </c>
      <c r="HU195" s="33">
        <v>0.36163836163836166</v>
      </c>
      <c r="IY195" s="60"/>
      <c r="IZ195" s="30">
        <v>990.14210000000003</v>
      </c>
      <c r="JA195" s="33">
        <v>0.36163836163836166</v>
      </c>
      <c r="KE195" s="60"/>
      <c r="KF195" s="30">
        <v>989.27639999999997</v>
      </c>
      <c r="KG195" s="33">
        <v>0.36163836163836166</v>
      </c>
      <c r="LK195" s="60"/>
      <c r="LL195" s="30">
        <v>992.64459999999997</v>
      </c>
      <c r="LM195" s="33">
        <v>0.36163836163836166</v>
      </c>
      <c r="MQ195" s="60"/>
      <c r="MR195" s="30">
        <v>992.67439999999999</v>
      </c>
      <c r="MS195" s="33">
        <v>0.36163836163836166</v>
      </c>
    </row>
    <row r="196" spans="3:357" x14ac:dyDescent="0.35">
      <c r="C196" s="60"/>
      <c r="D196" s="30">
        <v>-7.6001004515006132E-2</v>
      </c>
      <c r="E196" s="33">
        <v>0.99900099900099903</v>
      </c>
      <c r="AI196" s="60"/>
      <c r="AJ196" s="30">
        <v>-9.4984728663142032E-2</v>
      </c>
      <c r="AK196" s="33">
        <v>0.99900099900099903</v>
      </c>
      <c r="BO196" s="60"/>
      <c r="BP196" s="30">
        <v>-7.8429238920110958E-2</v>
      </c>
      <c r="BQ196" s="33">
        <v>0.36563436563436563</v>
      </c>
      <c r="CU196" s="60"/>
      <c r="CV196" s="30">
        <v>-9.6467543007295084E-2</v>
      </c>
      <c r="CW196" s="33">
        <v>0.36563436563436563</v>
      </c>
      <c r="EA196" s="60"/>
      <c r="EB196" s="30">
        <v>-5.7879305960720745E-2</v>
      </c>
      <c r="EC196" s="33">
        <v>0.99900099900099903</v>
      </c>
      <c r="FG196" s="60"/>
      <c r="FH196" s="30">
        <v>-8.3469300969812407E-2</v>
      </c>
      <c r="FI196" s="33">
        <v>0.99900099900099903</v>
      </c>
      <c r="GM196" s="60"/>
      <c r="GN196" s="30">
        <v>992.12983365985076</v>
      </c>
      <c r="GO196" s="33">
        <v>0.36563436563436563</v>
      </c>
      <c r="HS196" s="60"/>
      <c r="HT196" s="30">
        <v>990.46235017076424</v>
      </c>
      <c r="HU196" s="33">
        <v>0.36563436563436563</v>
      </c>
      <c r="IY196" s="60"/>
      <c r="IZ196" s="30">
        <v>990.4624</v>
      </c>
      <c r="JA196" s="33">
        <v>0.36563436563436563</v>
      </c>
      <c r="KE196" s="60"/>
      <c r="KF196" s="30">
        <v>989.4932</v>
      </c>
      <c r="KG196" s="33">
        <v>0.36563436563436563</v>
      </c>
      <c r="LK196" s="60"/>
      <c r="LL196" s="30">
        <v>992.84360000000004</v>
      </c>
      <c r="LM196" s="33">
        <v>0.36563436563436563</v>
      </c>
      <c r="MQ196" s="60"/>
      <c r="MR196" s="30">
        <v>992.90449999999998</v>
      </c>
      <c r="MS196" s="33">
        <v>0.36563436563436563</v>
      </c>
    </row>
    <row r="197" spans="3:357" x14ac:dyDescent="0.35">
      <c r="C197" s="60"/>
      <c r="D197" s="30">
        <v>-7.6001004515006132E-2</v>
      </c>
      <c r="E197" s="33">
        <v>0.99900099900099903</v>
      </c>
      <c r="AI197" s="60"/>
      <c r="AJ197" s="30">
        <v>-9.4984728663142032E-2</v>
      </c>
      <c r="AK197" s="33">
        <v>0.99900099900099903</v>
      </c>
      <c r="BO197" s="60"/>
      <c r="BP197" s="30">
        <v>-7.837539041377975E-2</v>
      </c>
      <c r="BQ197" s="33">
        <v>0.37062937062937062</v>
      </c>
      <c r="CU197" s="60"/>
      <c r="CV197" s="30">
        <v>-9.6377377990929963E-2</v>
      </c>
      <c r="CW197" s="33">
        <v>0.37062937062937062</v>
      </c>
      <c r="EA197" s="60"/>
      <c r="EB197" s="30">
        <v>-5.7879305960720745E-2</v>
      </c>
      <c r="EC197" s="33">
        <v>0.99900099900099903</v>
      </c>
      <c r="FG197" s="60"/>
      <c r="FH197" s="30">
        <v>-8.3469300969812407E-2</v>
      </c>
      <c r="FI197" s="33">
        <v>0.99900099900099903</v>
      </c>
      <c r="GM197" s="60"/>
      <c r="GN197" s="30">
        <v>992.3204077984866</v>
      </c>
      <c r="GO197" s="33">
        <v>0.37062937062937062</v>
      </c>
      <c r="HS197" s="60"/>
      <c r="HT197" s="30">
        <v>990.63385087444692</v>
      </c>
      <c r="HU197" s="33">
        <v>0.37062937062937062</v>
      </c>
      <c r="IY197" s="60"/>
      <c r="IZ197" s="30">
        <v>990.63390000000004</v>
      </c>
      <c r="JA197" s="33">
        <v>0.37062937062937062</v>
      </c>
      <c r="KE197" s="60"/>
      <c r="KF197" s="30">
        <v>989.68679999999995</v>
      </c>
      <c r="KG197" s="33">
        <v>0.37062937062937062</v>
      </c>
      <c r="LK197" s="60"/>
      <c r="LL197" s="30">
        <v>992.97140000000002</v>
      </c>
      <c r="LM197" s="33">
        <v>0.37062937062937062</v>
      </c>
      <c r="MQ197" s="60"/>
      <c r="MR197" s="30">
        <v>993.46090000000004</v>
      </c>
      <c r="MS197" s="33">
        <v>0.37062937062937062</v>
      </c>
    </row>
    <row r="198" spans="3:357" x14ac:dyDescent="0.35">
      <c r="C198" s="60"/>
      <c r="D198" s="30">
        <v>-7.6001004515006132E-2</v>
      </c>
      <c r="E198" s="33">
        <v>0.99900099900099903</v>
      </c>
      <c r="AI198" s="60"/>
      <c r="AJ198" s="30">
        <v>-9.4984728663142032E-2</v>
      </c>
      <c r="AK198" s="33">
        <v>0.99900099900099903</v>
      </c>
      <c r="BO198" s="60"/>
      <c r="BP198" s="30">
        <v>-7.8198229148763843E-2</v>
      </c>
      <c r="BQ198" s="33">
        <v>0.37562437562437562</v>
      </c>
      <c r="CU198" s="60"/>
      <c r="CV198" s="30">
        <v>-9.6238350743996781E-2</v>
      </c>
      <c r="CW198" s="33">
        <v>0.37562437562437562</v>
      </c>
      <c r="EA198" s="60"/>
      <c r="EB198" s="30">
        <v>-5.7879305960720745E-2</v>
      </c>
      <c r="EC198" s="33">
        <v>0.99900099900099903</v>
      </c>
      <c r="FG198" s="60"/>
      <c r="FH198" s="30">
        <v>-8.3469300969812407E-2</v>
      </c>
      <c r="FI198" s="33">
        <v>0.99900099900099903</v>
      </c>
      <c r="GM198" s="60"/>
      <c r="GN198" s="30">
        <v>992.50102662234679</v>
      </c>
      <c r="GO198" s="33">
        <v>0.37562437562437562</v>
      </c>
      <c r="HS198" s="60"/>
      <c r="HT198" s="30">
        <v>991.06216197186916</v>
      </c>
      <c r="HU198" s="33">
        <v>0.37562437562437562</v>
      </c>
      <c r="IY198" s="60"/>
      <c r="IZ198" s="30">
        <v>991.06219999999996</v>
      </c>
      <c r="JA198" s="33">
        <v>0.37562437562437562</v>
      </c>
      <c r="KE198" s="60"/>
      <c r="KF198" s="30">
        <v>990.00549999999998</v>
      </c>
      <c r="KG198" s="33">
        <v>0.37562437562437562</v>
      </c>
      <c r="LK198" s="60"/>
      <c r="LL198" s="30">
        <v>993.34709999999995</v>
      </c>
      <c r="LM198" s="33">
        <v>0.37562437562437562</v>
      </c>
      <c r="MQ198" s="60"/>
      <c r="MR198" s="30">
        <v>993.96140000000003</v>
      </c>
      <c r="MS198" s="33">
        <v>0.37562437562437562</v>
      </c>
    </row>
    <row r="199" spans="3:357" x14ac:dyDescent="0.35">
      <c r="C199" s="60"/>
      <c r="D199" s="30">
        <v>-7.6001004515006132E-2</v>
      </c>
      <c r="E199" s="33">
        <v>0.99900099900099903</v>
      </c>
      <c r="AI199" s="60"/>
      <c r="AJ199" s="30">
        <v>-9.4984728663142032E-2</v>
      </c>
      <c r="AK199" s="33">
        <v>0.99900099900099903</v>
      </c>
      <c r="BO199" s="60"/>
      <c r="BP199" s="30">
        <v>-7.8105941371607021E-2</v>
      </c>
      <c r="BQ199" s="33">
        <v>0.38061938061938061</v>
      </c>
      <c r="CU199" s="60"/>
      <c r="CV199" s="30">
        <v>-9.6183187608669868E-2</v>
      </c>
      <c r="CW199" s="33">
        <v>0.38061938061938061</v>
      </c>
      <c r="EA199" s="60"/>
      <c r="EB199" s="30">
        <v>-5.7879305960720745E-2</v>
      </c>
      <c r="EC199" s="33">
        <v>0.99900099900099903</v>
      </c>
      <c r="FG199" s="60"/>
      <c r="FH199" s="30">
        <v>-8.3469300969812407E-2</v>
      </c>
      <c r="FI199" s="33">
        <v>0.99900099900099903</v>
      </c>
      <c r="GM199" s="60"/>
      <c r="GN199" s="30">
        <v>992.76656426032707</v>
      </c>
      <c r="GO199" s="33">
        <v>0.38061938061938061</v>
      </c>
      <c r="HS199" s="60"/>
      <c r="HT199" s="30">
        <v>991.26820367735024</v>
      </c>
      <c r="HU199" s="33">
        <v>0.38061938061938061</v>
      </c>
      <c r="IY199" s="60"/>
      <c r="IZ199" s="30">
        <v>991.26819999999998</v>
      </c>
      <c r="JA199" s="33">
        <v>0.38061938061938061</v>
      </c>
      <c r="KE199" s="60"/>
      <c r="KF199" s="30">
        <v>990.65920000000006</v>
      </c>
      <c r="KG199" s="33">
        <v>0.38061938061938061</v>
      </c>
      <c r="LK199" s="60"/>
      <c r="LL199" s="30">
        <v>993.5086</v>
      </c>
      <c r="LM199" s="33">
        <v>0.38061938061938061</v>
      </c>
      <c r="MQ199" s="60"/>
      <c r="MR199" s="30">
        <v>994.274</v>
      </c>
      <c r="MS199" s="33">
        <v>0.38061938061938061</v>
      </c>
    </row>
    <row r="200" spans="3:357" x14ac:dyDescent="0.35">
      <c r="C200" s="60"/>
      <c r="D200" s="30">
        <v>-7.6001004515006132E-2</v>
      </c>
      <c r="E200" s="33">
        <v>0.99900099900099903</v>
      </c>
      <c r="AI200" s="60"/>
      <c r="AJ200" s="30">
        <v>-9.4984728663142032E-2</v>
      </c>
      <c r="AK200" s="33">
        <v>0.99900099900099903</v>
      </c>
      <c r="BO200" s="60"/>
      <c r="BP200" s="30">
        <v>-7.7962948459351686E-2</v>
      </c>
      <c r="BQ200" s="33">
        <v>0.3856143856143856</v>
      </c>
      <c r="CU200" s="60"/>
      <c r="CV200" s="30">
        <v>-9.6132539700817157E-2</v>
      </c>
      <c r="CW200" s="33">
        <v>0.3856143856143856</v>
      </c>
      <c r="EA200" s="60"/>
      <c r="EB200" s="30">
        <v>-5.7879305960720745E-2</v>
      </c>
      <c r="EC200" s="33">
        <v>0.99900099900099903</v>
      </c>
      <c r="FG200" s="60"/>
      <c r="FH200" s="30">
        <v>-8.3469300969812407E-2</v>
      </c>
      <c r="FI200" s="33">
        <v>0.99900099900099903</v>
      </c>
      <c r="GM200" s="60"/>
      <c r="GN200" s="30">
        <v>992.95383769225089</v>
      </c>
      <c r="GO200" s="33">
        <v>0.3856143856143856</v>
      </c>
      <c r="HS200" s="60"/>
      <c r="HT200" s="30">
        <v>991.55722878694621</v>
      </c>
      <c r="HU200" s="33">
        <v>0.3856143856143856</v>
      </c>
      <c r="IY200" s="60"/>
      <c r="IZ200" s="30">
        <v>991.55719999999997</v>
      </c>
      <c r="JA200" s="33">
        <v>0.3856143856143856</v>
      </c>
      <c r="KE200" s="60"/>
      <c r="KF200" s="30">
        <v>990.95159999999998</v>
      </c>
      <c r="KG200" s="33">
        <v>0.3856143856143856</v>
      </c>
      <c r="LK200" s="60"/>
      <c r="LL200" s="30">
        <v>993.72050000000002</v>
      </c>
      <c r="LM200" s="33">
        <v>0.3856143856143856</v>
      </c>
      <c r="MQ200" s="60"/>
      <c r="MR200" s="30">
        <v>994.75469999999996</v>
      </c>
      <c r="MS200" s="33">
        <v>0.3856143856143856</v>
      </c>
    </row>
    <row r="201" spans="3:357" x14ac:dyDescent="0.35">
      <c r="C201" s="60"/>
      <c r="D201" s="30">
        <v>-7.6001004515006132E-2</v>
      </c>
      <c r="E201" s="33">
        <v>0.99900099900099903</v>
      </c>
      <c r="AI201" s="60"/>
      <c r="AJ201" s="30">
        <v>-9.4984728663142032E-2</v>
      </c>
      <c r="AK201" s="33">
        <v>0.99900099900099903</v>
      </c>
      <c r="BO201" s="60"/>
      <c r="BP201" s="30">
        <v>-7.7861674932451039E-2</v>
      </c>
      <c r="BQ201" s="33">
        <v>0.39060939060939059</v>
      </c>
      <c r="CU201" s="60"/>
      <c r="CV201" s="30">
        <v>-9.6077361239149423E-2</v>
      </c>
      <c r="CW201" s="33">
        <v>0.39060939060939059</v>
      </c>
      <c r="EA201" s="60"/>
      <c r="EB201" s="30">
        <v>-5.7879305960720745E-2</v>
      </c>
      <c r="EC201" s="33">
        <v>0.99900099900099903</v>
      </c>
      <c r="FG201" s="60"/>
      <c r="FH201" s="30">
        <v>-8.3469300969812407E-2</v>
      </c>
      <c r="FI201" s="33">
        <v>0.99900099900099903</v>
      </c>
      <c r="GM201" s="60"/>
      <c r="GN201" s="30">
        <v>993.21558552748013</v>
      </c>
      <c r="GO201" s="33">
        <v>0.39060939060939059</v>
      </c>
      <c r="HS201" s="60"/>
      <c r="HT201" s="30">
        <v>991.7648852602407</v>
      </c>
      <c r="HU201" s="33">
        <v>0.39060939060939059</v>
      </c>
      <c r="IY201" s="60"/>
      <c r="IZ201" s="30">
        <v>991.76490000000001</v>
      </c>
      <c r="JA201" s="33">
        <v>0.39060939060939059</v>
      </c>
      <c r="KE201" s="60"/>
      <c r="KF201" s="30">
        <v>991.20699999999999</v>
      </c>
      <c r="KG201" s="33">
        <v>0.39060939060939059</v>
      </c>
      <c r="LK201" s="60"/>
      <c r="LL201" s="30">
        <v>994.06970000000001</v>
      </c>
      <c r="LM201" s="33">
        <v>0.39060939060939059</v>
      </c>
      <c r="MQ201" s="60"/>
      <c r="MR201" s="30">
        <v>995.34379999999999</v>
      </c>
      <c r="MS201" s="33">
        <v>0.39060939060939059</v>
      </c>
    </row>
    <row r="202" spans="3:357" x14ac:dyDescent="0.35">
      <c r="C202" s="60"/>
      <c r="D202" s="30">
        <v>-7.6001004515006132E-2</v>
      </c>
      <c r="E202" s="33">
        <v>0.99900099900099903</v>
      </c>
      <c r="AI202" s="60"/>
      <c r="AJ202" s="30">
        <v>-9.4984728663142032E-2</v>
      </c>
      <c r="AK202" s="33">
        <v>0.99900099900099903</v>
      </c>
      <c r="BO202" s="60"/>
      <c r="BP202" s="30">
        <v>-7.7844087817052238E-2</v>
      </c>
      <c r="BQ202" s="33">
        <v>0.39560439560439559</v>
      </c>
      <c r="CU202" s="60"/>
      <c r="CV202" s="30">
        <v>-9.5967945251170472E-2</v>
      </c>
      <c r="CW202" s="33">
        <v>0.39560439560439559</v>
      </c>
      <c r="EA202" s="60"/>
      <c r="EB202" s="30">
        <v>-5.7879305960720745E-2</v>
      </c>
      <c r="EC202" s="33">
        <v>0.99900099900099903</v>
      </c>
      <c r="FG202" s="60"/>
      <c r="FH202" s="30">
        <v>-8.3469300969812407E-2</v>
      </c>
      <c r="FI202" s="33">
        <v>0.99900099900099903</v>
      </c>
      <c r="GM202" s="60"/>
      <c r="GN202" s="30">
        <v>993.8039416795807</v>
      </c>
      <c r="GO202" s="33">
        <v>0.39560439560439559</v>
      </c>
      <c r="HS202" s="60"/>
      <c r="HT202" s="30">
        <v>991.92640153584898</v>
      </c>
      <c r="HU202" s="33">
        <v>0.39560439560439559</v>
      </c>
      <c r="IY202" s="60"/>
      <c r="IZ202" s="30">
        <v>991.92639999999994</v>
      </c>
      <c r="JA202" s="33">
        <v>0.39560439560439559</v>
      </c>
      <c r="KE202" s="60"/>
      <c r="KF202" s="30">
        <v>991.57910000000004</v>
      </c>
      <c r="KG202" s="33">
        <v>0.39560439560439559</v>
      </c>
      <c r="LK202" s="60"/>
      <c r="LL202" s="30">
        <v>994.22469999999998</v>
      </c>
      <c r="LM202" s="33">
        <v>0.39560439560439559</v>
      </c>
      <c r="MQ202" s="60"/>
      <c r="MR202" s="30">
        <v>995.75340000000006</v>
      </c>
      <c r="MS202" s="33">
        <v>0.39560439560439559</v>
      </c>
    </row>
    <row r="203" spans="3:357" x14ac:dyDescent="0.35">
      <c r="C203" s="60"/>
      <c r="D203" s="30">
        <v>-7.6001004515006132E-2</v>
      </c>
      <c r="E203" s="33">
        <v>0.99900099900099903</v>
      </c>
      <c r="AI203" s="60"/>
      <c r="AJ203" s="30">
        <v>-9.4984728663142032E-2</v>
      </c>
      <c r="AK203" s="33">
        <v>0.99900099900099903</v>
      </c>
      <c r="BO203" s="60"/>
      <c r="BP203" s="30">
        <v>-7.7647920699452075E-2</v>
      </c>
      <c r="BQ203" s="33">
        <v>0.40059940059940058</v>
      </c>
      <c r="CU203" s="60"/>
      <c r="CV203" s="30">
        <v>-9.5891784402115751E-2</v>
      </c>
      <c r="CW203" s="33">
        <v>0.40059940059940058</v>
      </c>
      <c r="EA203" s="60"/>
      <c r="EB203" s="30">
        <v>-5.7879305960720745E-2</v>
      </c>
      <c r="EC203" s="33">
        <v>0.99900099900099903</v>
      </c>
      <c r="FG203" s="60"/>
      <c r="FH203" s="30">
        <v>-8.3469300969812407E-2</v>
      </c>
      <c r="FI203" s="33">
        <v>0.99900099900099903</v>
      </c>
      <c r="GM203" s="60"/>
      <c r="GN203" s="30">
        <v>994.3538590239117</v>
      </c>
      <c r="GO203" s="33">
        <v>0.40059940059940058</v>
      </c>
      <c r="HS203" s="60"/>
      <c r="HT203" s="30">
        <v>992.16817242283503</v>
      </c>
      <c r="HU203" s="33">
        <v>0.40059940059940058</v>
      </c>
      <c r="IY203" s="60"/>
      <c r="IZ203" s="30">
        <v>992.16819999999996</v>
      </c>
      <c r="JA203" s="33">
        <v>0.40059940059940058</v>
      </c>
      <c r="KE203" s="60"/>
      <c r="KF203" s="30">
        <v>992.07090000000005</v>
      </c>
      <c r="KG203" s="33">
        <v>0.40059940059940058</v>
      </c>
      <c r="LK203" s="60"/>
      <c r="LL203" s="30">
        <v>994.76819999999998</v>
      </c>
      <c r="LM203" s="33">
        <v>0.40059940059940058</v>
      </c>
      <c r="MQ203" s="60"/>
      <c r="MR203" s="30">
        <v>995.84860000000003</v>
      </c>
      <c r="MS203" s="33">
        <v>0.40059940059940058</v>
      </c>
    </row>
    <row r="204" spans="3:357" x14ac:dyDescent="0.35">
      <c r="C204" s="60"/>
      <c r="D204" s="30">
        <v>-7.6001004515006132E-2</v>
      </c>
      <c r="E204" s="33">
        <v>0.99900099900099903</v>
      </c>
      <c r="AI204" s="60"/>
      <c r="AJ204" s="30">
        <v>-9.4984728663142032E-2</v>
      </c>
      <c r="AK204" s="33">
        <v>0.99900099900099903</v>
      </c>
      <c r="BO204" s="60"/>
      <c r="BP204" s="30">
        <v>-7.7537751118537945E-2</v>
      </c>
      <c r="BQ204" s="33">
        <v>0.40559440559440557</v>
      </c>
      <c r="CU204" s="60"/>
      <c r="CV204" s="30">
        <v>-9.5852969063176155E-2</v>
      </c>
      <c r="CW204" s="33">
        <v>0.40559440559440557</v>
      </c>
      <c r="EA204" s="60"/>
      <c r="EB204" s="30">
        <v>-5.7879305960720745E-2</v>
      </c>
      <c r="EC204" s="33">
        <v>0.99900099900099903</v>
      </c>
      <c r="FG204" s="60"/>
      <c r="FH204" s="30">
        <v>-8.3469300969812407E-2</v>
      </c>
      <c r="FI204" s="33">
        <v>0.99900099900099903</v>
      </c>
      <c r="GM204" s="60"/>
      <c r="GN204" s="30">
        <v>994.62444554685612</v>
      </c>
      <c r="GO204" s="33">
        <v>0.40559440559440557</v>
      </c>
      <c r="HS204" s="60"/>
      <c r="HT204" s="30">
        <v>992.6429899963257</v>
      </c>
      <c r="HU204" s="33">
        <v>0.40559440559440557</v>
      </c>
      <c r="IY204" s="60"/>
      <c r="IZ204" s="30">
        <v>992.64300000000003</v>
      </c>
      <c r="JA204" s="33">
        <v>0.40559440559440557</v>
      </c>
      <c r="KE204" s="60"/>
      <c r="KF204" s="30">
        <v>992.44010000000003</v>
      </c>
      <c r="KG204" s="33">
        <v>0.40559440559440557</v>
      </c>
      <c r="LK204" s="60"/>
      <c r="LL204" s="30">
        <v>995.23530000000005</v>
      </c>
      <c r="LM204" s="33">
        <v>0.40559440559440557</v>
      </c>
      <c r="MQ204" s="60"/>
      <c r="MR204" s="30">
        <v>996.12040000000002</v>
      </c>
      <c r="MS204" s="33">
        <v>0.40559440559440557</v>
      </c>
    </row>
    <row r="205" spans="3:357" x14ac:dyDescent="0.35">
      <c r="C205" s="60"/>
      <c r="D205" s="30">
        <v>-7.6001004515006132E-2</v>
      </c>
      <c r="E205" s="33">
        <v>0.99900099900099903</v>
      </c>
      <c r="AI205" s="60"/>
      <c r="AJ205" s="30">
        <v>-9.4984728663142032E-2</v>
      </c>
      <c r="AK205" s="33">
        <v>0.99900099900099903</v>
      </c>
      <c r="BO205" s="60"/>
      <c r="BP205" s="30">
        <v>-7.7432455145384341E-2</v>
      </c>
      <c r="BQ205" s="33">
        <v>0.41058941058941056</v>
      </c>
      <c r="CU205" s="60"/>
      <c r="CV205" s="30">
        <v>-9.582998019508239E-2</v>
      </c>
      <c r="CW205" s="33">
        <v>0.41058941058941056</v>
      </c>
      <c r="EA205" s="60"/>
      <c r="EB205" s="30">
        <v>-5.7879305960720745E-2</v>
      </c>
      <c r="EC205" s="33">
        <v>0.99900099900099903</v>
      </c>
      <c r="FG205" s="60"/>
      <c r="FH205" s="30">
        <v>-8.3469300969812407E-2</v>
      </c>
      <c r="FI205" s="33">
        <v>0.99900099900099903</v>
      </c>
      <c r="GM205" s="60"/>
      <c r="GN205" s="30">
        <v>995.22043757079791</v>
      </c>
      <c r="GO205" s="33">
        <v>0.41058941058941056</v>
      </c>
      <c r="HS205" s="60"/>
      <c r="HT205" s="30">
        <v>992.79973324357013</v>
      </c>
      <c r="HU205" s="33">
        <v>0.41058941058941056</v>
      </c>
      <c r="IY205" s="60"/>
      <c r="IZ205" s="30">
        <v>992.79970000000003</v>
      </c>
      <c r="JA205" s="33">
        <v>0.41058941058941056</v>
      </c>
      <c r="KE205" s="60"/>
      <c r="KF205" s="30">
        <v>992.70410000000004</v>
      </c>
      <c r="KG205" s="33">
        <v>0.41058941058941056</v>
      </c>
      <c r="LK205" s="60"/>
      <c r="LL205" s="30">
        <v>995.45749999999998</v>
      </c>
      <c r="LM205" s="33">
        <v>0.41058941058941056</v>
      </c>
      <c r="MQ205" s="60"/>
      <c r="MR205" s="30">
        <v>996.33199999999999</v>
      </c>
      <c r="MS205" s="33">
        <v>0.41058941058941056</v>
      </c>
    </row>
    <row r="206" spans="3:357" x14ac:dyDescent="0.35">
      <c r="C206" s="60"/>
      <c r="D206" s="30">
        <v>-7.6001004515006132E-2</v>
      </c>
      <c r="E206" s="33">
        <v>0.99900099900099903</v>
      </c>
      <c r="AI206" s="60"/>
      <c r="AJ206" s="30">
        <v>-9.4984728663142032E-2</v>
      </c>
      <c r="AK206" s="33">
        <v>0.99900099900099903</v>
      </c>
      <c r="BO206" s="60"/>
      <c r="BP206" s="30">
        <v>-7.7254665281265442E-2</v>
      </c>
      <c r="BQ206" s="33">
        <v>0.41558441558441561</v>
      </c>
      <c r="CU206" s="60"/>
      <c r="CV206" s="30">
        <v>-9.5710595723094274E-2</v>
      </c>
      <c r="CW206" s="33">
        <v>0.41558441558441561</v>
      </c>
      <c r="EA206" s="60"/>
      <c r="EB206" s="30">
        <v>-5.7879305960720745E-2</v>
      </c>
      <c r="EC206" s="33">
        <v>0.99900099900099903</v>
      </c>
      <c r="FG206" s="60"/>
      <c r="FH206" s="30">
        <v>-8.3469300969812407E-2</v>
      </c>
      <c r="FI206" s="33">
        <v>0.99900099900099903</v>
      </c>
      <c r="GM206" s="60"/>
      <c r="GN206" s="30">
        <v>995.66388169683501</v>
      </c>
      <c r="GO206" s="33">
        <v>0.41558441558441561</v>
      </c>
      <c r="HS206" s="60"/>
      <c r="HT206" s="30">
        <v>993.09049523875638</v>
      </c>
      <c r="HU206" s="33">
        <v>0.41558441558441561</v>
      </c>
      <c r="IY206" s="60"/>
      <c r="IZ206" s="30">
        <v>993.09050000000002</v>
      </c>
      <c r="JA206" s="33">
        <v>0.41558441558441561</v>
      </c>
      <c r="KE206" s="60"/>
      <c r="KF206" s="30">
        <v>993.1087</v>
      </c>
      <c r="KG206" s="33">
        <v>0.41558441558441561</v>
      </c>
      <c r="LK206" s="60"/>
      <c r="LL206" s="30">
        <v>995.94979999999998</v>
      </c>
      <c r="LM206" s="33">
        <v>0.41558441558441561</v>
      </c>
      <c r="MQ206" s="60"/>
      <c r="MR206" s="30">
        <v>996.50599999999997</v>
      </c>
      <c r="MS206" s="33">
        <v>0.41558441558441561</v>
      </c>
    </row>
    <row r="207" spans="3:357" x14ac:dyDescent="0.35">
      <c r="C207" s="60"/>
      <c r="D207" s="30">
        <v>-7.6001004515006132E-2</v>
      </c>
      <c r="E207" s="33">
        <v>0.99900099900099903</v>
      </c>
      <c r="AI207" s="60"/>
      <c r="AJ207" s="30">
        <v>-9.4984728663142032E-2</v>
      </c>
      <c r="AK207" s="33">
        <v>0.99900099900099903</v>
      </c>
      <c r="BO207" s="60"/>
      <c r="BP207" s="30">
        <v>-7.7189756856595959E-2</v>
      </c>
      <c r="BQ207" s="33">
        <v>0.4205794205794206</v>
      </c>
      <c r="CU207" s="60"/>
      <c r="CV207" s="30">
        <v>-9.5609810882461621E-2</v>
      </c>
      <c r="CW207" s="33">
        <v>0.4205794205794206</v>
      </c>
      <c r="EA207" s="60"/>
      <c r="EB207" s="30">
        <v>-5.7879305960720745E-2</v>
      </c>
      <c r="EC207" s="33">
        <v>0.99900099900099903</v>
      </c>
      <c r="FG207" s="60"/>
      <c r="FH207" s="30">
        <v>-8.3469300969812407E-2</v>
      </c>
      <c r="FI207" s="33">
        <v>0.99900099900099903</v>
      </c>
      <c r="GM207" s="60"/>
      <c r="GN207" s="30">
        <v>996.07543828593987</v>
      </c>
      <c r="GO207" s="33">
        <v>0.4205794205794206</v>
      </c>
      <c r="HS207" s="60"/>
      <c r="HT207" s="30">
        <v>993.3026900033243</v>
      </c>
      <c r="HU207" s="33">
        <v>0.4205794205794206</v>
      </c>
      <c r="IY207" s="60"/>
      <c r="IZ207" s="30">
        <v>993.30269999999996</v>
      </c>
      <c r="JA207" s="33">
        <v>0.4205794205794206</v>
      </c>
      <c r="KE207" s="60"/>
      <c r="KF207" s="30">
        <v>993.29200000000003</v>
      </c>
      <c r="KG207" s="33">
        <v>0.4205794205794206</v>
      </c>
      <c r="LK207" s="60"/>
      <c r="LL207" s="30">
        <v>996.2627</v>
      </c>
      <c r="LM207" s="33">
        <v>0.4205794205794206</v>
      </c>
      <c r="MQ207" s="60"/>
      <c r="MR207" s="30">
        <v>996.6798</v>
      </c>
      <c r="MS207" s="33">
        <v>0.4205794205794206</v>
      </c>
    </row>
    <row r="208" spans="3:357" x14ac:dyDescent="0.35">
      <c r="C208" s="60"/>
      <c r="D208" s="30">
        <v>-7.6001004515006132E-2</v>
      </c>
      <c r="E208" s="33">
        <v>0.99900099900099903</v>
      </c>
      <c r="AI208" s="60"/>
      <c r="AJ208" s="30">
        <v>-9.4984728663142032E-2</v>
      </c>
      <c r="AK208" s="33">
        <v>0.99900099900099903</v>
      </c>
      <c r="BO208" s="60"/>
      <c r="BP208" s="30">
        <v>-7.7075808836456622E-2</v>
      </c>
      <c r="BQ208" s="33">
        <v>0.4255744255744256</v>
      </c>
      <c r="CU208" s="60"/>
      <c r="CV208" s="30">
        <v>-9.5515257613443372E-2</v>
      </c>
      <c r="CW208" s="33">
        <v>0.4255744255744256</v>
      </c>
      <c r="EA208" s="60"/>
      <c r="EB208" s="30">
        <v>-5.7879305960720745E-2</v>
      </c>
      <c r="EC208" s="33">
        <v>0.99900099900099903</v>
      </c>
      <c r="FG208" s="60"/>
      <c r="FH208" s="30">
        <v>-8.3469300969812407E-2</v>
      </c>
      <c r="FI208" s="33">
        <v>0.99900099900099903</v>
      </c>
      <c r="GM208" s="60"/>
      <c r="GN208" s="30">
        <v>996.26366668711103</v>
      </c>
      <c r="GO208" s="33">
        <v>0.4255744255744256</v>
      </c>
      <c r="HS208" s="60"/>
      <c r="HT208" s="30">
        <v>993.43774740902575</v>
      </c>
      <c r="HU208" s="33">
        <v>0.4255744255744256</v>
      </c>
      <c r="IY208" s="60"/>
      <c r="IZ208" s="30">
        <v>993.43769999999995</v>
      </c>
      <c r="JA208" s="33">
        <v>0.4255744255744256</v>
      </c>
      <c r="KE208" s="60"/>
      <c r="KF208" s="30">
        <v>993.9425</v>
      </c>
      <c r="KG208" s="33">
        <v>0.4255744255744256</v>
      </c>
      <c r="LK208" s="60"/>
      <c r="LL208" s="30">
        <v>996.55920000000003</v>
      </c>
      <c r="LM208" s="33">
        <v>0.4255744255744256</v>
      </c>
      <c r="MQ208" s="60"/>
      <c r="MR208" s="30">
        <v>996.76220000000001</v>
      </c>
      <c r="MS208" s="33">
        <v>0.4255744255744256</v>
      </c>
    </row>
    <row r="209" spans="3:357" x14ac:dyDescent="0.35">
      <c r="C209" s="60"/>
      <c r="D209" s="30">
        <v>-7.6001004515006132E-2</v>
      </c>
      <c r="E209" s="33">
        <v>0.99900099900099903</v>
      </c>
      <c r="AI209" s="60"/>
      <c r="AJ209" s="30">
        <v>-9.4984728663142032E-2</v>
      </c>
      <c r="AK209" s="33">
        <v>0.99900099900099903</v>
      </c>
      <c r="BO209" s="60"/>
      <c r="BP209" s="30">
        <v>-7.7015737363254774E-2</v>
      </c>
      <c r="BQ209" s="33">
        <v>0.43056943056943059</v>
      </c>
      <c r="CU209" s="60"/>
      <c r="CV209" s="30">
        <v>-9.5475323112774096E-2</v>
      </c>
      <c r="CW209" s="33">
        <v>0.43056943056943059</v>
      </c>
      <c r="EA209" s="60"/>
      <c r="EB209" s="30">
        <v>-5.7879305960720745E-2</v>
      </c>
      <c r="EC209" s="33">
        <v>0.99900099900099903</v>
      </c>
      <c r="FG209" s="60"/>
      <c r="FH209" s="30">
        <v>-8.3469300969812407E-2</v>
      </c>
      <c r="FI209" s="33">
        <v>0.99900099900099903</v>
      </c>
      <c r="GM209" s="60"/>
      <c r="GN209" s="30">
        <v>996.4719234847521</v>
      </c>
      <c r="GO209" s="33">
        <v>0.43056943056943059</v>
      </c>
      <c r="HS209" s="60"/>
      <c r="HT209" s="30">
        <v>993.67657134337571</v>
      </c>
      <c r="HU209" s="33">
        <v>0.43056943056943059</v>
      </c>
      <c r="IY209" s="60"/>
      <c r="IZ209" s="30">
        <v>993.67660000000001</v>
      </c>
      <c r="JA209" s="33">
        <v>0.43056943056943059</v>
      </c>
      <c r="KE209" s="60"/>
      <c r="KF209" s="30">
        <v>994.24659999999994</v>
      </c>
      <c r="KG209" s="33">
        <v>0.43056943056943059</v>
      </c>
      <c r="LK209" s="60"/>
      <c r="LL209" s="30">
        <v>996.81769999999995</v>
      </c>
      <c r="LM209" s="33">
        <v>0.43056943056943059</v>
      </c>
      <c r="MQ209" s="60"/>
      <c r="MR209" s="30">
        <v>997.12329999999997</v>
      </c>
      <c r="MS209" s="33">
        <v>0.43056943056943059</v>
      </c>
    </row>
    <row r="210" spans="3:357" x14ac:dyDescent="0.35">
      <c r="C210" s="60"/>
      <c r="D210" s="30">
        <v>-7.6001004515006132E-2</v>
      </c>
      <c r="E210" s="33">
        <v>0.99900099900099903</v>
      </c>
      <c r="AI210" s="60"/>
      <c r="AJ210" s="30">
        <v>-9.4984728663142032E-2</v>
      </c>
      <c r="AK210" s="33">
        <v>0.99900099900099903</v>
      </c>
      <c r="BO210" s="60"/>
      <c r="BP210" s="30">
        <v>-7.6864978766179787E-2</v>
      </c>
      <c r="BQ210" s="33">
        <v>0.43556443556443558</v>
      </c>
      <c r="CU210" s="60"/>
      <c r="CV210" s="30">
        <v>-9.5444511543167104E-2</v>
      </c>
      <c r="CW210" s="33">
        <v>0.43556443556443558</v>
      </c>
      <c r="EA210" s="60"/>
      <c r="EB210" s="30">
        <v>-5.7879305960720745E-2</v>
      </c>
      <c r="EC210" s="33">
        <v>0.99900099900099903</v>
      </c>
      <c r="FG210" s="60"/>
      <c r="FH210" s="30">
        <v>-8.3469300969812407E-2</v>
      </c>
      <c r="FI210" s="33">
        <v>0.99900099900099903</v>
      </c>
      <c r="GM210" s="60"/>
      <c r="GN210" s="30">
        <v>997.04337509653578</v>
      </c>
      <c r="GO210" s="33">
        <v>0.43556443556443558</v>
      </c>
      <c r="HS210" s="60"/>
      <c r="HT210" s="30">
        <v>993.89751161900028</v>
      </c>
      <c r="HU210" s="33">
        <v>0.43556443556443558</v>
      </c>
      <c r="IY210" s="60"/>
      <c r="IZ210" s="30">
        <v>993.89750000000004</v>
      </c>
      <c r="JA210" s="33">
        <v>0.43556443556443558</v>
      </c>
      <c r="KE210" s="60"/>
      <c r="KF210" s="30">
        <v>994.62040000000002</v>
      </c>
      <c r="KG210" s="33">
        <v>0.43556443556443558</v>
      </c>
      <c r="LK210" s="60"/>
      <c r="LL210" s="30">
        <v>996.99580000000003</v>
      </c>
      <c r="LM210" s="33">
        <v>0.43556443556443558</v>
      </c>
      <c r="MQ210" s="60"/>
      <c r="MR210" s="30">
        <v>997.4461</v>
      </c>
      <c r="MS210" s="33">
        <v>0.43556443556443558</v>
      </c>
    </row>
    <row r="211" spans="3:357" x14ac:dyDescent="0.35">
      <c r="C211" s="60"/>
      <c r="D211" s="30">
        <v>-7.6001004515006132E-2</v>
      </c>
      <c r="E211" s="33">
        <v>0.99900099900099903</v>
      </c>
      <c r="AI211" s="60"/>
      <c r="AJ211" s="30">
        <v>-9.4984728663142032E-2</v>
      </c>
      <c r="AK211" s="33">
        <v>0.99900099900099903</v>
      </c>
      <c r="BO211" s="60"/>
      <c r="BP211" s="30">
        <v>-7.6681548223973786E-2</v>
      </c>
      <c r="BQ211" s="33">
        <v>0.44055944055944057</v>
      </c>
      <c r="CU211" s="60"/>
      <c r="CV211" s="30">
        <v>-9.5400271689710381E-2</v>
      </c>
      <c r="CW211" s="33">
        <v>0.44055944055944057</v>
      </c>
      <c r="EA211" s="60"/>
      <c r="EB211" s="30">
        <v>-5.7879305960720745E-2</v>
      </c>
      <c r="EC211" s="33">
        <v>0.99900099900099903</v>
      </c>
      <c r="FG211" s="60"/>
      <c r="FH211" s="30">
        <v>-8.3469300969812407E-2</v>
      </c>
      <c r="FI211" s="33">
        <v>0.99900099900099903</v>
      </c>
      <c r="GM211" s="60"/>
      <c r="GN211" s="30">
        <v>997.26018900854342</v>
      </c>
      <c r="GO211" s="33">
        <v>0.44055944055944057</v>
      </c>
      <c r="HS211" s="60"/>
      <c r="HT211" s="30">
        <v>994.12915612851714</v>
      </c>
      <c r="HU211" s="33">
        <v>0.44055944055944057</v>
      </c>
      <c r="IY211" s="60"/>
      <c r="IZ211" s="30">
        <v>994.12919999999997</v>
      </c>
      <c r="JA211" s="33">
        <v>0.44055944055944057</v>
      </c>
      <c r="KE211" s="60"/>
      <c r="KF211" s="30">
        <v>994.83040000000005</v>
      </c>
      <c r="KG211" s="33">
        <v>0.44055944055944057</v>
      </c>
      <c r="LK211" s="60"/>
      <c r="LL211" s="30">
        <v>997.05960000000005</v>
      </c>
      <c r="LM211" s="33">
        <v>0.44055944055944057</v>
      </c>
      <c r="MQ211" s="60"/>
      <c r="MR211" s="30">
        <v>997.89779999999996</v>
      </c>
      <c r="MS211" s="33">
        <v>0.44055944055944057</v>
      </c>
    </row>
    <row r="212" spans="3:357" x14ac:dyDescent="0.35">
      <c r="C212" s="60"/>
      <c r="D212" s="30">
        <v>-7.6001004515006132E-2</v>
      </c>
      <c r="E212" s="33">
        <v>0.99900099900099903</v>
      </c>
      <c r="AI212" s="60"/>
      <c r="AJ212" s="30">
        <v>-9.4984728663142032E-2</v>
      </c>
      <c r="AK212" s="33">
        <v>0.99900099900099903</v>
      </c>
      <c r="BO212" s="60"/>
      <c r="BP212" s="30">
        <v>-7.6586311035897775E-2</v>
      </c>
      <c r="BQ212" s="33">
        <v>0.44555444555444557</v>
      </c>
      <c r="CU212" s="60"/>
      <c r="CV212" s="30">
        <v>-9.5278316233631269E-2</v>
      </c>
      <c r="CW212" s="33">
        <v>0.44555444555444557</v>
      </c>
      <c r="EA212" s="60"/>
      <c r="EB212" s="30">
        <v>-5.7879305960720745E-2</v>
      </c>
      <c r="EC212" s="33">
        <v>0.99900099900099903</v>
      </c>
      <c r="FG212" s="60"/>
      <c r="FH212" s="30">
        <v>-8.3469300969812407E-2</v>
      </c>
      <c r="FI212" s="33">
        <v>0.99900099900099903</v>
      </c>
      <c r="GM212" s="60"/>
      <c r="GN212" s="30">
        <v>997.43681813188653</v>
      </c>
      <c r="GO212" s="33">
        <v>0.44555444555444557</v>
      </c>
      <c r="HS212" s="60"/>
      <c r="HT212" s="30">
        <v>994.32239811056832</v>
      </c>
      <c r="HU212" s="33">
        <v>0.44555444555444557</v>
      </c>
      <c r="IY212" s="60"/>
      <c r="IZ212" s="30">
        <v>994.32240000000002</v>
      </c>
      <c r="JA212" s="33">
        <v>0.44555444555444557</v>
      </c>
      <c r="KE212" s="60"/>
      <c r="KF212" s="30">
        <v>995.04639999999995</v>
      </c>
      <c r="KG212" s="33">
        <v>0.44555444555444557</v>
      </c>
      <c r="LK212" s="60"/>
      <c r="LL212" s="30">
        <v>997.41809999999998</v>
      </c>
      <c r="LM212" s="33">
        <v>0.44555444555444557</v>
      </c>
      <c r="MQ212" s="60"/>
      <c r="MR212" s="30">
        <v>998.1336</v>
      </c>
      <c r="MS212" s="33">
        <v>0.44555444555444557</v>
      </c>
    </row>
    <row r="213" spans="3:357" x14ac:dyDescent="0.35">
      <c r="C213" s="60"/>
      <c r="D213" s="30">
        <v>-7.6001004515006132E-2</v>
      </c>
      <c r="E213" s="33">
        <v>0.99900099900099903</v>
      </c>
      <c r="AI213" s="60"/>
      <c r="AJ213" s="30">
        <v>-9.4984728663142032E-2</v>
      </c>
      <c r="AK213" s="33">
        <v>0.99900099900099903</v>
      </c>
      <c r="BO213" s="60"/>
      <c r="BP213" s="30">
        <v>-7.6535320338339402E-2</v>
      </c>
      <c r="BQ213" s="33">
        <v>0.45054945054945056</v>
      </c>
      <c r="CU213" s="60"/>
      <c r="CV213" s="30">
        <v>-9.5124803681405523E-2</v>
      </c>
      <c r="CW213" s="33">
        <v>0.45054945054945056</v>
      </c>
      <c r="EA213" s="60"/>
      <c r="EB213" s="30">
        <v>-5.7879305960720745E-2</v>
      </c>
      <c r="EC213" s="33">
        <v>0.99900099900099903</v>
      </c>
      <c r="FG213" s="60"/>
      <c r="FH213" s="30">
        <v>-8.3469300969812407E-2</v>
      </c>
      <c r="FI213" s="33">
        <v>0.99900099900099903</v>
      </c>
      <c r="GM213" s="60"/>
      <c r="GN213" s="30">
        <v>997.62632578258956</v>
      </c>
      <c r="GO213" s="33">
        <v>0.45054945054945056</v>
      </c>
      <c r="HS213" s="60"/>
      <c r="HT213" s="30">
        <v>994.60192597498087</v>
      </c>
      <c r="HU213" s="33">
        <v>0.45054945054945056</v>
      </c>
      <c r="IY213" s="60"/>
      <c r="IZ213" s="30">
        <v>994.6019</v>
      </c>
      <c r="JA213" s="33">
        <v>0.45054945054945056</v>
      </c>
      <c r="KE213" s="60"/>
      <c r="KF213" s="30">
        <v>995.21569999999997</v>
      </c>
      <c r="KG213" s="33">
        <v>0.45054945054945056</v>
      </c>
      <c r="LK213" s="60"/>
      <c r="LL213" s="30">
        <v>997.721</v>
      </c>
      <c r="LM213" s="33">
        <v>0.45054945054945056</v>
      </c>
      <c r="MQ213" s="60"/>
      <c r="MR213" s="30">
        <v>998.21450000000004</v>
      </c>
      <c r="MS213" s="33">
        <v>0.45054945054945056</v>
      </c>
    </row>
    <row r="214" spans="3:357" x14ac:dyDescent="0.35">
      <c r="C214" s="60"/>
      <c r="D214" s="30">
        <v>-7.6001004515006132E-2</v>
      </c>
      <c r="E214" s="33">
        <v>0.99900099900099903</v>
      </c>
      <c r="AI214" s="60"/>
      <c r="AJ214" s="30">
        <v>-9.4984728663142032E-2</v>
      </c>
      <c r="AK214" s="33">
        <v>0.99900099900099903</v>
      </c>
      <c r="BO214" s="60"/>
      <c r="BP214" s="30">
        <v>-7.6392754118343398E-2</v>
      </c>
      <c r="BQ214" s="33">
        <v>0.45454545454545453</v>
      </c>
      <c r="CU214" s="60"/>
      <c r="CV214" s="30">
        <v>-9.5053915398065805E-2</v>
      </c>
      <c r="CW214" s="33">
        <v>0.45454545454545453</v>
      </c>
      <c r="EA214" s="60"/>
      <c r="EB214" s="30">
        <v>-5.7879305960720745E-2</v>
      </c>
      <c r="EC214" s="33">
        <v>0.99900099900099903</v>
      </c>
      <c r="FG214" s="60"/>
      <c r="FH214" s="30">
        <v>-8.3469300969812407E-2</v>
      </c>
      <c r="FI214" s="33">
        <v>0.99900099900099903</v>
      </c>
      <c r="GM214" s="60"/>
      <c r="GN214" s="30">
        <v>997.91165136492134</v>
      </c>
      <c r="GO214" s="33">
        <v>0.45454545454545453</v>
      </c>
      <c r="HS214" s="60"/>
      <c r="HT214" s="30">
        <v>995.07795758957718</v>
      </c>
      <c r="HU214" s="33">
        <v>0.45454545454545453</v>
      </c>
      <c r="IY214" s="60"/>
      <c r="IZ214" s="30">
        <v>995.07799999999997</v>
      </c>
      <c r="JA214" s="33">
        <v>0.45454545454545453</v>
      </c>
      <c r="KE214" s="60"/>
      <c r="KF214" s="30">
        <v>995.46630000000005</v>
      </c>
      <c r="KG214" s="33">
        <v>0.45454545454545453</v>
      </c>
      <c r="LK214" s="60"/>
      <c r="LL214" s="30">
        <v>997.81820000000005</v>
      </c>
      <c r="LM214" s="33">
        <v>0.45454545454545453</v>
      </c>
      <c r="MQ214" s="60"/>
      <c r="MR214" s="30">
        <v>998.37729999999999</v>
      </c>
      <c r="MS214" s="33">
        <v>0.45454545454545453</v>
      </c>
    </row>
    <row r="215" spans="3:357" x14ac:dyDescent="0.35">
      <c r="C215" s="60"/>
      <c r="D215" s="30">
        <v>-7.6001004515006132E-2</v>
      </c>
      <c r="E215" s="33">
        <v>0.99900099900099903</v>
      </c>
      <c r="AI215" s="60"/>
      <c r="AJ215" s="30">
        <v>-9.4984728663142032E-2</v>
      </c>
      <c r="AK215" s="33">
        <v>0.99900099900099903</v>
      </c>
      <c r="BO215" s="60"/>
      <c r="BP215" s="30">
        <v>-7.6318450541427205E-2</v>
      </c>
      <c r="BQ215" s="33">
        <v>0.45954045954045952</v>
      </c>
      <c r="CU215" s="60"/>
      <c r="CV215" s="30">
        <v>-9.4998932516252438E-2</v>
      </c>
      <c r="CW215" s="33">
        <v>0.45954045954045952</v>
      </c>
      <c r="EA215" s="60"/>
      <c r="EB215" s="30">
        <v>-5.7879305960720745E-2</v>
      </c>
      <c r="EC215" s="33">
        <v>0.99900099900099903</v>
      </c>
      <c r="FG215" s="60"/>
      <c r="FH215" s="30">
        <v>-8.3469300969812407E-2</v>
      </c>
      <c r="FI215" s="33">
        <v>0.99900099900099903</v>
      </c>
      <c r="GM215" s="60"/>
      <c r="GN215" s="30">
        <v>998.07647193613911</v>
      </c>
      <c r="GO215" s="33">
        <v>0.45954045954045952</v>
      </c>
      <c r="HS215" s="60"/>
      <c r="HT215" s="30">
        <v>995.44014936198721</v>
      </c>
      <c r="HU215" s="33">
        <v>0.45954045954045952</v>
      </c>
      <c r="IY215" s="60"/>
      <c r="IZ215" s="30">
        <v>995.44010000000003</v>
      </c>
      <c r="JA215" s="33">
        <v>0.45954045954045952</v>
      </c>
      <c r="KE215" s="60"/>
      <c r="KF215" s="30">
        <v>995.63070000000005</v>
      </c>
      <c r="KG215" s="33">
        <v>0.45954045954045952</v>
      </c>
      <c r="LK215" s="60"/>
      <c r="LL215" s="30">
        <v>998.1798</v>
      </c>
      <c r="LM215" s="33">
        <v>0.45954045954045952</v>
      </c>
      <c r="MQ215" s="60"/>
      <c r="MR215" s="30">
        <v>998.70050000000003</v>
      </c>
      <c r="MS215" s="33">
        <v>0.45954045954045952</v>
      </c>
    </row>
    <row r="216" spans="3:357" x14ac:dyDescent="0.35">
      <c r="C216" s="60"/>
      <c r="D216" s="30">
        <v>-7.6001004515006132E-2</v>
      </c>
      <c r="E216" s="33">
        <v>0.99900099900099903</v>
      </c>
      <c r="AI216" s="60"/>
      <c r="AJ216" s="30">
        <v>-9.4984728663142032E-2</v>
      </c>
      <c r="AK216" s="33">
        <v>0.99900099900099903</v>
      </c>
      <c r="BO216" s="60"/>
      <c r="BP216" s="30">
        <v>-7.6176452269515998E-2</v>
      </c>
      <c r="BQ216" s="33">
        <v>0.46453546453546452</v>
      </c>
      <c r="CU216" s="60"/>
      <c r="CV216" s="30">
        <v>-9.494527906244081E-2</v>
      </c>
      <c r="CW216" s="33">
        <v>0.46453546453546452</v>
      </c>
      <c r="EA216" s="60"/>
      <c r="EB216" s="30">
        <v>-5.7879305960720745E-2</v>
      </c>
      <c r="EC216" s="33">
        <v>0.99900099900099903</v>
      </c>
      <c r="FG216" s="60"/>
      <c r="FH216" s="30">
        <v>-8.3469300969812407E-2</v>
      </c>
      <c r="FI216" s="33">
        <v>0.99900099900099903</v>
      </c>
      <c r="GM216" s="60"/>
      <c r="GN216" s="30">
        <v>998.23948996305387</v>
      </c>
      <c r="GO216" s="33">
        <v>0.46453546453546452</v>
      </c>
      <c r="HS216" s="60"/>
      <c r="HT216" s="30">
        <v>995.54636892252495</v>
      </c>
      <c r="HU216" s="33">
        <v>0.46453546453546452</v>
      </c>
      <c r="IY216" s="60"/>
      <c r="IZ216" s="30">
        <v>995.54639999999995</v>
      </c>
      <c r="JA216" s="33">
        <v>0.46453546453546452</v>
      </c>
      <c r="KE216" s="60"/>
      <c r="KF216" s="30">
        <v>995.90729999999996</v>
      </c>
      <c r="KG216" s="33">
        <v>0.46453546453546452</v>
      </c>
      <c r="LK216" s="60"/>
      <c r="LL216" s="30">
        <v>998.54769999999996</v>
      </c>
      <c r="LM216" s="33">
        <v>0.46453546453546452</v>
      </c>
      <c r="MQ216" s="60"/>
      <c r="MR216" s="30">
        <v>998.81899999999996</v>
      </c>
      <c r="MS216" s="33">
        <v>0.46453546453546452</v>
      </c>
    </row>
    <row r="217" spans="3:357" x14ac:dyDescent="0.35">
      <c r="C217" s="60"/>
      <c r="D217" s="30">
        <v>-7.6001004515006132E-2</v>
      </c>
      <c r="E217" s="33">
        <v>0.99900099900099903</v>
      </c>
      <c r="AI217" s="60"/>
      <c r="AJ217" s="30">
        <v>-9.4984728663142032E-2</v>
      </c>
      <c r="AK217" s="33">
        <v>0.99900099900099903</v>
      </c>
      <c r="BO217" s="60"/>
      <c r="BP217" s="30">
        <v>-7.5886192854067391E-2</v>
      </c>
      <c r="BQ217" s="33">
        <v>0.46953046953046951</v>
      </c>
      <c r="CU217" s="60"/>
      <c r="CV217" s="30">
        <v>-9.4798787075016294E-2</v>
      </c>
      <c r="CW217" s="33">
        <v>0.46953046953046951</v>
      </c>
      <c r="EA217" s="60"/>
      <c r="EB217" s="30">
        <v>-5.7879305960720745E-2</v>
      </c>
      <c r="EC217" s="33">
        <v>0.99900099900099903</v>
      </c>
      <c r="FG217" s="60"/>
      <c r="FH217" s="30">
        <v>-8.3469300969812407E-2</v>
      </c>
      <c r="FI217" s="33">
        <v>0.99900099900099903</v>
      </c>
      <c r="GM217" s="60"/>
      <c r="GN217" s="30">
        <v>998.50150943534936</v>
      </c>
      <c r="GO217" s="33">
        <v>0.46953046953046951</v>
      </c>
      <c r="HS217" s="60"/>
      <c r="HT217" s="30">
        <v>995.89136247156216</v>
      </c>
      <c r="HU217" s="33">
        <v>0.46953046953046951</v>
      </c>
      <c r="IY217" s="60"/>
      <c r="IZ217" s="30">
        <v>995.89139999999998</v>
      </c>
      <c r="JA217" s="33">
        <v>0.46953046953046951</v>
      </c>
      <c r="KE217" s="60"/>
      <c r="KF217" s="30">
        <v>996.13220000000001</v>
      </c>
      <c r="KG217" s="33">
        <v>0.46953046953046951</v>
      </c>
      <c r="LK217" s="60"/>
      <c r="LL217" s="30">
        <v>998.58770000000004</v>
      </c>
      <c r="LM217" s="33">
        <v>0.46953046953046951</v>
      </c>
      <c r="MQ217" s="60"/>
      <c r="MR217" s="30">
        <v>998.95230000000004</v>
      </c>
      <c r="MS217" s="33">
        <v>0.46953046953046951</v>
      </c>
    </row>
    <row r="218" spans="3:357" x14ac:dyDescent="0.35">
      <c r="C218" s="60"/>
      <c r="D218" s="30">
        <v>-7.6001004515006132E-2</v>
      </c>
      <c r="E218" s="33">
        <v>0.99900099900099903</v>
      </c>
      <c r="AI218" s="60"/>
      <c r="AJ218" s="30">
        <v>-9.4984728663142032E-2</v>
      </c>
      <c r="AK218" s="33">
        <v>0.99900099900099903</v>
      </c>
      <c r="BO218" s="60"/>
      <c r="BP218" s="30">
        <v>-7.5644631510443594E-2</v>
      </c>
      <c r="BQ218" s="33">
        <v>0.4745254745254745</v>
      </c>
      <c r="CU218" s="60"/>
      <c r="CV218" s="30">
        <v>-9.4699161883304864E-2</v>
      </c>
      <c r="CW218" s="33">
        <v>0.4745254745254745</v>
      </c>
      <c r="EA218" s="60"/>
      <c r="EB218" s="30">
        <v>-5.7879305960720745E-2</v>
      </c>
      <c r="EC218" s="33">
        <v>0.99900099900099903</v>
      </c>
      <c r="FG218" s="60"/>
      <c r="FH218" s="30">
        <v>-8.3469300969812407E-2</v>
      </c>
      <c r="FI218" s="33">
        <v>0.99900099900099903</v>
      </c>
      <c r="GM218" s="60"/>
      <c r="GN218" s="30">
        <v>998.72389055178564</v>
      </c>
      <c r="GO218" s="33">
        <v>0.4745254745254745</v>
      </c>
      <c r="HS218" s="60"/>
      <c r="HT218" s="30">
        <v>996.34013142053846</v>
      </c>
      <c r="HU218" s="33">
        <v>0.4745254745254745</v>
      </c>
      <c r="IY218" s="60"/>
      <c r="IZ218" s="30">
        <v>996.34010000000001</v>
      </c>
      <c r="JA218" s="33">
        <v>0.4745254745254745</v>
      </c>
      <c r="KE218" s="60"/>
      <c r="KF218" s="30">
        <v>996.33270000000005</v>
      </c>
      <c r="KG218" s="33">
        <v>0.4745254745254745</v>
      </c>
      <c r="LK218" s="60"/>
      <c r="LL218" s="30">
        <v>999.10749999999996</v>
      </c>
      <c r="LM218" s="33">
        <v>0.4745254745254745</v>
      </c>
      <c r="MQ218" s="60"/>
      <c r="MR218" s="30">
        <v>999.09479999999996</v>
      </c>
      <c r="MS218" s="33">
        <v>0.4745254745254745</v>
      </c>
    </row>
    <row r="219" spans="3:357" x14ac:dyDescent="0.35">
      <c r="C219" s="60"/>
      <c r="D219" s="30">
        <v>-7.6001004515006132E-2</v>
      </c>
      <c r="E219" s="33">
        <v>0.99900099900099903</v>
      </c>
      <c r="AI219" s="60"/>
      <c r="AJ219" s="30">
        <v>-9.4984728663142032E-2</v>
      </c>
      <c r="AK219" s="33">
        <v>0.99900099900099903</v>
      </c>
      <c r="BO219" s="60"/>
      <c r="BP219" s="30">
        <v>-7.5479762724830257E-2</v>
      </c>
      <c r="BQ219" s="33">
        <v>0.47952047952047955</v>
      </c>
      <c r="CU219" s="60"/>
      <c r="CV219" s="30">
        <v>-9.4645332982702793E-2</v>
      </c>
      <c r="CW219" s="33">
        <v>0.47952047952047955</v>
      </c>
      <c r="EA219" s="60"/>
      <c r="EB219" s="30">
        <v>-5.7879305960720745E-2</v>
      </c>
      <c r="EC219" s="33">
        <v>0.99900099900099903</v>
      </c>
      <c r="FG219" s="60"/>
      <c r="FH219" s="30">
        <v>-8.3469300969812407E-2</v>
      </c>
      <c r="FI219" s="33">
        <v>0.99900099900099903</v>
      </c>
      <c r="GM219" s="60"/>
      <c r="GN219" s="30">
        <v>998.99414010083024</v>
      </c>
      <c r="GO219" s="33">
        <v>0.47952047952047955</v>
      </c>
      <c r="HS219" s="60"/>
      <c r="HT219" s="30">
        <v>996.6449995220014</v>
      </c>
      <c r="HU219" s="33">
        <v>0.47952047952047955</v>
      </c>
      <c r="IY219" s="60"/>
      <c r="IZ219" s="30">
        <v>996.64499999999998</v>
      </c>
      <c r="JA219" s="33">
        <v>0.47952047952047955</v>
      </c>
      <c r="KE219" s="60"/>
      <c r="KF219" s="30">
        <v>996.51930000000004</v>
      </c>
      <c r="KG219" s="33">
        <v>0.47952047952047955</v>
      </c>
      <c r="LK219" s="60"/>
      <c r="LL219" s="30">
        <v>999.22820000000002</v>
      </c>
      <c r="LM219" s="33">
        <v>0.47952047952047955</v>
      </c>
      <c r="MQ219" s="60"/>
      <c r="MR219" s="30">
        <v>999.43730000000005</v>
      </c>
      <c r="MS219" s="33">
        <v>0.47952047952047955</v>
      </c>
    </row>
    <row r="220" spans="3:357" x14ac:dyDescent="0.35">
      <c r="C220" s="60"/>
      <c r="D220" s="30">
        <v>-7.6001004515006132E-2</v>
      </c>
      <c r="E220" s="33">
        <v>0.99900099900099903</v>
      </c>
      <c r="AI220" s="60"/>
      <c r="AJ220" s="30">
        <v>-9.4984728663142032E-2</v>
      </c>
      <c r="AK220" s="33">
        <v>0.99900099900099903</v>
      </c>
      <c r="BO220" s="60"/>
      <c r="BP220" s="30">
        <v>-7.5283322807307443E-2</v>
      </c>
      <c r="BQ220" s="33">
        <v>0.48451548451548454</v>
      </c>
      <c r="CU220" s="60"/>
      <c r="CV220" s="30">
        <v>-9.4555732790440966E-2</v>
      </c>
      <c r="CW220" s="33">
        <v>0.48451548451548454</v>
      </c>
      <c r="EA220" s="60"/>
      <c r="EB220" s="30">
        <v>-5.7879305960720745E-2</v>
      </c>
      <c r="EC220" s="33">
        <v>0.99900099900099903</v>
      </c>
      <c r="FG220" s="60"/>
      <c r="FH220" s="30">
        <v>-8.3469300969812407E-2</v>
      </c>
      <c r="FI220" s="33">
        <v>0.99900099900099903</v>
      </c>
      <c r="GM220" s="60"/>
      <c r="GN220" s="30">
        <v>999.64059906060027</v>
      </c>
      <c r="GO220" s="33">
        <v>0.48451548451548454</v>
      </c>
      <c r="HS220" s="60"/>
      <c r="HT220" s="30">
        <v>996.89814353634267</v>
      </c>
      <c r="HU220" s="33">
        <v>0.48451548451548454</v>
      </c>
      <c r="IY220" s="60"/>
      <c r="IZ220" s="30">
        <v>996.8981</v>
      </c>
      <c r="JA220" s="33">
        <v>0.48451548451548454</v>
      </c>
      <c r="KE220" s="60"/>
      <c r="KF220" s="30">
        <v>996.92870000000005</v>
      </c>
      <c r="KG220" s="33">
        <v>0.48451548451548454</v>
      </c>
      <c r="LK220" s="60"/>
      <c r="LL220" s="30">
        <v>999.54039999999998</v>
      </c>
      <c r="LM220" s="33">
        <v>0.48451548451548454</v>
      </c>
      <c r="MQ220" s="60"/>
      <c r="MR220" s="30">
        <v>999.62760000000003</v>
      </c>
      <c r="MS220" s="33">
        <v>0.48451548451548454</v>
      </c>
    </row>
    <row r="221" spans="3:357" x14ac:dyDescent="0.35">
      <c r="C221" s="60"/>
      <c r="D221" s="30">
        <v>-7.6001004515006132E-2</v>
      </c>
      <c r="E221" s="33">
        <v>0.99900099900099903</v>
      </c>
      <c r="AI221" s="60"/>
      <c r="AJ221" s="30">
        <v>-9.4984728663142032E-2</v>
      </c>
      <c r="AK221" s="33">
        <v>0.99900099900099903</v>
      </c>
      <c r="BO221" s="60"/>
      <c r="BP221" s="30">
        <v>-7.5163038584853986E-2</v>
      </c>
      <c r="BQ221" s="33">
        <v>0.48951048951048953</v>
      </c>
      <c r="CU221" s="60"/>
      <c r="CV221" s="30">
        <v>-9.4494269856435997E-2</v>
      </c>
      <c r="CW221" s="33">
        <v>0.48951048951048953</v>
      </c>
      <c r="EA221" s="60"/>
      <c r="EB221" s="30">
        <v>-5.7879305960720745E-2</v>
      </c>
      <c r="EC221" s="33">
        <v>0.99900099900099903</v>
      </c>
      <c r="FG221" s="60"/>
      <c r="FH221" s="30">
        <v>-8.3469300969812407E-2</v>
      </c>
      <c r="FI221" s="33">
        <v>0.99900099900099903</v>
      </c>
      <c r="GM221" s="60"/>
      <c r="GN221" s="30">
        <v>999.85271531988121</v>
      </c>
      <c r="GO221" s="33">
        <v>0.48951048951048953</v>
      </c>
      <c r="HS221" s="60"/>
      <c r="HT221" s="30">
        <v>996.9908726169059</v>
      </c>
      <c r="HU221" s="33">
        <v>0.48951048951048953</v>
      </c>
      <c r="IY221" s="60"/>
      <c r="IZ221" s="30">
        <v>996.99090000000001</v>
      </c>
      <c r="JA221" s="33">
        <v>0.48951048951048953</v>
      </c>
      <c r="KE221" s="60"/>
      <c r="KF221" s="30">
        <v>997.15309999999999</v>
      </c>
      <c r="KG221" s="33">
        <v>0.48951048951048953</v>
      </c>
      <c r="LK221" s="60"/>
      <c r="LL221" s="30">
        <v>999.87490000000003</v>
      </c>
      <c r="LM221" s="33">
        <v>0.48951048951048953</v>
      </c>
      <c r="MQ221" s="60"/>
      <c r="MR221" s="30">
        <v>999.88779999999997</v>
      </c>
      <c r="MS221" s="33">
        <v>0.48951048951048953</v>
      </c>
    </row>
    <row r="222" spans="3:357" x14ac:dyDescent="0.35">
      <c r="C222" s="60"/>
      <c r="D222" s="30">
        <v>-7.6001004515006132E-2</v>
      </c>
      <c r="E222" s="33">
        <v>0.99900099900099903</v>
      </c>
      <c r="AI222" s="60"/>
      <c r="AJ222" s="30">
        <v>-9.4984728663142032E-2</v>
      </c>
      <c r="AK222" s="33">
        <v>0.99900099900099903</v>
      </c>
      <c r="BO222" s="60"/>
      <c r="BP222" s="30">
        <v>-7.4975735149670195E-2</v>
      </c>
      <c r="BQ222" s="33">
        <v>0.49450549450549453</v>
      </c>
      <c r="CU222" s="60"/>
      <c r="CV222" s="30">
        <v>-9.4440614324432556E-2</v>
      </c>
      <c r="CW222" s="33">
        <v>0.49450549450549453</v>
      </c>
      <c r="EA222" s="60"/>
      <c r="EB222" s="30">
        <v>-5.7879305960720745E-2</v>
      </c>
      <c r="EC222" s="33">
        <v>0.99900099900099903</v>
      </c>
      <c r="FG222" s="60"/>
      <c r="FH222" s="30">
        <v>-8.3469300969812407E-2</v>
      </c>
      <c r="FI222" s="33">
        <v>0.99900099900099903</v>
      </c>
      <c r="GM222" s="60"/>
      <c r="GN222" s="30">
        <v>1000.0848546854085</v>
      </c>
      <c r="GO222" s="33">
        <v>0.49450549450549453</v>
      </c>
      <c r="HS222" s="60"/>
      <c r="HT222" s="30">
        <v>997.15702755115399</v>
      </c>
      <c r="HU222" s="33">
        <v>0.49450549450549453</v>
      </c>
      <c r="IY222" s="60"/>
      <c r="IZ222" s="30">
        <v>997.15700000000004</v>
      </c>
      <c r="JA222" s="33">
        <v>0.49450549450549453</v>
      </c>
      <c r="KE222" s="60"/>
      <c r="KF222" s="30">
        <v>997.41980000000001</v>
      </c>
      <c r="KG222" s="33">
        <v>0.49450549450549453</v>
      </c>
      <c r="LK222" s="60"/>
      <c r="LL222" s="30">
        <v>999.95029999999997</v>
      </c>
      <c r="LM222" s="33">
        <v>0.49450549450549453</v>
      </c>
      <c r="MQ222" s="60"/>
      <c r="MR222" s="30">
        <v>1000.2383</v>
      </c>
      <c r="MS222" s="33">
        <v>0.49450549450549453</v>
      </c>
    </row>
    <row r="223" spans="3:357" x14ac:dyDescent="0.35">
      <c r="C223" s="60"/>
      <c r="D223" s="30">
        <v>-7.6001004515006132E-2</v>
      </c>
      <c r="E223" s="33">
        <v>0.99900099900099903</v>
      </c>
      <c r="AI223" s="60"/>
      <c r="AJ223" s="30">
        <v>-9.4984728663142032E-2</v>
      </c>
      <c r="AK223" s="33">
        <v>0.99900099900099903</v>
      </c>
      <c r="BO223" s="60"/>
      <c r="BP223" s="30">
        <v>-7.4890587867628325E-2</v>
      </c>
      <c r="BQ223" s="33">
        <v>0.49950049950049952</v>
      </c>
      <c r="CU223" s="60"/>
      <c r="CV223" s="30">
        <v>-9.4382202883809913E-2</v>
      </c>
      <c r="CW223" s="33">
        <v>0.49950049950049952</v>
      </c>
      <c r="EA223" s="60"/>
      <c r="EB223" s="30">
        <v>-5.7879305960720745E-2</v>
      </c>
      <c r="EC223" s="33">
        <v>0.99900099900099903</v>
      </c>
      <c r="FG223" s="60"/>
      <c r="FH223" s="30">
        <v>-8.3469300969812407E-2</v>
      </c>
      <c r="FI223" s="33">
        <v>0.99900099900099903</v>
      </c>
      <c r="GM223" s="60"/>
      <c r="GN223" s="30">
        <v>1000.2094009165019</v>
      </c>
      <c r="GO223" s="33">
        <v>0.49950049950049952</v>
      </c>
      <c r="HS223" s="60"/>
      <c r="HT223" s="30">
        <v>997.48748426308316</v>
      </c>
      <c r="HU223" s="33">
        <v>0.49950049950049952</v>
      </c>
      <c r="IY223" s="60"/>
      <c r="IZ223" s="30">
        <v>997.48749999999995</v>
      </c>
      <c r="JA223" s="33">
        <v>0.49950049950049952</v>
      </c>
      <c r="KE223" s="60"/>
      <c r="KF223" s="30">
        <v>997.79960000000005</v>
      </c>
      <c r="KG223" s="33">
        <v>0.49950049950049952</v>
      </c>
      <c r="LK223" s="60"/>
      <c r="LL223" s="30">
        <v>1000.2469</v>
      </c>
      <c r="LM223" s="33">
        <v>0.49950049950049952</v>
      </c>
      <c r="MQ223" s="60"/>
      <c r="MR223" s="30">
        <v>1000.6951</v>
      </c>
      <c r="MS223" s="33">
        <v>0.49950049950049952</v>
      </c>
    </row>
    <row r="224" spans="3:357" x14ac:dyDescent="0.35">
      <c r="C224" s="60"/>
      <c r="D224" s="30">
        <v>-7.6001004515006132E-2</v>
      </c>
      <c r="E224" s="33">
        <v>0.99900099900099903</v>
      </c>
      <c r="AI224" s="60"/>
      <c r="AJ224" s="30">
        <v>-9.4984728663142032E-2</v>
      </c>
      <c r="AK224" s="33">
        <v>0.99900099900099903</v>
      </c>
      <c r="BO224" s="60"/>
      <c r="BP224" s="30">
        <v>-7.4613901686464285E-2</v>
      </c>
      <c r="BQ224" s="33">
        <v>0.50449550449550451</v>
      </c>
      <c r="CU224" s="60"/>
      <c r="CV224" s="30">
        <v>-9.435593547051821E-2</v>
      </c>
      <c r="CW224" s="33">
        <v>0.50449550449550451</v>
      </c>
      <c r="EA224" s="60"/>
      <c r="EB224" s="30">
        <v>-5.7879305960720745E-2</v>
      </c>
      <c r="EC224" s="33">
        <v>0.99900099900099903</v>
      </c>
      <c r="FG224" s="60"/>
      <c r="FH224" s="30">
        <v>-8.3469300969812407E-2</v>
      </c>
      <c r="FI224" s="33">
        <v>0.99900099900099903</v>
      </c>
      <c r="GM224" s="60"/>
      <c r="GN224" s="30">
        <v>1000.5565370645386</v>
      </c>
      <c r="GO224" s="33">
        <v>0.50449550449550451</v>
      </c>
      <c r="HS224" s="60"/>
      <c r="HT224" s="30">
        <v>997.71275554728891</v>
      </c>
      <c r="HU224" s="33">
        <v>0.50449550449550451</v>
      </c>
      <c r="IY224" s="60"/>
      <c r="IZ224" s="30">
        <v>997.71280000000002</v>
      </c>
      <c r="JA224" s="33">
        <v>0.50449550449550451</v>
      </c>
      <c r="KE224" s="60"/>
      <c r="KF224" s="30">
        <v>997.98680000000002</v>
      </c>
      <c r="KG224" s="33">
        <v>0.50449550449550451</v>
      </c>
      <c r="LK224" s="60"/>
      <c r="LL224" s="30">
        <v>1000.3843000000001</v>
      </c>
      <c r="LM224" s="33">
        <v>0.50449550449550451</v>
      </c>
      <c r="MQ224" s="60"/>
      <c r="MR224" s="30">
        <v>1001.0112</v>
      </c>
      <c r="MS224" s="33">
        <v>0.50449550449550451</v>
      </c>
    </row>
    <row r="225" spans="3:357" x14ac:dyDescent="0.35">
      <c r="C225" s="60"/>
      <c r="D225" s="30">
        <v>-7.6001004515006132E-2</v>
      </c>
      <c r="E225" s="33">
        <v>0.99900099900099903</v>
      </c>
      <c r="AI225" s="60"/>
      <c r="AJ225" s="30">
        <v>-9.4984728663142032E-2</v>
      </c>
      <c r="AK225" s="33">
        <v>0.99900099900099903</v>
      </c>
      <c r="BO225" s="60"/>
      <c r="BP225" s="30">
        <v>-7.450188325637408E-2</v>
      </c>
      <c r="BQ225" s="33">
        <v>0.50949050949050945</v>
      </c>
      <c r="CU225" s="60"/>
      <c r="CV225" s="30">
        <v>-9.432054428054161E-2</v>
      </c>
      <c r="CW225" s="33">
        <v>0.50949050949050945</v>
      </c>
      <c r="EA225" s="60"/>
      <c r="EB225" s="30">
        <v>-5.7879305960720745E-2</v>
      </c>
      <c r="EC225" s="33">
        <v>0.99900099900099903</v>
      </c>
      <c r="FG225" s="60"/>
      <c r="FH225" s="30">
        <v>-8.3469300969812407E-2</v>
      </c>
      <c r="FI225" s="33">
        <v>0.99900099900099903</v>
      </c>
      <c r="GM225" s="60"/>
      <c r="GN225" s="30">
        <v>1001.0018073308822</v>
      </c>
      <c r="GO225" s="33">
        <v>0.50949050949050945</v>
      </c>
      <c r="HS225" s="60"/>
      <c r="HT225" s="30">
        <v>997.87815888446835</v>
      </c>
      <c r="HU225" s="33">
        <v>0.50949050949050945</v>
      </c>
      <c r="IY225" s="60"/>
      <c r="IZ225" s="30">
        <v>997.87819999999999</v>
      </c>
      <c r="JA225" s="33">
        <v>0.50949050949050945</v>
      </c>
      <c r="KE225" s="60"/>
      <c r="KF225" s="30">
        <v>998.38580000000002</v>
      </c>
      <c r="KG225" s="33">
        <v>0.50949050949050945</v>
      </c>
      <c r="LK225" s="60"/>
      <c r="LL225" s="30">
        <v>1000.6815</v>
      </c>
      <c r="LM225" s="33">
        <v>0.50949050949050945</v>
      </c>
      <c r="MQ225" s="60"/>
      <c r="MR225" s="30">
        <v>1001.323</v>
      </c>
      <c r="MS225" s="33">
        <v>0.50949050949050945</v>
      </c>
    </row>
    <row r="226" spans="3:357" x14ac:dyDescent="0.35">
      <c r="C226" s="60"/>
      <c r="D226" s="30">
        <v>-7.6001004515006132E-2</v>
      </c>
      <c r="E226" s="33">
        <v>0.99900099900099903</v>
      </c>
      <c r="AI226" s="60"/>
      <c r="AJ226" s="30">
        <v>-9.4984728663142032E-2</v>
      </c>
      <c r="AK226" s="33">
        <v>0.99900099900099903</v>
      </c>
      <c r="BO226" s="60"/>
      <c r="BP226" s="30">
        <v>-7.4373749928677207E-2</v>
      </c>
      <c r="BQ226" s="33">
        <v>0.51448551448551449</v>
      </c>
      <c r="CU226" s="60"/>
      <c r="CV226" s="30">
        <v>-9.4198489049573592E-2</v>
      </c>
      <c r="CW226" s="33">
        <v>0.51448551448551449</v>
      </c>
      <c r="EA226" s="60"/>
      <c r="EB226" s="30">
        <v>-5.7879305960720745E-2</v>
      </c>
      <c r="EC226" s="33">
        <v>0.99900099900099903</v>
      </c>
      <c r="FG226" s="60"/>
      <c r="FH226" s="30">
        <v>-8.3469300969812407E-2</v>
      </c>
      <c r="FI226" s="33">
        <v>0.99900099900099903</v>
      </c>
      <c r="GM226" s="60"/>
      <c r="GN226" s="30">
        <v>1001.2426633834203</v>
      </c>
      <c r="GO226" s="33">
        <v>0.51448551448551449</v>
      </c>
      <c r="HS226" s="60"/>
      <c r="HT226" s="30">
        <v>998.25990562036952</v>
      </c>
      <c r="HU226" s="33">
        <v>0.51448551448551449</v>
      </c>
      <c r="IY226" s="60"/>
      <c r="IZ226" s="30">
        <v>998.25990000000002</v>
      </c>
      <c r="JA226" s="33">
        <v>0.51448551448551449</v>
      </c>
      <c r="KE226" s="60"/>
      <c r="KF226" s="30">
        <v>998.70600000000002</v>
      </c>
      <c r="KG226" s="33">
        <v>0.51448551448551449</v>
      </c>
      <c r="LK226" s="60"/>
      <c r="LL226" s="30">
        <v>1000.9888999999999</v>
      </c>
      <c r="LM226" s="33">
        <v>0.51448551448551449</v>
      </c>
      <c r="MQ226" s="60"/>
      <c r="MR226" s="30">
        <v>1001.6298</v>
      </c>
      <c r="MS226" s="33">
        <v>0.51448551448551449</v>
      </c>
    </row>
    <row r="227" spans="3:357" x14ac:dyDescent="0.35">
      <c r="C227" s="60"/>
      <c r="D227" s="30">
        <v>-7.6001004515006132E-2</v>
      </c>
      <c r="E227" s="33">
        <v>0.99900099900099903</v>
      </c>
      <c r="AI227" s="60"/>
      <c r="AJ227" s="30">
        <v>-9.4984728663142032E-2</v>
      </c>
      <c r="AK227" s="33">
        <v>0.99900099900099903</v>
      </c>
      <c r="BO227" s="60"/>
      <c r="BP227" s="30">
        <v>-7.4202009036335254E-2</v>
      </c>
      <c r="BQ227" s="33">
        <v>0.51948051948051943</v>
      </c>
      <c r="CU227" s="60"/>
      <c r="CV227" s="30">
        <v>-9.4079858417329146E-2</v>
      </c>
      <c r="CW227" s="33">
        <v>0.51948051948051943</v>
      </c>
      <c r="EA227" s="60"/>
      <c r="EB227" s="30">
        <v>-5.7879305960720745E-2</v>
      </c>
      <c r="EC227" s="33">
        <v>0.99900099900099903</v>
      </c>
      <c r="FG227" s="60"/>
      <c r="FH227" s="30">
        <v>-8.3469300969812407E-2</v>
      </c>
      <c r="FI227" s="33">
        <v>0.99900099900099903</v>
      </c>
      <c r="GM227" s="60"/>
      <c r="GN227" s="30">
        <v>1001.5168291568352</v>
      </c>
      <c r="GO227" s="33">
        <v>0.51948051948051943</v>
      </c>
      <c r="HS227" s="60"/>
      <c r="HT227" s="30">
        <v>998.52986417529576</v>
      </c>
      <c r="HU227" s="33">
        <v>0.51948051948051943</v>
      </c>
      <c r="IY227" s="60"/>
      <c r="IZ227" s="30">
        <v>998.5299</v>
      </c>
      <c r="JA227" s="33">
        <v>0.51948051948051943</v>
      </c>
      <c r="KE227" s="60"/>
      <c r="KF227" s="30">
        <v>998.99959999999999</v>
      </c>
      <c r="KG227" s="33">
        <v>0.51948051948051943</v>
      </c>
      <c r="LK227" s="60"/>
      <c r="LL227" s="30">
        <v>1001.1239</v>
      </c>
      <c r="LM227" s="33">
        <v>0.51948051948051943</v>
      </c>
      <c r="MQ227" s="60"/>
      <c r="MR227" s="30">
        <v>1002.0583</v>
      </c>
      <c r="MS227" s="33">
        <v>0.51948051948051943</v>
      </c>
    </row>
    <row r="228" spans="3:357" x14ac:dyDescent="0.35">
      <c r="C228" s="60"/>
      <c r="D228" s="30">
        <v>-7.6001004515006132E-2</v>
      </c>
      <c r="E228" s="33">
        <v>0.99900099900099903</v>
      </c>
      <c r="AI228" s="60"/>
      <c r="AJ228" s="30">
        <v>-9.4984728663142032E-2</v>
      </c>
      <c r="AK228" s="33">
        <v>0.99900099900099903</v>
      </c>
      <c r="BO228" s="60"/>
      <c r="BP228" s="30">
        <v>-7.407563246407449E-2</v>
      </c>
      <c r="BQ228" s="33">
        <v>0.52447552447552448</v>
      </c>
      <c r="CU228" s="60"/>
      <c r="CV228" s="30">
        <v>-9.4027137634640698E-2</v>
      </c>
      <c r="CW228" s="33">
        <v>0.52447552447552448</v>
      </c>
      <c r="EA228" s="60"/>
      <c r="EB228" s="30">
        <v>-5.7879305960720745E-2</v>
      </c>
      <c r="EC228" s="33">
        <v>0.99900099900099903</v>
      </c>
      <c r="FG228" s="60"/>
      <c r="FH228" s="30">
        <v>-8.3469300969812407E-2</v>
      </c>
      <c r="FI228" s="33">
        <v>0.99900099900099903</v>
      </c>
      <c r="GM228" s="60"/>
      <c r="GN228" s="30">
        <v>1001.8159566512486</v>
      </c>
      <c r="GO228" s="33">
        <v>0.52447552447552448</v>
      </c>
      <c r="HS228" s="60"/>
      <c r="HT228" s="30">
        <v>998.66450734743751</v>
      </c>
      <c r="HU228" s="33">
        <v>0.52447552447552448</v>
      </c>
      <c r="IY228" s="60"/>
      <c r="IZ228" s="30">
        <v>998.66449999999998</v>
      </c>
      <c r="JA228" s="33">
        <v>0.52447552447552448</v>
      </c>
      <c r="KE228" s="60"/>
      <c r="KF228" s="30">
        <v>999.12739999999997</v>
      </c>
      <c r="KG228" s="33">
        <v>0.52447552447552448</v>
      </c>
      <c r="LK228" s="60"/>
      <c r="LL228" s="30">
        <v>1001.4226</v>
      </c>
      <c r="LM228" s="33">
        <v>0.52447552447552448</v>
      </c>
      <c r="MQ228" s="60"/>
      <c r="MR228" s="30">
        <v>1002.2817</v>
      </c>
      <c r="MS228" s="33">
        <v>0.52447552447552448</v>
      </c>
    </row>
    <row r="229" spans="3:357" x14ac:dyDescent="0.35">
      <c r="C229" s="60"/>
      <c r="D229" s="30">
        <v>-7.6001004515006132E-2</v>
      </c>
      <c r="E229" s="33">
        <v>0.99900099900099903</v>
      </c>
      <c r="AI229" s="60"/>
      <c r="AJ229" s="30">
        <v>-9.4984728663142032E-2</v>
      </c>
      <c r="AK229" s="33">
        <v>0.99900099900099903</v>
      </c>
      <c r="BO229" s="60"/>
      <c r="BP229" s="30">
        <v>-7.3933875838671281E-2</v>
      </c>
      <c r="BQ229" s="33">
        <v>0.52947052947052942</v>
      </c>
      <c r="CU229" s="60"/>
      <c r="CV229" s="30">
        <v>-9.3999195778218997E-2</v>
      </c>
      <c r="CW229" s="33">
        <v>0.52947052947052942</v>
      </c>
      <c r="EA229" s="60"/>
      <c r="EB229" s="30">
        <v>-5.7879305960720745E-2</v>
      </c>
      <c r="EC229" s="33">
        <v>0.99900099900099903</v>
      </c>
      <c r="FG229" s="60"/>
      <c r="FH229" s="30">
        <v>-8.3469300969812407E-2</v>
      </c>
      <c r="FI229" s="33">
        <v>0.99900099900099903</v>
      </c>
      <c r="GM229" s="60"/>
      <c r="GN229" s="30">
        <v>1002.0633115113822</v>
      </c>
      <c r="GO229" s="33">
        <v>0.52947052947052942</v>
      </c>
      <c r="HS229" s="60"/>
      <c r="HT229" s="30">
        <v>999.2384862637258</v>
      </c>
      <c r="HU229" s="33">
        <v>0.52947052947052942</v>
      </c>
      <c r="IY229" s="60"/>
      <c r="IZ229" s="30">
        <v>999.23850000000004</v>
      </c>
      <c r="JA229" s="33">
        <v>0.52947052947052942</v>
      </c>
      <c r="KE229" s="60"/>
      <c r="KF229" s="30">
        <v>999.23580000000004</v>
      </c>
      <c r="KG229" s="33">
        <v>0.52947052947052942</v>
      </c>
      <c r="LK229" s="60"/>
      <c r="LL229" s="30">
        <v>1001.7048</v>
      </c>
      <c r="LM229" s="33">
        <v>0.52947052947052942</v>
      </c>
      <c r="MQ229" s="60"/>
      <c r="MR229" s="30">
        <v>1002.6015</v>
      </c>
      <c r="MS229" s="33">
        <v>0.52947052947052942</v>
      </c>
    </row>
    <row r="230" spans="3:357" x14ac:dyDescent="0.35">
      <c r="C230" s="60"/>
      <c r="D230" s="30">
        <v>-7.6001004515006132E-2</v>
      </c>
      <c r="E230" s="33">
        <v>0.99900099900099903</v>
      </c>
      <c r="AI230" s="60"/>
      <c r="AJ230" s="30">
        <v>-9.4984728663142032E-2</v>
      </c>
      <c r="AK230" s="33">
        <v>0.99900099900099903</v>
      </c>
      <c r="BO230" s="60"/>
      <c r="BP230" s="30">
        <v>-7.3794618995635594E-2</v>
      </c>
      <c r="BQ230" s="33">
        <v>0.53446553446553446</v>
      </c>
      <c r="CU230" s="60"/>
      <c r="CV230" s="30">
        <v>-9.3917262550088226E-2</v>
      </c>
      <c r="CW230" s="33">
        <v>0.53446553446553446</v>
      </c>
      <c r="EA230" s="60"/>
      <c r="EB230" s="30">
        <v>-5.7879305960720745E-2</v>
      </c>
      <c r="EC230" s="33">
        <v>0.99900099900099903</v>
      </c>
      <c r="FG230" s="60"/>
      <c r="FH230" s="30">
        <v>-8.3469300969812407E-2</v>
      </c>
      <c r="FI230" s="33">
        <v>0.99900099900099903</v>
      </c>
      <c r="GM230" s="60"/>
      <c r="GN230" s="30">
        <v>1002.5757914984052</v>
      </c>
      <c r="GO230" s="33">
        <v>0.53446553446553446</v>
      </c>
      <c r="HS230" s="60"/>
      <c r="HT230" s="30">
        <v>999.36083419739543</v>
      </c>
      <c r="HU230" s="33">
        <v>0.53446553446553446</v>
      </c>
      <c r="IY230" s="60"/>
      <c r="IZ230" s="30">
        <v>999.36080000000004</v>
      </c>
      <c r="JA230" s="33">
        <v>0.53446553446553446</v>
      </c>
      <c r="KE230" s="60"/>
      <c r="KF230" s="30">
        <v>999.55640000000005</v>
      </c>
      <c r="KG230" s="33">
        <v>0.53446553446553446</v>
      </c>
      <c r="LK230" s="60"/>
      <c r="LL230" s="30">
        <v>1002.1383</v>
      </c>
      <c r="LM230" s="33">
        <v>0.53446553446553446</v>
      </c>
      <c r="MQ230" s="60"/>
      <c r="MR230" s="30">
        <v>1002.7967</v>
      </c>
      <c r="MS230" s="33">
        <v>0.53446553446553446</v>
      </c>
    </row>
    <row r="231" spans="3:357" x14ac:dyDescent="0.35">
      <c r="C231" s="60"/>
      <c r="D231" s="30">
        <v>-7.6001004515006132E-2</v>
      </c>
      <c r="E231" s="33">
        <v>0.99900099900099903</v>
      </c>
      <c r="AI231" s="60"/>
      <c r="AJ231" s="30">
        <v>-9.4984728663142032E-2</v>
      </c>
      <c r="AK231" s="33">
        <v>0.99900099900099903</v>
      </c>
      <c r="BO231" s="60"/>
      <c r="BP231" s="30">
        <v>-7.3691001009450821E-2</v>
      </c>
      <c r="BQ231" s="33">
        <v>0.53946053946053951</v>
      </c>
      <c r="CU231" s="60"/>
      <c r="CV231" s="30">
        <v>-9.3784139987705323E-2</v>
      </c>
      <c r="CW231" s="33">
        <v>0.53946053946053951</v>
      </c>
      <c r="EA231" s="60"/>
      <c r="EB231" s="30">
        <v>-5.7879305960720745E-2</v>
      </c>
      <c r="EC231" s="33">
        <v>0.99900099900099903</v>
      </c>
      <c r="FG231" s="60"/>
      <c r="FH231" s="30">
        <v>-8.3469300969812407E-2</v>
      </c>
      <c r="FI231" s="33">
        <v>0.99900099900099903</v>
      </c>
      <c r="GM231" s="60"/>
      <c r="GN231" s="30">
        <v>1002.9319748254281</v>
      </c>
      <c r="GO231" s="33">
        <v>0.53946053946053951</v>
      </c>
      <c r="HS231" s="60"/>
      <c r="HT231" s="30">
        <v>999.80107041766939</v>
      </c>
      <c r="HU231" s="33">
        <v>0.53946053946053951</v>
      </c>
      <c r="IY231" s="60"/>
      <c r="IZ231" s="30">
        <v>999.80110000000002</v>
      </c>
      <c r="JA231" s="33">
        <v>0.53946053946053951</v>
      </c>
      <c r="KE231" s="60"/>
      <c r="KF231" s="30">
        <v>999.6739</v>
      </c>
      <c r="KG231" s="33">
        <v>0.53946053946053951</v>
      </c>
      <c r="LK231" s="60"/>
      <c r="LL231" s="30">
        <v>1002.3053</v>
      </c>
      <c r="LM231" s="33">
        <v>0.53946053946053951</v>
      </c>
      <c r="MQ231" s="60"/>
      <c r="MR231" s="30">
        <v>1003.2155</v>
      </c>
      <c r="MS231" s="33">
        <v>0.53946053946053951</v>
      </c>
    </row>
    <row r="232" spans="3:357" x14ac:dyDescent="0.35">
      <c r="C232" s="60"/>
      <c r="D232" s="30">
        <v>-7.6001004515006132E-2</v>
      </c>
      <c r="E232" s="33">
        <v>0.99900099900099903</v>
      </c>
      <c r="AI232" s="60"/>
      <c r="AJ232" s="30">
        <v>-9.4984728663142032E-2</v>
      </c>
      <c r="AK232" s="33">
        <v>0.99900099900099903</v>
      </c>
      <c r="BO232" s="60"/>
      <c r="BP232" s="30">
        <v>-7.3619841227836921E-2</v>
      </c>
      <c r="BQ232" s="33">
        <v>0.54445554445554445</v>
      </c>
      <c r="CU232" s="60"/>
      <c r="CV232" s="30">
        <v>-9.367947856509784E-2</v>
      </c>
      <c r="CW232" s="33">
        <v>0.54445554445554445</v>
      </c>
      <c r="EA232" s="60"/>
      <c r="EB232" s="30">
        <v>-5.7879305960720745E-2</v>
      </c>
      <c r="EC232" s="33">
        <v>0.99900099900099903</v>
      </c>
      <c r="FG232" s="60"/>
      <c r="FH232" s="30">
        <v>-8.3469300969812407E-2</v>
      </c>
      <c r="FI232" s="33">
        <v>0.99900099900099903</v>
      </c>
      <c r="GM232" s="60"/>
      <c r="GN232" s="30">
        <v>1003.039397352433</v>
      </c>
      <c r="GO232" s="33">
        <v>0.54445554445554445</v>
      </c>
      <c r="HS232" s="60"/>
      <c r="HT232" s="30">
        <v>1000.0643281225786</v>
      </c>
      <c r="HU232" s="33">
        <v>0.54445554445554445</v>
      </c>
      <c r="IY232" s="60"/>
      <c r="IZ232" s="30">
        <v>1000.0643</v>
      </c>
      <c r="JA232" s="33">
        <v>0.54445554445554445</v>
      </c>
      <c r="KE232" s="60"/>
      <c r="KF232" s="30">
        <v>999.88400000000001</v>
      </c>
      <c r="KG232" s="33">
        <v>0.54445554445554445</v>
      </c>
      <c r="LK232" s="60"/>
      <c r="LL232" s="30">
        <v>1002.8452</v>
      </c>
      <c r="LM232" s="33">
        <v>0.54445554445554445</v>
      </c>
      <c r="MQ232" s="60"/>
      <c r="MR232" s="30">
        <v>1003.4186999999999</v>
      </c>
      <c r="MS232" s="33">
        <v>0.54445554445554445</v>
      </c>
    </row>
    <row r="233" spans="3:357" x14ac:dyDescent="0.35">
      <c r="C233" s="60"/>
      <c r="D233" s="30">
        <v>-7.6001004515006132E-2</v>
      </c>
      <c r="E233" s="33">
        <v>0.99900099900099903</v>
      </c>
      <c r="AI233" s="60"/>
      <c r="AJ233" s="30">
        <v>-9.4984728663142032E-2</v>
      </c>
      <c r="AK233" s="33">
        <v>0.99900099900099903</v>
      </c>
      <c r="BO233" s="60"/>
      <c r="BP233" s="30">
        <v>-7.3519292242537906E-2</v>
      </c>
      <c r="BQ233" s="33">
        <v>0.54845154845154842</v>
      </c>
      <c r="CU233" s="60"/>
      <c r="CV233" s="30">
        <v>-9.3632164566783915E-2</v>
      </c>
      <c r="CW233" s="33">
        <v>0.54845154845154842</v>
      </c>
      <c r="EA233" s="60"/>
      <c r="EB233" s="30">
        <v>-5.7879305960720745E-2</v>
      </c>
      <c r="EC233" s="33">
        <v>0.99900099900099903</v>
      </c>
      <c r="FG233" s="60"/>
      <c r="FH233" s="30">
        <v>-8.3469300969812407E-2</v>
      </c>
      <c r="FI233" s="33">
        <v>0.99900099900099903</v>
      </c>
      <c r="GM233" s="60"/>
      <c r="GN233" s="30">
        <v>1003.2036515294826</v>
      </c>
      <c r="GO233" s="33">
        <v>0.54845154845154842</v>
      </c>
      <c r="HS233" s="60"/>
      <c r="HT233" s="30">
        <v>1000.30161149321</v>
      </c>
      <c r="HU233" s="33">
        <v>0.54845154845154842</v>
      </c>
      <c r="IY233" s="60"/>
      <c r="IZ233" s="30">
        <v>1000.3016</v>
      </c>
      <c r="JA233" s="33">
        <v>0.54845154845154842</v>
      </c>
      <c r="KE233" s="60"/>
      <c r="KF233" s="30">
        <v>1000.1484</v>
      </c>
      <c r="KG233" s="33">
        <v>0.54845154845154842</v>
      </c>
      <c r="LK233" s="60"/>
      <c r="LL233" s="30">
        <v>1003.0939</v>
      </c>
      <c r="LM233" s="33">
        <v>0.54845154845154842</v>
      </c>
      <c r="MQ233" s="60"/>
      <c r="MR233" s="30">
        <v>1003.5872000000001</v>
      </c>
      <c r="MS233" s="33">
        <v>0.54845154845154842</v>
      </c>
    </row>
    <row r="234" spans="3:357" x14ac:dyDescent="0.35">
      <c r="C234" s="60"/>
      <c r="D234" s="30">
        <v>-7.6001004515006132E-2</v>
      </c>
      <c r="E234" s="33">
        <v>0.99900099900099903</v>
      </c>
      <c r="AI234" s="60"/>
      <c r="AJ234" s="30">
        <v>-9.4984728663142032E-2</v>
      </c>
      <c r="AK234" s="33">
        <v>0.99900099900099903</v>
      </c>
      <c r="BO234" s="60"/>
      <c r="BP234" s="30">
        <v>-7.3354404478226304E-2</v>
      </c>
      <c r="BQ234" s="33">
        <v>0.55344655344655347</v>
      </c>
      <c r="CU234" s="60"/>
      <c r="CV234" s="30">
        <v>-9.3560297678808385E-2</v>
      </c>
      <c r="CW234" s="33">
        <v>0.55344655344655347</v>
      </c>
      <c r="EA234" s="60"/>
      <c r="EB234" s="30">
        <v>-5.7879305960720745E-2</v>
      </c>
      <c r="EC234" s="33">
        <v>0.99900099900099903</v>
      </c>
      <c r="FG234" s="60"/>
      <c r="FH234" s="30">
        <v>-8.3469300969812407E-2</v>
      </c>
      <c r="FI234" s="33">
        <v>0.99900099900099903</v>
      </c>
      <c r="GM234" s="60"/>
      <c r="GN234" s="30">
        <v>1003.4292017017497</v>
      </c>
      <c r="GO234" s="33">
        <v>0.55344655344655347</v>
      </c>
      <c r="HS234" s="60"/>
      <c r="HT234" s="30">
        <v>1000.4865796944915</v>
      </c>
      <c r="HU234" s="33">
        <v>0.55344655344655347</v>
      </c>
      <c r="IY234" s="60"/>
      <c r="IZ234" s="30">
        <v>1000.4866</v>
      </c>
      <c r="JA234" s="33">
        <v>0.55344655344655347</v>
      </c>
      <c r="KE234" s="60"/>
      <c r="KF234" s="30">
        <v>1000.4943</v>
      </c>
      <c r="KG234" s="33">
        <v>0.55344655344655347</v>
      </c>
      <c r="LK234" s="60"/>
      <c r="LL234" s="30">
        <v>1003.2604</v>
      </c>
      <c r="LM234" s="33">
        <v>0.55344655344655347</v>
      </c>
      <c r="MQ234" s="60"/>
      <c r="MR234" s="30">
        <v>1004.0402</v>
      </c>
      <c r="MS234" s="33">
        <v>0.55344655344655347</v>
      </c>
    </row>
    <row r="235" spans="3:357" x14ac:dyDescent="0.35">
      <c r="C235" s="60"/>
      <c r="D235" s="30">
        <v>-7.6001004515006132E-2</v>
      </c>
      <c r="E235" s="33">
        <v>0.99900099900099903</v>
      </c>
      <c r="AI235" s="60"/>
      <c r="AJ235" s="30">
        <v>-9.4984728663142032E-2</v>
      </c>
      <c r="AK235" s="33">
        <v>0.99900099900099903</v>
      </c>
      <c r="BO235" s="60"/>
      <c r="BP235" s="30">
        <v>-7.3146889059521381E-2</v>
      </c>
      <c r="BQ235" s="33">
        <v>0.55844155844155841</v>
      </c>
      <c r="CU235" s="60"/>
      <c r="CV235" s="30">
        <v>-9.3457569700766685E-2</v>
      </c>
      <c r="CW235" s="33">
        <v>0.55844155844155841</v>
      </c>
      <c r="EA235" s="60"/>
      <c r="EB235" s="30">
        <v>-5.7879305960720745E-2</v>
      </c>
      <c r="EC235" s="33">
        <v>0.99900099900099903</v>
      </c>
      <c r="FG235" s="60"/>
      <c r="FH235" s="30">
        <v>-8.3469300969812407E-2</v>
      </c>
      <c r="FI235" s="33">
        <v>0.99900099900099903</v>
      </c>
      <c r="GM235" s="60"/>
      <c r="GN235" s="30">
        <v>1003.7382436559652</v>
      </c>
      <c r="GO235" s="33">
        <v>0.55844155844155841</v>
      </c>
      <c r="HS235" s="60"/>
      <c r="HT235" s="30">
        <v>1000.7998482907208</v>
      </c>
      <c r="HU235" s="33">
        <v>0.55844155844155841</v>
      </c>
      <c r="IY235" s="60"/>
      <c r="IZ235" s="30">
        <v>1000.7998</v>
      </c>
      <c r="JA235" s="33">
        <v>0.55844155844155841</v>
      </c>
      <c r="KE235" s="60"/>
      <c r="KF235" s="30">
        <v>1000.7551</v>
      </c>
      <c r="KG235" s="33">
        <v>0.55844155844155841</v>
      </c>
      <c r="LK235" s="60"/>
      <c r="LL235" s="30">
        <v>1003.665</v>
      </c>
      <c r="LM235" s="33">
        <v>0.55844155844155841</v>
      </c>
      <c r="MQ235" s="60"/>
      <c r="MR235" s="30">
        <v>1004.234</v>
      </c>
      <c r="MS235" s="33">
        <v>0.55844155844155841</v>
      </c>
    </row>
    <row r="236" spans="3:357" x14ac:dyDescent="0.35">
      <c r="C236" s="60"/>
      <c r="D236" s="30">
        <v>-7.6001004515006132E-2</v>
      </c>
      <c r="E236" s="33">
        <v>0.99900099900099903</v>
      </c>
      <c r="AI236" s="60"/>
      <c r="AJ236" s="30">
        <v>-9.4984728663142032E-2</v>
      </c>
      <c r="AK236" s="33">
        <v>0.99900099900099903</v>
      </c>
      <c r="BO236" s="60"/>
      <c r="BP236" s="30">
        <v>-7.3051681871959262E-2</v>
      </c>
      <c r="BQ236" s="33">
        <v>0.56343656343656345</v>
      </c>
      <c r="CU236" s="60"/>
      <c r="CV236" s="30">
        <v>-9.3373701977784787E-2</v>
      </c>
      <c r="CW236" s="33">
        <v>0.56343656343656345</v>
      </c>
      <c r="EA236" s="60"/>
      <c r="EB236" s="30">
        <v>-5.7879305960720745E-2</v>
      </c>
      <c r="EC236" s="33">
        <v>0.99900099900099903</v>
      </c>
      <c r="FG236" s="60"/>
      <c r="FH236" s="30">
        <v>-8.3469300969812407E-2</v>
      </c>
      <c r="FI236" s="33">
        <v>0.99900099900099903</v>
      </c>
      <c r="GM236" s="60"/>
      <c r="GN236" s="30">
        <v>1004.2852171589711</v>
      </c>
      <c r="GO236" s="33">
        <v>0.56343656343656345</v>
      </c>
      <c r="HS236" s="60"/>
      <c r="HT236" s="30">
        <v>1000.9847297588985</v>
      </c>
      <c r="HU236" s="33">
        <v>0.56343656343656345</v>
      </c>
      <c r="IY236" s="60"/>
      <c r="IZ236" s="30">
        <v>1000.9847</v>
      </c>
      <c r="JA236" s="33">
        <v>0.56343656343656345</v>
      </c>
      <c r="KE236" s="60"/>
      <c r="KF236" s="30">
        <v>1001.0251</v>
      </c>
      <c r="KG236" s="33">
        <v>0.56343656343656345</v>
      </c>
      <c r="LK236" s="60"/>
      <c r="LL236" s="30">
        <v>1003.8794</v>
      </c>
      <c r="LM236" s="33">
        <v>0.56343656343656345</v>
      </c>
      <c r="MQ236" s="60"/>
      <c r="MR236" s="30">
        <v>1004.8102</v>
      </c>
      <c r="MS236" s="33">
        <v>0.56343656343656345</v>
      </c>
    </row>
    <row r="237" spans="3:357" x14ac:dyDescent="0.35">
      <c r="C237" s="60"/>
      <c r="D237" s="30">
        <v>-7.6001004515006132E-2</v>
      </c>
      <c r="E237" s="33">
        <v>0.99900099900099903</v>
      </c>
      <c r="AI237" s="60"/>
      <c r="AJ237" s="30">
        <v>-9.4984728663142032E-2</v>
      </c>
      <c r="AK237" s="33">
        <v>0.99900099900099903</v>
      </c>
      <c r="BO237" s="60"/>
      <c r="BP237" s="30">
        <v>-7.2900532355139241E-2</v>
      </c>
      <c r="BQ237" s="33">
        <v>0.56843156843156839</v>
      </c>
      <c r="CU237" s="60"/>
      <c r="CV237" s="30">
        <v>-9.3353296229957541E-2</v>
      </c>
      <c r="CW237" s="33">
        <v>0.56843156843156839</v>
      </c>
      <c r="EA237" s="60"/>
      <c r="EB237" s="30">
        <v>-5.7879305960720745E-2</v>
      </c>
      <c r="EC237" s="33">
        <v>0.99900099900099903</v>
      </c>
      <c r="FG237" s="60"/>
      <c r="FH237" s="30">
        <v>-8.3469300969812407E-2</v>
      </c>
      <c r="FI237" s="33">
        <v>0.99900099900099903</v>
      </c>
      <c r="GM237" s="60"/>
      <c r="GN237" s="30">
        <v>1004.5452838022935</v>
      </c>
      <c r="GO237" s="33">
        <v>0.56843156843156839</v>
      </c>
      <c r="HS237" s="60"/>
      <c r="HT237" s="30">
        <v>1001.1656295871366</v>
      </c>
      <c r="HU237" s="33">
        <v>0.56843156843156839</v>
      </c>
      <c r="IY237" s="60"/>
      <c r="IZ237" s="30">
        <v>1001.1656</v>
      </c>
      <c r="JA237" s="33">
        <v>0.56843156843156839</v>
      </c>
      <c r="KE237" s="60"/>
      <c r="KF237" s="30">
        <v>1001.2515</v>
      </c>
      <c r="KG237" s="33">
        <v>0.56843156843156839</v>
      </c>
      <c r="LK237" s="60"/>
      <c r="LL237" s="30">
        <v>1004.0051999999999</v>
      </c>
      <c r="LM237" s="33">
        <v>0.56843156843156839</v>
      </c>
      <c r="MQ237" s="60"/>
      <c r="MR237" s="30">
        <v>1005.2996000000001</v>
      </c>
      <c r="MS237" s="33">
        <v>0.56843156843156839</v>
      </c>
    </row>
    <row r="238" spans="3:357" x14ac:dyDescent="0.35">
      <c r="C238" s="60"/>
      <c r="D238" s="30">
        <v>-7.6001004515006132E-2</v>
      </c>
      <c r="E238" s="33">
        <v>0.99900099900099903</v>
      </c>
      <c r="AI238" s="60"/>
      <c r="AJ238" s="30">
        <v>-9.4984728663142032E-2</v>
      </c>
      <c r="AK238" s="33">
        <v>0.99900099900099903</v>
      </c>
      <c r="BO238" s="60"/>
      <c r="BP238" s="30">
        <v>-7.2753792199137385E-2</v>
      </c>
      <c r="BQ238" s="33">
        <v>0.57342657342657344</v>
      </c>
      <c r="CU238" s="60"/>
      <c r="CV238" s="30">
        <v>-9.3290920834121188E-2</v>
      </c>
      <c r="CW238" s="33">
        <v>0.57342657342657344</v>
      </c>
      <c r="EA238" s="60"/>
      <c r="EB238" s="30">
        <v>-5.7879305960720745E-2</v>
      </c>
      <c r="EC238" s="33">
        <v>0.99900099900099903</v>
      </c>
      <c r="FG238" s="60"/>
      <c r="FH238" s="30">
        <v>-8.3469300969812407E-2</v>
      </c>
      <c r="FI238" s="33">
        <v>0.99900099900099903</v>
      </c>
      <c r="GM238" s="60"/>
      <c r="GN238" s="30">
        <v>1004.7202515333231</v>
      </c>
      <c r="GO238" s="33">
        <v>0.57342657342657344</v>
      </c>
      <c r="HS238" s="60"/>
      <c r="HT238" s="30">
        <v>1001.2947180623106</v>
      </c>
      <c r="HU238" s="33">
        <v>0.57342657342657344</v>
      </c>
      <c r="IY238" s="60"/>
      <c r="IZ238" s="30">
        <v>1001.2947</v>
      </c>
      <c r="JA238" s="33">
        <v>0.57342657342657344</v>
      </c>
      <c r="KE238" s="60"/>
      <c r="KF238" s="30">
        <v>1001.5223</v>
      </c>
      <c r="KG238" s="33">
        <v>0.57342657342657344</v>
      </c>
      <c r="LK238" s="60"/>
      <c r="LL238" s="30">
        <v>1004.3727</v>
      </c>
      <c r="LM238" s="33">
        <v>0.57342657342657344</v>
      </c>
      <c r="MQ238" s="60"/>
      <c r="MR238" s="30">
        <v>1005.4671</v>
      </c>
      <c r="MS238" s="33">
        <v>0.57342657342657344</v>
      </c>
    </row>
    <row r="239" spans="3:357" x14ac:dyDescent="0.35">
      <c r="C239" s="60"/>
      <c r="D239" s="30">
        <v>-7.6001004515006132E-2</v>
      </c>
      <c r="E239" s="33">
        <v>0.99900099900099903</v>
      </c>
      <c r="AI239" s="60"/>
      <c r="AJ239" s="30">
        <v>-9.4984728663142032E-2</v>
      </c>
      <c r="AK239" s="33">
        <v>0.99900099900099903</v>
      </c>
      <c r="BO239" s="60"/>
      <c r="BP239" s="30">
        <v>-7.2626437270047084E-2</v>
      </c>
      <c r="BQ239" s="33">
        <v>0.57842157842157838</v>
      </c>
      <c r="CU239" s="60"/>
      <c r="CV239" s="30">
        <v>-9.3219599977242135E-2</v>
      </c>
      <c r="CW239" s="33">
        <v>0.57842157842157838</v>
      </c>
      <c r="EA239" s="60"/>
      <c r="EB239" s="30">
        <v>-5.7879305960720745E-2</v>
      </c>
      <c r="EC239" s="33">
        <v>0.99900099900099903</v>
      </c>
      <c r="FG239" s="60"/>
      <c r="FH239" s="30">
        <v>-8.3469300969812407E-2</v>
      </c>
      <c r="FI239" s="33">
        <v>0.99900099900099903</v>
      </c>
      <c r="GM239" s="60"/>
      <c r="GN239" s="30">
        <v>1005.5276087148559</v>
      </c>
      <c r="GO239" s="33">
        <v>0.57842157842157838</v>
      </c>
      <c r="HS239" s="60"/>
      <c r="HT239" s="30">
        <v>1001.7921157130277</v>
      </c>
      <c r="HU239" s="33">
        <v>0.57842157842157838</v>
      </c>
      <c r="IY239" s="60"/>
      <c r="IZ239" s="30">
        <v>1001.7921</v>
      </c>
      <c r="JA239" s="33">
        <v>0.57842157842157838</v>
      </c>
      <c r="KE239" s="60"/>
      <c r="KF239" s="30">
        <v>1001.7975</v>
      </c>
      <c r="KG239" s="33">
        <v>0.57842157842157838</v>
      </c>
      <c r="LK239" s="60"/>
      <c r="LL239" s="30">
        <v>1004.6601000000001</v>
      </c>
      <c r="LM239" s="33">
        <v>0.57842157842157838</v>
      </c>
      <c r="MQ239" s="60"/>
      <c r="MR239" s="30">
        <v>1005.6713999999999</v>
      </c>
      <c r="MS239" s="33">
        <v>0.57842157842157838</v>
      </c>
    </row>
    <row r="240" spans="3:357" x14ac:dyDescent="0.35">
      <c r="C240" s="60"/>
      <c r="D240" s="30">
        <v>-7.6001004515006132E-2</v>
      </c>
      <c r="E240" s="33">
        <v>0.99900099900099903</v>
      </c>
      <c r="AI240" s="60"/>
      <c r="AJ240" s="30">
        <v>-9.4984728663142032E-2</v>
      </c>
      <c r="AK240" s="33">
        <v>0.99900099900099903</v>
      </c>
      <c r="BO240" s="60"/>
      <c r="BP240" s="30">
        <v>-7.2538696883217374E-2</v>
      </c>
      <c r="BQ240" s="33">
        <v>0.58341658341658342</v>
      </c>
      <c r="CU240" s="60"/>
      <c r="CV240" s="30">
        <v>-9.317557164807036E-2</v>
      </c>
      <c r="CW240" s="33">
        <v>0.58341658341658342</v>
      </c>
      <c r="EA240" s="60"/>
      <c r="EB240" s="30">
        <v>-5.7879305960720745E-2</v>
      </c>
      <c r="EC240" s="33">
        <v>0.99900099900099903</v>
      </c>
      <c r="FG240" s="60"/>
      <c r="FH240" s="30">
        <v>-8.3469300969812407E-2</v>
      </c>
      <c r="FI240" s="33">
        <v>0.99900099900099903</v>
      </c>
      <c r="GM240" s="60"/>
      <c r="GN240" s="30">
        <v>1006.0592427696618</v>
      </c>
      <c r="GO240" s="33">
        <v>0.58341658341658342</v>
      </c>
      <c r="HS240" s="60"/>
      <c r="HT240" s="30">
        <v>1002.658665415101</v>
      </c>
      <c r="HU240" s="33">
        <v>0.58341658341658342</v>
      </c>
      <c r="IY240" s="60"/>
      <c r="IZ240" s="30">
        <v>1002.6587</v>
      </c>
      <c r="JA240" s="33">
        <v>0.58341658341658342</v>
      </c>
      <c r="KE240" s="60"/>
      <c r="KF240" s="30">
        <v>1001.9674</v>
      </c>
      <c r="KG240" s="33">
        <v>0.58341658341658342</v>
      </c>
      <c r="LK240" s="60"/>
      <c r="LL240" s="30">
        <v>1004.8887999999999</v>
      </c>
      <c r="LM240" s="33">
        <v>0.58341658341658342</v>
      </c>
      <c r="MQ240" s="60"/>
      <c r="MR240" s="30">
        <v>1005.8815</v>
      </c>
      <c r="MS240" s="33">
        <v>0.58341658341658342</v>
      </c>
    </row>
    <row r="241" spans="3:357" x14ac:dyDescent="0.35">
      <c r="C241" s="60"/>
      <c r="D241" s="30">
        <v>-7.6001004515006132E-2</v>
      </c>
      <c r="E241" s="33">
        <v>0.99900099900099903</v>
      </c>
      <c r="AI241" s="60"/>
      <c r="AJ241" s="30">
        <v>-9.4984728663142032E-2</v>
      </c>
      <c r="AK241" s="33">
        <v>0.99900099900099903</v>
      </c>
      <c r="BO241" s="60"/>
      <c r="BP241" s="30">
        <v>-7.2488776278738926E-2</v>
      </c>
      <c r="BQ241" s="33">
        <v>0.58841158841158836</v>
      </c>
      <c r="CU241" s="60"/>
      <c r="CV241" s="30">
        <v>-9.3134856396912991E-2</v>
      </c>
      <c r="CW241" s="33">
        <v>0.58841158841158836</v>
      </c>
      <c r="EA241" s="60"/>
      <c r="EB241" s="30">
        <v>-5.7879305960720745E-2</v>
      </c>
      <c r="EC241" s="33">
        <v>0.99900099900099903</v>
      </c>
      <c r="FG241" s="60"/>
      <c r="FH241" s="30">
        <v>-8.3469300969812407E-2</v>
      </c>
      <c r="FI241" s="33">
        <v>0.99900099900099903</v>
      </c>
      <c r="GM241" s="60"/>
      <c r="GN241" s="30">
        <v>1006.3610146112092</v>
      </c>
      <c r="GO241" s="33">
        <v>0.58841158841158836</v>
      </c>
      <c r="HS241" s="60"/>
      <c r="HT241" s="30">
        <v>1002.8854092284771</v>
      </c>
      <c r="HU241" s="33">
        <v>0.58841158841158836</v>
      </c>
      <c r="IY241" s="60"/>
      <c r="IZ241" s="30">
        <v>1002.8854</v>
      </c>
      <c r="JA241" s="33">
        <v>0.58841158841158836</v>
      </c>
      <c r="KE241" s="60"/>
      <c r="KF241" s="30">
        <v>1002.2896</v>
      </c>
      <c r="KG241" s="33">
        <v>0.58841158841158836</v>
      </c>
      <c r="LK241" s="60"/>
      <c r="LL241" s="30">
        <v>1005.1413</v>
      </c>
      <c r="LM241" s="33">
        <v>0.58841158841158836</v>
      </c>
      <c r="MQ241" s="60"/>
      <c r="MR241" s="30">
        <v>1006.1165999999999</v>
      </c>
      <c r="MS241" s="33">
        <v>0.58841158841158836</v>
      </c>
    </row>
    <row r="242" spans="3:357" x14ac:dyDescent="0.35">
      <c r="C242" s="60"/>
      <c r="D242" s="30">
        <v>-7.6001004515006132E-2</v>
      </c>
      <c r="E242" s="33">
        <v>0.99900099900099903</v>
      </c>
      <c r="AI242" s="60"/>
      <c r="AJ242" s="30">
        <v>-9.4984728663142032E-2</v>
      </c>
      <c r="AK242" s="33">
        <v>0.99900099900099903</v>
      </c>
      <c r="BO242" s="60"/>
      <c r="BP242" s="30">
        <v>-7.2333791350621346E-2</v>
      </c>
      <c r="BQ242" s="33">
        <v>0.59340659340659341</v>
      </c>
      <c r="CU242" s="60"/>
      <c r="CV242" s="30">
        <v>-9.3052013523824945E-2</v>
      </c>
      <c r="CW242" s="33">
        <v>0.59340659340659341</v>
      </c>
      <c r="EA242" s="60"/>
      <c r="EB242" s="30">
        <v>-5.7879305960720745E-2</v>
      </c>
      <c r="EC242" s="33">
        <v>0.99900099900099903</v>
      </c>
      <c r="FG242" s="60"/>
      <c r="FH242" s="30">
        <v>-8.3469300969812407E-2</v>
      </c>
      <c r="FI242" s="33">
        <v>0.99900099900099903</v>
      </c>
      <c r="GM242" s="60"/>
      <c r="GN242" s="30">
        <v>1006.6402428627474</v>
      </c>
      <c r="GO242" s="33">
        <v>0.59340659340659341</v>
      </c>
      <c r="HS242" s="60"/>
      <c r="HT242" s="30">
        <v>1003.4787680403679</v>
      </c>
      <c r="HU242" s="33">
        <v>0.59340659340659341</v>
      </c>
      <c r="IY242" s="60"/>
      <c r="IZ242" s="30">
        <v>1003.4788</v>
      </c>
      <c r="JA242" s="33">
        <v>0.59340659340659341</v>
      </c>
      <c r="KE242" s="60"/>
      <c r="KF242" s="30">
        <v>1002.784</v>
      </c>
      <c r="KG242" s="33">
        <v>0.59340659340659341</v>
      </c>
      <c r="LK242" s="60"/>
      <c r="LL242" s="30">
        <v>1005.7059</v>
      </c>
      <c r="LM242" s="33">
        <v>0.59340659340659341</v>
      </c>
      <c r="MQ242" s="60"/>
      <c r="MR242" s="30">
        <v>1006.3008</v>
      </c>
      <c r="MS242" s="33">
        <v>0.59340659340659341</v>
      </c>
    </row>
    <row r="243" spans="3:357" x14ac:dyDescent="0.35">
      <c r="C243" s="60"/>
      <c r="D243" s="30">
        <v>-7.6001004515006132E-2</v>
      </c>
      <c r="E243" s="33">
        <v>0.99900099900099903</v>
      </c>
      <c r="AI243" s="60"/>
      <c r="AJ243" s="30">
        <v>-9.4984728663142032E-2</v>
      </c>
      <c r="AK243" s="33">
        <v>0.99900099900099903</v>
      </c>
      <c r="BO243" s="60"/>
      <c r="BP243" s="30">
        <v>-7.2182613395889397E-2</v>
      </c>
      <c r="BQ243" s="33">
        <v>0.59840159840159846</v>
      </c>
      <c r="CU243" s="60"/>
      <c r="CV243" s="30">
        <v>-9.294115245954733E-2</v>
      </c>
      <c r="CW243" s="33">
        <v>0.59840159840159846</v>
      </c>
      <c r="EA243" s="60"/>
      <c r="EB243" s="30">
        <v>-5.7879305960720745E-2</v>
      </c>
      <c r="EC243" s="33">
        <v>0.99900099900099903</v>
      </c>
      <c r="FG243" s="60"/>
      <c r="FH243" s="30">
        <v>-8.3469300969812407E-2</v>
      </c>
      <c r="FI243" s="33">
        <v>0.99900099900099903</v>
      </c>
      <c r="GM243" s="60"/>
      <c r="GN243" s="30">
        <v>1006.8936093729028</v>
      </c>
      <c r="GO243" s="33">
        <v>0.59840159840159846</v>
      </c>
      <c r="HS243" s="60"/>
      <c r="HT243" s="30">
        <v>1003.8105353330877</v>
      </c>
      <c r="HU243" s="33">
        <v>0.59840159840159846</v>
      </c>
      <c r="IY243" s="60"/>
      <c r="IZ243" s="30">
        <v>1003.8105</v>
      </c>
      <c r="JA243" s="33">
        <v>0.59840159840159846</v>
      </c>
      <c r="KE243" s="60"/>
      <c r="KF243" s="30">
        <v>1003.3637</v>
      </c>
      <c r="KG243" s="33">
        <v>0.59840159840159846</v>
      </c>
      <c r="LK243" s="60"/>
      <c r="LL243" s="30">
        <v>1005.9253</v>
      </c>
      <c r="LM243" s="33">
        <v>0.59840159840159846</v>
      </c>
      <c r="MQ243" s="60"/>
      <c r="MR243" s="30">
        <v>1006.6344</v>
      </c>
      <c r="MS243" s="33">
        <v>0.59840159840159846</v>
      </c>
    </row>
    <row r="244" spans="3:357" x14ac:dyDescent="0.35">
      <c r="C244" s="60"/>
      <c r="D244" s="30">
        <v>-7.6001004515006132E-2</v>
      </c>
      <c r="E244" s="33">
        <v>0.99900099900099903</v>
      </c>
      <c r="AI244" s="60"/>
      <c r="AJ244" s="30">
        <v>-9.4984728663142032E-2</v>
      </c>
      <c r="AK244" s="33">
        <v>0.99900099900099903</v>
      </c>
      <c r="BO244" s="60"/>
      <c r="BP244" s="30">
        <v>-7.2067773584499215E-2</v>
      </c>
      <c r="BQ244" s="33">
        <v>0.60339660339660339</v>
      </c>
      <c r="CU244" s="60"/>
      <c r="CV244" s="30">
        <v>-9.2887246685830191E-2</v>
      </c>
      <c r="CW244" s="33">
        <v>0.60339660339660339</v>
      </c>
      <c r="EA244" s="60"/>
      <c r="EB244" s="30">
        <v>-5.7879305960720745E-2</v>
      </c>
      <c r="EC244" s="33">
        <v>0.99900099900099903</v>
      </c>
      <c r="FG244" s="60"/>
      <c r="FH244" s="30">
        <v>-8.3469300969812407E-2</v>
      </c>
      <c r="FI244" s="33">
        <v>0.99900099900099903</v>
      </c>
      <c r="GM244" s="60"/>
      <c r="GN244" s="30">
        <v>1007.0653169173107</v>
      </c>
      <c r="GO244" s="33">
        <v>0.60339660339660339</v>
      </c>
      <c r="HS244" s="60"/>
      <c r="HT244" s="30">
        <v>1004.1872778402052</v>
      </c>
      <c r="HU244" s="33">
        <v>0.60339660339660339</v>
      </c>
      <c r="IY244" s="60"/>
      <c r="IZ244" s="30">
        <v>1004.1873000000001</v>
      </c>
      <c r="JA244" s="33">
        <v>0.60339660339660339</v>
      </c>
      <c r="KE244" s="60"/>
      <c r="KF244" s="30">
        <v>1003.6555</v>
      </c>
      <c r="KG244" s="33">
        <v>0.60339660339660339</v>
      </c>
      <c r="LK244" s="60"/>
      <c r="LL244" s="30">
        <v>1006.2873</v>
      </c>
      <c r="LM244" s="33">
        <v>0.60339660339660339</v>
      </c>
      <c r="MQ244" s="60"/>
      <c r="MR244" s="30">
        <v>1006.9365</v>
      </c>
      <c r="MS244" s="33">
        <v>0.60339660339660339</v>
      </c>
    </row>
    <row r="245" spans="3:357" x14ac:dyDescent="0.35">
      <c r="C245" s="60"/>
      <c r="D245" s="30">
        <v>-7.6001004515006132E-2</v>
      </c>
      <c r="E245" s="33">
        <v>0.99900099900099903</v>
      </c>
      <c r="AI245" s="60"/>
      <c r="AJ245" s="30">
        <v>-9.4984728663142032E-2</v>
      </c>
      <c r="AK245" s="33">
        <v>0.99900099900099903</v>
      </c>
      <c r="BO245" s="60"/>
      <c r="BP245" s="30">
        <v>-7.1935793216950872E-2</v>
      </c>
      <c r="BQ245" s="33">
        <v>0.60839160839160844</v>
      </c>
      <c r="CU245" s="60"/>
      <c r="CV245" s="30">
        <v>-9.284370526162776E-2</v>
      </c>
      <c r="CW245" s="33">
        <v>0.60839160839160844</v>
      </c>
      <c r="EA245" s="60"/>
      <c r="EB245" s="30">
        <v>-5.7879305960720745E-2</v>
      </c>
      <c r="EC245" s="33">
        <v>0.99900099900099903</v>
      </c>
      <c r="FG245" s="60"/>
      <c r="FH245" s="30">
        <v>-8.3469300969812407E-2</v>
      </c>
      <c r="FI245" s="33">
        <v>0.99900099900099903</v>
      </c>
      <c r="GM245" s="60"/>
      <c r="GN245" s="30">
        <v>1007.254223241761</v>
      </c>
      <c r="GO245" s="33">
        <v>0.60839160839160844</v>
      </c>
      <c r="HS245" s="60"/>
      <c r="HT245" s="30">
        <v>1004.7975608973412</v>
      </c>
      <c r="HU245" s="33">
        <v>0.60839160839160844</v>
      </c>
      <c r="IY245" s="60"/>
      <c r="IZ245" s="30">
        <v>1004.7976</v>
      </c>
      <c r="JA245" s="33">
        <v>0.60839160839160844</v>
      </c>
      <c r="KE245" s="60"/>
      <c r="KF245" s="30">
        <v>1003.9217</v>
      </c>
      <c r="KG245" s="33">
        <v>0.60839160839160844</v>
      </c>
      <c r="LK245" s="60"/>
      <c r="LL245" s="30">
        <v>1006.6923</v>
      </c>
      <c r="LM245" s="33">
        <v>0.60839160839160844</v>
      </c>
      <c r="MQ245" s="60"/>
      <c r="MR245" s="30">
        <v>1007.1558</v>
      </c>
      <c r="MS245" s="33">
        <v>0.60839160839160844</v>
      </c>
    </row>
    <row r="246" spans="3:357" x14ac:dyDescent="0.35">
      <c r="C246" s="60"/>
      <c r="D246" s="30">
        <v>-7.6001004515006132E-2</v>
      </c>
      <c r="E246" s="33">
        <v>0.99900099900099903</v>
      </c>
      <c r="AI246" s="60"/>
      <c r="AJ246" s="30">
        <v>-9.4984728663142032E-2</v>
      </c>
      <c r="AK246" s="33">
        <v>0.99900099900099903</v>
      </c>
      <c r="BO246" s="60"/>
      <c r="BP246" s="30">
        <v>-7.167816691589883E-2</v>
      </c>
      <c r="BQ246" s="33">
        <v>0.61338661338661338</v>
      </c>
      <c r="CU246" s="60"/>
      <c r="CV246" s="30">
        <v>-9.2781045042326468E-2</v>
      </c>
      <c r="CW246" s="33">
        <v>0.61338661338661338</v>
      </c>
      <c r="EA246" s="60"/>
      <c r="EB246" s="30">
        <v>-5.7879305960720745E-2</v>
      </c>
      <c r="EC246" s="33">
        <v>0.99900099900099903</v>
      </c>
      <c r="FG246" s="60"/>
      <c r="FH246" s="30">
        <v>-8.3469300969812407E-2</v>
      </c>
      <c r="FI246" s="33">
        <v>0.99900099900099903</v>
      </c>
      <c r="GM246" s="60"/>
      <c r="GN246" s="30">
        <v>1007.5234404414106</v>
      </c>
      <c r="GO246" s="33">
        <v>0.61338661338661338</v>
      </c>
      <c r="HS246" s="60"/>
      <c r="HT246" s="30">
        <v>1005.0901263104819</v>
      </c>
      <c r="HU246" s="33">
        <v>0.61338661338661338</v>
      </c>
      <c r="IY246" s="60"/>
      <c r="IZ246" s="30">
        <v>1005.0901</v>
      </c>
      <c r="JA246" s="33">
        <v>0.61338661338661338</v>
      </c>
      <c r="KE246" s="60"/>
      <c r="KF246" s="30">
        <v>1004.0323</v>
      </c>
      <c r="KG246" s="33">
        <v>0.61338661338661338</v>
      </c>
      <c r="LK246" s="60"/>
      <c r="LL246" s="30">
        <v>1006.8826</v>
      </c>
      <c r="LM246" s="33">
        <v>0.61338661338661338</v>
      </c>
      <c r="MQ246" s="60"/>
      <c r="MR246" s="30">
        <v>1007.3546</v>
      </c>
      <c r="MS246" s="33">
        <v>0.61338661338661338</v>
      </c>
    </row>
    <row r="247" spans="3:357" x14ac:dyDescent="0.35">
      <c r="C247" s="60"/>
      <c r="D247" s="30">
        <v>-7.6001004515006132E-2</v>
      </c>
      <c r="E247" s="33">
        <v>0.99900099900099903</v>
      </c>
      <c r="AI247" s="60"/>
      <c r="AJ247" s="30">
        <v>-9.4984728663142032E-2</v>
      </c>
      <c r="AK247" s="33">
        <v>0.99900099900099903</v>
      </c>
      <c r="BO247" s="60"/>
      <c r="BP247" s="30">
        <v>-7.1545744766889949E-2</v>
      </c>
      <c r="BQ247" s="33">
        <v>0.61838161838161843</v>
      </c>
      <c r="CU247" s="60"/>
      <c r="CV247" s="30">
        <v>-9.2643897723937135E-2</v>
      </c>
      <c r="CW247" s="33">
        <v>0.61838161838161843</v>
      </c>
      <c r="EA247" s="60"/>
      <c r="EB247" s="30">
        <v>-5.7879305960720745E-2</v>
      </c>
      <c r="EC247" s="33">
        <v>0.99900099900099903</v>
      </c>
      <c r="FG247" s="60"/>
      <c r="FH247" s="30">
        <v>-8.3469300969812407E-2</v>
      </c>
      <c r="FI247" s="33">
        <v>0.99900099900099903</v>
      </c>
      <c r="GM247" s="60"/>
      <c r="GN247" s="30">
        <v>1007.8341975505665</v>
      </c>
      <c r="GO247" s="33">
        <v>0.61838161838161843</v>
      </c>
      <c r="HS247" s="60"/>
      <c r="HT247" s="30">
        <v>1005.3366915651629</v>
      </c>
      <c r="HU247" s="33">
        <v>0.61838161838161843</v>
      </c>
      <c r="IY247" s="60"/>
      <c r="IZ247" s="30">
        <v>1005.3367</v>
      </c>
      <c r="JA247" s="33">
        <v>0.61838161838161843</v>
      </c>
      <c r="KE247" s="60"/>
      <c r="KF247" s="30">
        <v>1004.3981</v>
      </c>
      <c r="KG247" s="33">
        <v>0.61838161838161843</v>
      </c>
      <c r="LK247" s="60"/>
      <c r="LL247" s="30">
        <v>1006.97</v>
      </c>
      <c r="LM247" s="33">
        <v>0.61838161838161843</v>
      </c>
      <c r="MQ247" s="60"/>
      <c r="MR247" s="30">
        <v>1007.5827</v>
      </c>
      <c r="MS247" s="33">
        <v>0.61838161838161843</v>
      </c>
    </row>
    <row r="248" spans="3:357" x14ac:dyDescent="0.35">
      <c r="C248" s="60"/>
      <c r="D248" s="30">
        <v>-7.6001004515006132E-2</v>
      </c>
      <c r="E248" s="33">
        <v>0.99900099900099903</v>
      </c>
      <c r="AI248" s="60"/>
      <c r="AJ248" s="30">
        <v>-9.4984728663142032E-2</v>
      </c>
      <c r="AK248" s="33">
        <v>0.99900099900099903</v>
      </c>
      <c r="BO248" s="60"/>
      <c r="BP248" s="30">
        <v>-7.1442349255825627E-2</v>
      </c>
      <c r="BQ248" s="33">
        <v>0.62337662337662336</v>
      </c>
      <c r="CU248" s="60"/>
      <c r="CV248" s="30">
        <v>-9.2561356478701146E-2</v>
      </c>
      <c r="CW248" s="33">
        <v>0.62337662337662336</v>
      </c>
      <c r="EA248" s="60"/>
      <c r="EB248" s="30">
        <v>-5.7879305960720745E-2</v>
      </c>
      <c r="EC248" s="33">
        <v>0.99900099900099903</v>
      </c>
      <c r="FG248" s="60"/>
      <c r="FH248" s="30">
        <v>-8.3469300969812407E-2</v>
      </c>
      <c r="FI248" s="33">
        <v>0.99900099900099903</v>
      </c>
      <c r="GM248" s="60"/>
      <c r="GN248" s="30">
        <v>1008.0589734092897</v>
      </c>
      <c r="GO248" s="33">
        <v>0.62337662337662336</v>
      </c>
      <c r="HS248" s="60"/>
      <c r="HT248" s="30">
        <v>1005.7698575263447</v>
      </c>
      <c r="HU248" s="33">
        <v>0.62337662337662336</v>
      </c>
      <c r="IY248" s="60"/>
      <c r="IZ248" s="30">
        <v>1005.7699</v>
      </c>
      <c r="JA248" s="33">
        <v>0.62337662337662336</v>
      </c>
      <c r="KE248" s="60"/>
      <c r="KF248" s="30">
        <v>1004.6446</v>
      </c>
      <c r="KG248" s="33">
        <v>0.62337662337662336</v>
      </c>
      <c r="LK248" s="60"/>
      <c r="LL248" s="30">
        <v>1007.4397</v>
      </c>
      <c r="LM248" s="33">
        <v>0.62337662337662336</v>
      </c>
      <c r="MQ248" s="60"/>
      <c r="MR248" s="30">
        <v>1007.7914</v>
      </c>
      <c r="MS248" s="33">
        <v>0.62337662337662336</v>
      </c>
    </row>
    <row r="249" spans="3:357" x14ac:dyDescent="0.35">
      <c r="C249" s="60"/>
      <c r="D249" s="30">
        <v>-7.6001004515006132E-2</v>
      </c>
      <c r="E249" s="33">
        <v>0.99900099900099903</v>
      </c>
      <c r="AI249" s="60"/>
      <c r="AJ249" s="30">
        <v>-9.4984728663142032E-2</v>
      </c>
      <c r="AK249" s="33">
        <v>0.99900099900099903</v>
      </c>
      <c r="BO249" s="60"/>
      <c r="BP249" s="30">
        <v>-7.137189111328654E-2</v>
      </c>
      <c r="BQ249" s="33">
        <v>0.62837162837162841</v>
      </c>
      <c r="CU249" s="60"/>
      <c r="CV249" s="30">
        <v>-9.2520609835531953E-2</v>
      </c>
      <c r="CW249" s="33">
        <v>0.62837162837162841</v>
      </c>
      <c r="EA249" s="60"/>
      <c r="EB249" s="30">
        <v>-5.7879305960720745E-2</v>
      </c>
      <c r="EC249" s="33">
        <v>0.99900099900099903</v>
      </c>
      <c r="FG249" s="60"/>
      <c r="FH249" s="30">
        <v>-8.3469300969812407E-2</v>
      </c>
      <c r="FI249" s="33">
        <v>0.99900099900099903</v>
      </c>
      <c r="GM249" s="60"/>
      <c r="GN249" s="30">
        <v>1008.3684002720479</v>
      </c>
      <c r="GO249" s="33">
        <v>0.62837162837162841</v>
      </c>
      <c r="HS249" s="60"/>
      <c r="HT249" s="30">
        <v>1005.9630723045163</v>
      </c>
      <c r="HU249" s="33">
        <v>0.62837162837162841</v>
      </c>
      <c r="IY249" s="60"/>
      <c r="IZ249" s="30">
        <v>1005.9631000000001</v>
      </c>
      <c r="JA249" s="33">
        <v>0.62837162837162841</v>
      </c>
      <c r="KE249" s="60"/>
      <c r="KF249" s="30">
        <v>1005.0055</v>
      </c>
      <c r="KG249" s="33">
        <v>0.62837162837162841</v>
      </c>
      <c r="LK249" s="60"/>
      <c r="LL249" s="30">
        <v>1007.6213</v>
      </c>
      <c r="LM249" s="33">
        <v>0.62837162837162841</v>
      </c>
      <c r="MQ249" s="60"/>
      <c r="MR249" s="30">
        <v>1008.1161</v>
      </c>
      <c r="MS249" s="33">
        <v>0.62837162837162841</v>
      </c>
    </row>
    <row r="250" spans="3:357" x14ac:dyDescent="0.35">
      <c r="C250" s="60"/>
      <c r="D250" s="30">
        <v>-7.6001004515006132E-2</v>
      </c>
      <c r="E250" s="33">
        <v>0.99900099900099903</v>
      </c>
      <c r="AI250" s="60"/>
      <c r="AJ250" s="30">
        <v>-9.4984728663142032E-2</v>
      </c>
      <c r="AK250" s="33">
        <v>0.99900099900099903</v>
      </c>
      <c r="BO250" s="60"/>
      <c r="BP250" s="30">
        <v>-7.1262883862672682E-2</v>
      </c>
      <c r="BQ250" s="33">
        <v>0.63336663336663335</v>
      </c>
      <c r="CU250" s="60"/>
      <c r="CV250" s="30">
        <v>-9.2449623352846719E-2</v>
      </c>
      <c r="CW250" s="33">
        <v>0.63336663336663335</v>
      </c>
      <c r="EA250" s="60"/>
      <c r="EB250" s="30">
        <v>-5.7879305960720745E-2</v>
      </c>
      <c r="EC250" s="33">
        <v>0.99900099900099903</v>
      </c>
      <c r="FG250" s="60"/>
      <c r="FH250" s="30">
        <v>-8.3469300969812407E-2</v>
      </c>
      <c r="FI250" s="33">
        <v>0.99900099900099903</v>
      </c>
      <c r="GM250" s="60"/>
      <c r="GN250" s="30">
        <v>1008.5110207779604</v>
      </c>
      <c r="GO250" s="33">
        <v>0.63336663336663335</v>
      </c>
      <c r="HS250" s="60"/>
      <c r="HT250" s="30">
        <v>1006.4358541987683</v>
      </c>
      <c r="HU250" s="33">
        <v>0.63336663336663335</v>
      </c>
      <c r="IY250" s="60"/>
      <c r="IZ250" s="30">
        <v>1006.4358999999999</v>
      </c>
      <c r="JA250" s="33">
        <v>0.63336663336663335</v>
      </c>
      <c r="KE250" s="60"/>
      <c r="KF250" s="30">
        <v>1005.2289</v>
      </c>
      <c r="KG250" s="33">
        <v>0.63336663336663335</v>
      </c>
      <c r="LK250" s="60"/>
      <c r="LL250" s="30">
        <v>1008.0439</v>
      </c>
      <c r="LM250" s="33">
        <v>0.63336663336663335</v>
      </c>
      <c r="MQ250" s="60"/>
      <c r="MR250" s="30">
        <v>1008.5509</v>
      </c>
      <c r="MS250" s="33">
        <v>0.63336663336663335</v>
      </c>
    </row>
    <row r="251" spans="3:357" x14ac:dyDescent="0.35">
      <c r="C251" s="60"/>
      <c r="D251" s="30">
        <v>-7.6001004515006132E-2</v>
      </c>
      <c r="E251" s="33">
        <v>0.99900099900099903</v>
      </c>
      <c r="AI251" s="60"/>
      <c r="AJ251" s="30">
        <v>-9.4984728663142032E-2</v>
      </c>
      <c r="AK251" s="33">
        <v>0.99900099900099903</v>
      </c>
      <c r="BO251" s="60"/>
      <c r="BP251" s="30">
        <v>-7.1115069481955784E-2</v>
      </c>
      <c r="BQ251" s="33">
        <v>0.63736263736263732</v>
      </c>
      <c r="CU251" s="60"/>
      <c r="CV251" s="30">
        <v>-9.2380842197925334E-2</v>
      </c>
      <c r="CW251" s="33">
        <v>0.63736263736263732</v>
      </c>
      <c r="EA251" s="60"/>
      <c r="EB251" s="30">
        <v>-5.7879305960720745E-2</v>
      </c>
      <c r="EC251" s="33">
        <v>0.99900099900099903</v>
      </c>
      <c r="FG251" s="60"/>
      <c r="FH251" s="30">
        <v>-8.3469300969812407E-2</v>
      </c>
      <c r="FI251" s="33">
        <v>0.99900099900099903</v>
      </c>
      <c r="GM251" s="60"/>
      <c r="GN251" s="30">
        <v>1008.6332779150238</v>
      </c>
      <c r="GO251" s="33">
        <v>0.63736263736263732</v>
      </c>
      <c r="HS251" s="60"/>
      <c r="HT251" s="30">
        <v>1007.0057333539775</v>
      </c>
      <c r="HU251" s="33">
        <v>0.63736263736263732</v>
      </c>
      <c r="IY251" s="60"/>
      <c r="IZ251" s="30">
        <v>1007.0057</v>
      </c>
      <c r="JA251" s="33">
        <v>0.63736263736263732</v>
      </c>
      <c r="KE251" s="60"/>
      <c r="KF251" s="30">
        <v>1005.3065</v>
      </c>
      <c r="KG251" s="33">
        <v>0.63736263736263732</v>
      </c>
      <c r="LK251" s="60"/>
      <c r="LL251" s="30">
        <v>1008.5632000000001</v>
      </c>
      <c r="LM251" s="33">
        <v>0.63736263736263732</v>
      </c>
      <c r="MQ251" s="60"/>
      <c r="MR251" s="30">
        <v>1008.6237</v>
      </c>
      <c r="MS251" s="33">
        <v>0.63736263736263732</v>
      </c>
    </row>
    <row r="252" spans="3:357" x14ac:dyDescent="0.35">
      <c r="C252" s="60"/>
      <c r="D252" s="30">
        <v>-7.6001004515006132E-2</v>
      </c>
      <c r="E252" s="33">
        <v>0.99900099900099903</v>
      </c>
      <c r="AI252" s="60"/>
      <c r="AJ252" s="30">
        <v>-9.4984728663142032E-2</v>
      </c>
      <c r="AK252" s="33">
        <v>0.99900099900099903</v>
      </c>
      <c r="BO252" s="60"/>
      <c r="BP252" s="30">
        <v>-7.098699306731962E-2</v>
      </c>
      <c r="BQ252" s="33">
        <v>0.64235764235764237</v>
      </c>
      <c r="CU252" s="60"/>
      <c r="CV252" s="30">
        <v>-9.2258896443941252E-2</v>
      </c>
      <c r="CW252" s="33">
        <v>0.64235764235764237</v>
      </c>
      <c r="EA252" s="60"/>
      <c r="EB252" s="30">
        <v>-5.7879305960720745E-2</v>
      </c>
      <c r="EC252" s="33">
        <v>0.99900099900099903</v>
      </c>
      <c r="FG252" s="60"/>
      <c r="FH252" s="30">
        <v>-8.3469300969812407E-2</v>
      </c>
      <c r="FI252" s="33">
        <v>0.99900099900099903</v>
      </c>
      <c r="GM252" s="60"/>
      <c r="GN252" s="30">
        <v>1008.9326337356324</v>
      </c>
      <c r="GO252" s="33">
        <v>0.64235764235764237</v>
      </c>
      <c r="HS252" s="60"/>
      <c r="HT252" s="30">
        <v>1007.4243118840113</v>
      </c>
      <c r="HU252" s="33">
        <v>0.64235764235764237</v>
      </c>
      <c r="IY252" s="60"/>
      <c r="IZ252" s="30">
        <v>1007.4243</v>
      </c>
      <c r="JA252" s="33">
        <v>0.64235764235764237</v>
      </c>
      <c r="KE252" s="60"/>
      <c r="KF252" s="30">
        <v>1005.3973999999999</v>
      </c>
      <c r="KG252" s="33">
        <v>0.64235764235764237</v>
      </c>
      <c r="LK252" s="60"/>
      <c r="LL252" s="30">
        <v>1008.8913</v>
      </c>
      <c r="LM252" s="33">
        <v>0.64235764235764237</v>
      </c>
      <c r="MQ252" s="60"/>
      <c r="MR252" s="30">
        <v>1009.173</v>
      </c>
      <c r="MS252" s="33">
        <v>0.64235764235764237</v>
      </c>
    </row>
    <row r="253" spans="3:357" x14ac:dyDescent="0.35">
      <c r="C253" s="60"/>
      <c r="D253" s="30">
        <v>-7.6001004515006132E-2</v>
      </c>
      <c r="E253" s="33">
        <v>0.99900099900099903</v>
      </c>
      <c r="AI253" s="60"/>
      <c r="AJ253" s="30">
        <v>-9.4984728663142032E-2</v>
      </c>
      <c r="AK253" s="33">
        <v>0.99900099900099903</v>
      </c>
      <c r="BO253" s="60"/>
      <c r="BP253" s="30">
        <v>-7.0926501948583812E-2</v>
      </c>
      <c r="BQ253" s="33">
        <v>0.6473526473526473</v>
      </c>
      <c r="CU253" s="60"/>
      <c r="CV253" s="30">
        <v>-9.2173500462194996E-2</v>
      </c>
      <c r="CW253" s="33">
        <v>0.6473526473526473</v>
      </c>
      <c r="EA253" s="60"/>
      <c r="EB253" s="30">
        <v>-5.7879305960720745E-2</v>
      </c>
      <c r="EC253" s="33">
        <v>0.99900099900099903</v>
      </c>
      <c r="FG253" s="60"/>
      <c r="FH253" s="30">
        <v>-8.3469300969812407E-2</v>
      </c>
      <c r="FI253" s="33">
        <v>0.99900099900099903</v>
      </c>
      <c r="GM253" s="60"/>
      <c r="GN253" s="30">
        <v>1009.3152544360107</v>
      </c>
      <c r="GO253" s="33">
        <v>0.6473526473526473</v>
      </c>
      <c r="HS253" s="60"/>
      <c r="HT253" s="30">
        <v>1008.2242091845104</v>
      </c>
      <c r="HU253" s="33">
        <v>0.6473526473526473</v>
      </c>
      <c r="IY253" s="60"/>
      <c r="IZ253" s="30">
        <v>1008.2242</v>
      </c>
      <c r="JA253" s="33">
        <v>0.6473526473526473</v>
      </c>
      <c r="KE253" s="60"/>
      <c r="KF253" s="30">
        <v>1006.0818</v>
      </c>
      <c r="KG253" s="33">
        <v>0.6473526473526473</v>
      </c>
      <c r="LK253" s="60"/>
      <c r="LL253" s="30">
        <v>1009.2849</v>
      </c>
      <c r="LM253" s="33">
        <v>0.6473526473526473</v>
      </c>
      <c r="MQ253" s="60"/>
      <c r="MR253" s="30">
        <v>1009.5531</v>
      </c>
      <c r="MS253" s="33">
        <v>0.6473526473526473</v>
      </c>
    </row>
    <row r="254" spans="3:357" x14ac:dyDescent="0.35">
      <c r="C254" s="60"/>
      <c r="D254" s="30">
        <v>-7.6001004515006132E-2</v>
      </c>
      <c r="E254" s="33">
        <v>0.99900099900099903</v>
      </c>
      <c r="AI254" s="60"/>
      <c r="AJ254" s="30">
        <v>-9.4984728663142032E-2</v>
      </c>
      <c r="AK254" s="33">
        <v>0.99900099900099903</v>
      </c>
      <c r="BO254" s="60"/>
      <c r="BP254" s="30">
        <v>-7.0805399763670382E-2</v>
      </c>
      <c r="BQ254" s="33">
        <v>0.65234765234765235</v>
      </c>
      <c r="CU254" s="60"/>
      <c r="CV254" s="30">
        <v>-9.2104282128261217E-2</v>
      </c>
      <c r="CW254" s="33">
        <v>0.65234765234765235</v>
      </c>
      <c r="EA254" s="60"/>
      <c r="EB254" s="30">
        <v>-5.7879305960720745E-2</v>
      </c>
      <c r="EC254" s="33">
        <v>0.99900099900099903</v>
      </c>
      <c r="FG254" s="60"/>
      <c r="FH254" s="30">
        <v>-8.3469300969812407E-2</v>
      </c>
      <c r="FI254" s="33">
        <v>0.99900099900099903</v>
      </c>
      <c r="GM254" s="60"/>
      <c r="GN254" s="30">
        <v>1009.5896634756363</v>
      </c>
      <c r="GO254" s="33">
        <v>0.65234765234765235</v>
      </c>
      <c r="HS254" s="60"/>
      <c r="HT254" s="30">
        <v>1008.6078445696411</v>
      </c>
      <c r="HU254" s="33">
        <v>0.65234765234765235</v>
      </c>
      <c r="IY254" s="60"/>
      <c r="IZ254" s="30">
        <v>1008.6078</v>
      </c>
      <c r="JA254" s="33">
        <v>0.65234765234765235</v>
      </c>
      <c r="KE254" s="60"/>
      <c r="KF254" s="30">
        <v>1006.4936</v>
      </c>
      <c r="KG254" s="33">
        <v>0.65234765234765235</v>
      </c>
      <c r="LK254" s="60"/>
      <c r="LL254" s="30">
        <v>1009.6223</v>
      </c>
      <c r="LM254" s="33">
        <v>0.65234765234765235</v>
      </c>
      <c r="MQ254" s="60"/>
      <c r="MR254" s="30">
        <v>1009.7723</v>
      </c>
      <c r="MS254" s="33">
        <v>0.65234765234765235</v>
      </c>
    </row>
    <row r="255" spans="3:357" x14ac:dyDescent="0.35">
      <c r="C255" s="60"/>
      <c r="D255" s="30">
        <v>-7.6001004515006132E-2</v>
      </c>
      <c r="E255" s="33">
        <v>0.99900099900099903</v>
      </c>
      <c r="AI255" s="60"/>
      <c r="AJ255" s="30">
        <v>-9.4984728663142032E-2</v>
      </c>
      <c r="AK255" s="33">
        <v>0.99900099900099903</v>
      </c>
      <c r="BO255" s="60"/>
      <c r="BP255" s="30">
        <v>-7.0561138145194741E-2</v>
      </c>
      <c r="BQ255" s="33">
        <v>0.65734265734265729</v>
      </c>
      <c r="CU255" s="60"/>
      <c r="CV255" s="30">
        <v>-9.1983874707539909E-2</v>
      </c>
      <c r="CW255" s="33">
        <v>0.65734265734265729</v>
      </c>
      <c r="EA255" s="60"/>
      <c r="EB255" s="30">
        <v>-5.7879305960720745E-2</v>
      </c>
      <c r="EC255" s="33">
        <v>0.99900099900099903</v>
      </c>
      <c r="FG255" s="60"/>
      <c r="FH255" s="30">
        <v>-8.3469300969812407E-2</v>
      </c>
      <c r="FI255" s="33">
        <v>0.99900099900099903</v>
      </c>
      <c r="GM255" s="60"/>
      <c r="GN255" s="30">
        <v>1010.1731925639203</v>
      </c>
      <c r="GO255" s="33">
        <v>0.65734265734265729</v>
      </c>
      <c r="HS255" s="60"/>
      <c r="HT255" s="30">
        <v>1009.3693868807567</v>
      </c>
      <c r="HU255" s="33">
        <v>0.65734265734265729</v>
      </c>
      <c r="IY255" s="60"/>
      <c r="IZ255" s="30">
        <v>1009.3694</v>
      </c>
      <c r="JA255" s="33">
        <v>0.65734265734265729</v>
      </c>
      <c r="KE255" s="60"/>
      <c r="KF255" s="30">
        <v>1006.6143</v>
      </c>
      <c r="KG255" s="33">
        <v>0.65734265734265729</v>
      </c>
      <c r="LK255" s="60"/>
      <c r="LL255" s="30">
        <v>1010.1592000000001</v>
      </c>
      <c r="LM255" s="33">
        <v>0.65734265734265729</v>
      </c>
      <c r="MQ255" s="60"/>
      <c r="MR255" s="30">
        <v>1010.174</v>
      </c>
      <c r="MS255" s="33">
        <v>0.65734265734265729</v>
      </c>
    </row>
    <row r="256" spans="3:357" x14ac:dyDescent="0.35">
      <c r="C256" s="60"/>
      <c r="D256" s="30">
        <v>-7.6001004515006132E-2</v>
      </c>
      <c r="E256" s="33">
        <v>0.99900099900099903</v>
      </c>
      <c r="AI256" s="60"/>
      <c r="AJ256" s="30">
        <v>-9.4984728663142032E-2</v>
      </c>
      <c r="AK256" s="33">
        <v>0.99900099900099903</v>
      </c>
      <c r="BO256" s="60"/>
      <c r="BP256" s="30">
        <v>-7.0453001701148377E-2</v>
      </c>
      <c r="BQ256" s="33">
        <v>0.66233766233766234</v>
      </c>
      <c r="CU256" s="60"/>
      <c r="CV256" s="30">
        <v>-9.194187656659869E-2</v>
      </c>
      <c r="CW256" s="33">
        <v>0.66233766233766234</v>
      </c>
      <c r="EA256" s="60"/>
      <c r="EB256" s="30">
        <v>-5.7879305960720745E-2</v>
      </c>
      <c r="EC256" s="33">
        <v>0.99900099900099903</v>
      </c>
      <c r="FG256" s="60"/>
      <c r="FH256" s="30">
        <v>-8.3469300969812407E-2</v>
      </c>
      <c r="FI256" s="33">
        <v>0.99900099900099903</v>
      </c>
      <c r="GM256" s="60"/>
      <c r="GN256" s="30">
        <v>1010.4994934064604</v>
      </c>
      <c r="GO256" s="33">
        <v>0.66233766233766234</v>
      </c>
      <c r="HS256" s="60"/>
      <c r="HT256" s="30">
        <v>1010.2353988259619</v>
      </c>
      <c r="HU256" s="33">
        <v>0.66233766233766234</v>
      </c>
      <c r="IY256" s="60"/>
      <c r="IZ256" s="30">
        <v>1010.2354</v>
      </c>
      <c r="JA256" s="33">
        <v>0.66233766233766234</v>
      </c>
      <c r="KE256" s="60"/>
      <c r="KF256" s="30">
        <v>1006.8035</v>
      </c>
      <c r="KG256" s="33">
        <v>0.66233766233766234</v>
      </c>
      <c r="LK256" s="60"/>
      <c r="LL256" s="30">
        <v>1010.3493999999999</v>
      </c>
      <c r="LM256" s="33">
        <v>0.66233766233766234</v>
      </c>
      <c r="MQ256" s="60"/>
      <c r="MR256" s="30">
        <v>1010.7828</v>
      </c>
      <c r="MS256" s="33">
        <v>0.66233766233766234</v>
      </c>
    </row>
    <row r="257" spans="3:357" x14ac:dyDescent="0.35">
      <c r="C257" s="60"/>
      <c r="D257" s="30">
        <v>-7.6001004515006132E-2</v>
      </c>
      <c r="E257" s="33">
        <v>0.99900099900099903</v>
      </c>
      <c r="AI257" s="60"/>
      <c r="AJ257" s="30">
        <v>-9.4984728663142032E-2</v>
      </c>
      <c r="AK257" s="33">
        <v>0.99900099900099903</v>
      </c>
      <c r="BO257" s="60"/>
      <c r="BP257" s="30">
        <v>-7.0361419498308958E-2</v>
      </c>
      <c r="BQ257" s="33">
        <v>0.66733266733266738</v>
      </c>
      <c r="CU257" s="60"/>
      <c r="CV257" s="30">
        <v>-9.1836655681783688E-2</v>
      </c>
      <c r="CW257" s="33">
        <v>0.66733266733266738</v>
      </c>
      <c r="EA257" s="60"/>
      <c r="EB257" s="30">
        <v>-5.7879305960720745E-2</v>
      </c>
      <c r="EC257" s="33">
        <v>0.99900099900099903</v>
      </c>
      <c r="FG257" s="60"/>
      <c r="FH257" s="30">
        <v>-8.3469300969812407E-2</v>
      </c>
      <c r="FI257" s="33">
        <v>0.99900099900099903</v>
      </c>
      <c r="GM257" s="60"/>
      <c r="GN257" s="30">
        <v>1010.7513328437776</v>
      </c>
      <c r="GO257" s="33">
        <v>0.66733266733266738</v>
      </c>
      <c r="HS257" s="60"/>
      <c r="HT257" s="30">
        <v>1010.6028280455283</v>
      </c>
      <c r="HU257" s="33">
        <v>0.66733266733266738</v>
      </c>
      <c r="IY257" s="60"/>
      <c r="IZ257" s="30">
        <v>1010.6028</v>
      </c>
      <c r="JA257" s="33">
        <v>0.66733266733266738</v>
      </c>
      <c r="KE257" s="60"/>
      <c r="KF257" s="30">
        <v>1007.4645</v>
      </c>
      <c r="KG257" s="33">
        <v>0.66733266733266738</v>
      </c>
      <c r="LK257" s="60"/>
      <c r="LL257" s="30">
        <v>1010.7545</v>
      </c>
      <c r="LM257" s="33">
        <v>0.66733266733266738</v>
      </c>
      <c r="MQ257" s="60"/>
      <c r="MR257" s="30">
        <v>1011.0598</v>
      </c>
      <c r="MS257" s="33">
        <v>0.66733266733266738</v>
      </c>
    </row>
    <row r="258" spans="3:357" x14ac:dyDescent="0.35">
      <c r="C258" s="60"/>
      <c r="D258" s="30">
        <v>-7.6001004515006132E-2</v>
      </c>
      <c r="E258" s="33">
        <v>0.99900099900099903</v>
      </c>
      <c r="AI258" s="60"/>
      <c r="AJ258" s="30">
        <v>-9.4984728663142032E-2</v>
      </c>
      <c r="AK258" s="33">
        <v>0.99900099900099903</v>
      </c>
      <c r="BO258" s="60"/>
      <c r="BP258" s="30">
        <v>-7.0275952991589064E-2</v>
      </c>
      <c r="BQ258" s="33">
        <v>0.67232767232767232</v>
      </c>
      <c r="CU258" s="60"/>
      <c r="CV258" s="30">
        <v>-9.1784533685097383E-2</v>
      </c>
      <c r="CW258" s="33">
        <v>0.67232767232767232</v>
      </c>
      <c r="EA258" s="60"/>
      <c r="EB258" s="30">
        <v>-5.7879305960720745E-2</v>
      </c>
      <c r="EC258" s="33">
        <v>0.99900099900099903</v>
      </c>
      <c r="FG258" s="60"/>
      <c r="FH258" s="30">
        <v>-8.3469300969812407E-2</v>
      </c>
      <c r="FI258" s="33">
        <v>0.99900099900099903</v>
      </c>
      <c r="GM258" s="60"/>
      <c r="GN258" s="30">
        <v>1011.2772173860716</v>
      </c>
      <c r="GO258" s="33">
        <v>0.67232767232767232</v>
      </c>
      <c r="HS258" s="60"/>
      <c r="HT258" s="30">
        <v>1010.9207044070365</v>
      </c>
      <c r="HU258" s="33">
        <v>0.67232767232767232</v>
      </c>
      <c r="IY258" s="60"/>
      <c r="IZ258" s="30">
        <v>1010.9207</v>
      </c>
      <c r="JA258" s="33">
        <v>0.67232767232767232</v>
      </c>
      <c r="KE258" s="60"/>
      <c r="KF258" s="30">
        <v>1007.8554</v>
      </c>
      <c r="KG258" s="33">
        <v>0.67232767232767232</v>
      </c>
      <c r="LK258" s="60"/>
      <c r="LL258" s="30">
        <v>1011.0495</v>
      </c>
      <c r="LM258" s="33">
        <v>0.67232767232767232</v>
      </c>
      <c r="MQ258" s="60"/>
      <c r="MR258" s="30">
        <v>1011.3841</v>
      </c>
      <c r="MS258" s="33">
        <v>0.67232767232767232</v>
      </c>
    </row>
    <row r="259" spans="3:357" x14ac:dyDescent="0.35">
      <c r="C259" s="60"/>
      <c r="D259" s="30">
        <v>-7.6001004515006132E-2</v>
      </c>
      <c r="E259" s="33">
        <v>0.99900099900099903</v>
      </c>
      <c r="AI259" s="60"/>
      <c r="AJ259" s="30">
        <v>-9.4984728663142032E-2</v>
      </c>
      <c r="AK259" s="33">
        <v>0.99900099900099903</v>
      </c>
      <c r="BO259" s="60"/>
      <c r="BP259" s="30">
        <v>-7.012461128881152E-2</v>
      </c>
      <c r="BQ259" s="33">
        <v>0.67732267732267737</v>
      </c>
      <c r="CU259" s="60"/>
      <c r="CV259" s="30">
        <v>-9.1711433231182762E-2</v>
      </c>
      <c r="CW259" s="33">
        <v>0.67732267732267737</v>
      </c>
      <c r="EA259" s="60"/>
      <c r="EB259" s="30">
        <v>-5.7879305960720745E-2</v>
      </c>
      <c r="EC259" s="33">
        <v>0.99900099900099903</v>
      </c>
      <c r="FG259" s="60"/>
      <c r="FH259" s="30">
        <v>-8.3469300969812407E-2</v>
      </c>
      <c r="FI259" s="33">
        <v>0.99900099900099903</v>
      </c>
      <c r="GM259" s="60"/>
      <c r="GN259" s="30">
        <v>1011.4926980644452</v>
      </c>
      <c r="GO259" s="33">
        <v>0.67732267732267737</v>
      </c>
      <c r="HS259" s="60"/>
      <c r="HT259" s="30">
        <v>1011.4629028915712</v>
      </c>
      <c r="HU259" s="33">
        <v>0.67732267732267737</v>
      </c>
      <c r="IY259" s="60"/>
      <c r="IZ259" s="30">
        <v>1011.4629</v>
      </c>
      <c r="JA259" s="33">
        <v>0.67732267732267737</v>
      </c>
      <c r="KE259" s="60"/>
      <c r="KF259" s="30">
        <v>1008.2861</v>
      </c>
      <c r="KG259" s="33">
        <v>0.67732267732267737</v>
      </c>
      <c r="LK259" s="60"/>
      <c r="LL259" s="30">
        <v>1011.2723</v>
      </c>
      <c r="LM259" s="33">
        <v>0.67732267732267737</v>
      </c>
      <c r="MQ259" s="60"/>
      <c r="MR259" s="30">
        <v>1011.6305</v>
      </c>
      <c r="MS259" s="33">
        <v>0.67732267732267737</v>
      </c>
    </row>
    <row r="260" spans="3:357" x14ac:dyDescent="0.35">
      <c r="C260" s="60"/>
      <c r="D260" s="30">
        <v>-7.6001004515006132E-2</v>
      </c>
      <c r="E260" s="33">
        <v>0.99900099900099903</v>
      </c>
      <c r="AI260" s="60"/>
      <c r="AJ260" s="30">
        <v>-9.4984728663142032E-2</v>
      </c>
      <c r="AK260" s="33">
        <v>0.99900099900099903</v>
      </c>
      <c r="BO260" s="60"/>
      <c r="BP260" s="30">
        <v>-7.0059189226591309E-2</v>
      </c>
      <c r="BQ260" s="33">
        <v>0.68231768231768231</v>
      </c>
      <c r="CU260" s="60"/>
      <c r="CV260" s="30">
        <v>-9.1649668537182288E-2</v>
      </c>
      <c r="CW260" s="33">
        <v>0.68231768231768231</v>
      </c>
      <c r="EA260" s="60"/>
      <c r="EB260" s="30">
        <v>-5.7879305960720745E-2</v>
      </c>
      <c r="EC260" s="33">
        <v>0.99900099900099903</v>
      </c>
      <c r="FG260" s="60"/>
      <c r="FH260" s="30">
        <v>-8.3469300969812407E-2</v>
      </c>
      <c r="FI260" s="33">
        <v>0.99900099900099903</v>
      </c>
      <c r="GM260" s="60"/>
      <c r="GN260" s="30">
        <v>1011.9052352582378</v>
      </c>
      <c r="GO260" s="33">
        <v>0.68231768231768231</v>
      </c>
      <c r="HS260" s="60"/>
      <c r="HT260" s="30">
        <v>1011.8356548859599</v>
      </c>
      <c r="HU260" s="33">
        <v>0.68231768231768231</v>
      </c>
      <c r="IY260" s="60"/>
      <c r="IZ260" s="30">
        <v>1011.8357</v>
      </c>
      <c r="JA260" s="33">
        <v>0.68231768231768231</v>
      </c>
      <c r="KE260" s="60"/>
      <c r="KF260" s="30">
        <v>1008.769</v>
      </c>
      <c r="KG260" s="33">
        <v>0.68231768231768231</v>
      </c>
      <c r="LK260" s="60"/>
      <c r="LL260" s="30">
        <v>1011.6384</v>
      </c>
      <c r="LM260" s="33">
        <v>0.68231768231768231</v>
      </c>
      <c r="MQ260" s="60"/>
      <c r="MR260" s="30">
        <v>1012.0801</v>
      </c>
      <c r="MS260" s="33">
        <v>0.68231768231768231</v>
      </c>
    </row>
    <row r="261" spans="3:357" x14ac:dyDescent="0.35">
      <c r="C261" s="60"/>
      <c r="D261" s="30">
        <v>-7.6001004515006132E-2</v>
      </c>
      <c r="E261" s="33">
        <v>0.99900099900099903</v>
      </c>
      <c r="AI261" s="60"/>
      <c r="AJ261" s="30">
        <v>-9.4984728663142032E-2</v>
      </c>
      <c r="AK261" s="33">
        <v>0.99900099900099903</v>
      </c>
      <c r="BO261" s="60"/>
      <c r="BP261" s="30">
        <v>-6.9965440038650337E-2</v>
      </c>
      <c r="BQ261" s="33">
        <v>0.68731268731268735</v>
      </c>
      <c r="CU261" s="60"/>
      <c r="CV261" s="30">
        <v>-9.1556558840221666E-2</v>
      </c>
      <c r="CW261" s="33">
        <v>0.68731268731268735</v>
      </c>
      <c r="EA261" s="60"/>
      <c r="EB261" s="30">
        <v>-5.7879305960720745E-2</v>
      </c>
      <c r="EC261" s="33">
        <v>0.99900099900099903</v>
      </c>
      <c r="FG261" s="60"/>
      <c r="FH261" s="30">
        <v>-8.3469300969812407E-2</v>
      </c>
      <c r="FI261" s="33">
        <v>0.99900099900099903</v>
      </c>
      <c r="GM261" s="60"/>
      <c r="GN261" s="30">
        <v>1012.1353724783241</v>
      </c>
      <c r="GO261" s="33">
        <v>0.68731268731268735</v>
      </c>
      <c r="HS261" s="60"/>
      <c r="HT261" s="30">
        <v>1012.3012666543017</v>
      </c>
      <c r="HU261" s="33">
        <v>0.68731268731268735</v>
      </c>
      <c r="IY261" s="60"/>
      <c r="IZ261" s="30">
        <v>1012.3013</v>
      </c>
      <c r="JA261" s="33">
        <v>0.68731268731268735</v>
      </c>
      <c r="KE261" s="60"/>
      <c r="KF261" s="30">
        <v>1009.2234999999999</v>
      </c>
      <c r="KG261" s="33">
        <v>0.68731268731268735</v>
      </c>
      <c r="LK261" s="60"/>
      <c r="LL261" s="30">
        <v>1012.0633</v>
      </c>
      <c r="LM261" s="33">
        <v>0.68731268731268735</v>
      </c>
      <c r="MQ261" s="60"/>
      <c r="MR261" s="30">
        <v>1012.5136</v>
      </c>
      <c r="MS261" s="33">
        <v>0.68731268731268735</v>
      </c>
    </row>
    <row r="262" spans="3:357" x14ac:dyDescent="0.35">
      <c r="C262" s="60"/>
      <c r="D262" s="30">
        <v>-7.6001004515006132E-2</v>
      </c>
      <c r="E262" s="33">
        <v>0.99900099900099903</v>
      </c>
      <c r="AI262" s="60"/>
      <c r="AJ262" s="30">
        <v>-9.4984728663142032E-2</v>
      </c>
      <c r="AK262" s="33">
        <v>0.99900099900099903</v>
      </c>
      <c r="BO262" s="60"/>
      <c r="BP262" s="30">
        <v>-6.9868024472777623E-2</v>
      </c>
      <c r="BQ262" s="33">
        <v>0.69230769230769229</v>
      </c>
      <c r="CU262" s="60"/>
      <c r="CV262" s="30">
        <v>-9.1460777505191895E-2</v>
      </c>
      <c r="CW262" s="33">
        <v>0.69230769230769229</v>
      </c>
      <c r="EA262" s="60"/>
      <c r="EB262" s="30">
        <v>-5.7879305960720745E-2</v>
      </c>
      <c r="EC262" s="33">
        <v>0.99900099900099903</v>
      </c>
      <c r="FG262" s="60"/>
      <c r="FH262" s="30">
        <v>-8.3469300969812407E-2</v>
      </c>
      <c r="FI262" s="33">
        <v>0.99900099900099903</v>
      </c>
      <c r="GM262" s="60"/>
      <c r="GN262" s="30">
        <v>1012.4797022250125</v>
      </c>
      <c r="GO262" s="33">
        <v>0.69230769230769229</v>
      </c>
      <c r="HS262" s="60"/>
      <c r="HT262" s="30">
        <v>1012.790998641244</v>
      </c>
      <c r="HU262" s="33">
        <v>0.69230769230769229</v>
      </c>
      <c r="IY262" s="60"/>
      <c r="IZ262" s="30">
        <v>1012.7910000000001</v>
      </c>
      <c r="JA262" s="33">
        <v>0.69230769230769229</v>
      </c>
      <c r="KE262" s="60"/>
      <c r="KF262" s="30">
        <v>1009.6638</v>
      </c>
      <c r="KG262" s="33">
        <v>0.69230769230769229</v>
      </c>
      <c r="LK262" s="60"/>
      <c r="LL262" s="30">
        <v>1012.8296</v>
      </c>
      <c r="LM262" s="33">
        <v>0.69230769230769229</v>
      </c>
      <c r="MQ262" s="60"/>
      <c r="MR262" s="30">
        <v>1012.821</v>
      </c>
      <c r="MS262" s="33">
        <v>0.69230769230769229</v>
      </c>
    </row>
    <row r="263" spans="3:357" x14ac:dyDescent="0.35">
      <c r="C263" s="60"/>
      <c r="D263" s="30">
        <v>-7.6001004515006132E-2</v>
      </c>
      <c r="E263" s="33">
        <v>0.99900099900099903</v>
      </c>
      <c r="AI263" s="60"/>
      <c r="AJ263" s="30">
        <v>-9.4984728663142032E-2</v>
      </c>
      <c r="AK263" s="33">
        <v>0.99900099900099903</v>
      </c>
      <c r="BO263" s="60"/>
      <c r="BP263" s="30">
        <v>-6.9762294569994499E-2</v>
      </c>
      <c r="BQ263" s="33">
        <v>0.69730269730269734</v>
      </c>
      <c r="CU263" s="60"/>
      <c r="CV263" s="30">
        <v>-9.1429389770920216E-2</v>
      </c>
      <c r="CW263" s="33">
        <v>0.69730269730269734</v>
      </c>
      <c r="EA263" s="60"/>
      <c r="EB263" s="30">
        <v>-5.7879305960720745E-2</v>
      </c>
      <c r="EC263" s="33">
        <v>0.99900099900099903</v>
      </c>
      <c r="FG263" s="60"/>
      <c r="FH263" s="30">
        <v>-8.3469300969812407E-2</v>
      </c>
      <c r="FI263" s="33">
        <v>0.99900099900099903</v>
      </c>
      <c r="GM263" s="60"/>
      <c r="GN263" s="30">
        <v>1012.9422370709407</v>
      </c>
      <c r="GO263" s="33">
        <v>0.69730269730269734</v>
      </c>
      <c r="HS263" s="60"/>
      <c r="HT263" s="30">
        <v>1013.0564579155388</v>
      </c>
      <c r="HU263" s="33">
        <v>0.69730269730269734</v>
      </c>
      <c r="IY263" s="60"/>
      <c r="IZ263" s="30">
        <v>1013.0565</v>
      </c>
      <c r="JA263" s="33">
        <v>0.69730269730269734</v>
      </c>
      <c r="KE263" s="60"/>
      <c r="KF263" s="30">
        <v>1009.8799</v>
      </c>
      <c r="KG263" s="33">
        <v>0.69730269730269734</v>
      </c>
      <c r="LK263" s="60"/>
      <c r="LL263" s="30">
        <v>1013.1426</v>
      </c>
      <c r="LM263" s="33">
        <v>0.69730269730269734</v>
      </c>
      <c r="MQ263" s="60"/>
      <c r="MR263" s="30">
        <v>1013.0983</v>
      </c>
      <c r="MS263" s="33">
        <v>0.69730269730269734</v>
      </c>
    </row>
    <row r="264" spans="3:357" x14ac:dyDescent="0.35">
      <c r="C264" s="60"/>
      <c r="D264" s="30">
        <v>-7.6001004515006132E-2</v>
      </c>
      <c r="E264" s="33">
        <v>0.99900099900099903</v>
      </c>
      <c r="AI264" s="60"/>
      <c r="AJ264" s="30">
        <v>-9.4984728663142032E-2</v>
      </c>
      <c r="AK264" s="33">
        <v>0.99900099900099903</v>
      </c>
      <c r="BO264" s="60"/>
      <c r="BP264" s="30">
        <v>-6.9695268275636421E-2</v>
      </c>
      <c r="BQ264" s="33">
        <v>0.70229770229770228</v>
      </c>
      <c r="CU264" s="60"/>
      <c r="CV264" s="30">
        <v>-9.1400572969840693E-2</v>
      </c>
      <c r="CW264" s="33">
        <v>0.70229770229770228</v>
      </c>
      <c r="EA264" s="60"/>
      <c r="EB264" s="30">
        <v>-5.7879305960720745E-2</v>
      </c>
      <c r="EC264" s="33">
        <v>0.99900099900099903</v>
      </c>
      <c r="FG264" s="60"/>
      <c r="FH264" s="30">
        <v>-8.3469300969812407E-2</v>
      </c>
      <c r="FI264" s="33">
        <v>0.99900099900099903</v>
      </c>
      <c r="GM264" s="60"/>
      <c r="GN264" s="30">
        <v>1013.4039101381833</v>
      </c>
      <c r="GO264" s="33">
        <v>0.70229770229770228</v>
      </c>
      <c r="HS264" s="60"/>
      <c r="HT264" s="30">
        <v>1013.2699258084212</v>
      </c>
      <c r="HU264" s="33">
        <v>0.70229770229770228</v>
      </c>
      <c r="IY264" s="60"/>
      <c r="IZ264" s="30">
        <v>1013.2699</v>
      </c>
      <c r="JA264" s="33">
        <v>0.70229770229770228</v>
      </c>
      <c r="KE264" s="60"/>
      <c r="KF264" s="30">
        <v>1010.3011</v>
      </c>
      <c r="KG264" s="33">
        <v>0.70229770229770228</v>
      </c>
      <c r="LK264" s="60"/>
      <c r="LL264" s="30">
        <v>1013.2538</v>
      </c>
      <c r="LM264" s="33">
        <v>0.70229770229770228</v>
      </c>
      <c r="MQ264" s="60"/>
      <c r="MR264" s="30">
        <v>1013.4806</v>
      </c>
      <c r="MS264" s="33">
        <v>0.70229770229770228</v>
      </c>
    </row>
    <row r="265" spans="3:357" x14ac:dyDescent="0.35">
      <c r="C265" s="60"/>
      <c r="D265" s="30">
        <v>-7.6001004515006132E-2</v>
      </c>
      <c r="E265" s="33">
        <v>0.99900099900099903</v>
      </c>
      <c r="AI265" s="60"/>
      <c r="AJ265" s="30">
        <v>-9.4984728663142032E-2</v>
      </c>
      <c r="AK265" s="33">
        <v>0.99900099900099903</v>
      </c>
      <c r="BO265" s="60"/>
      <c r="BP265" s="30">
        <v>-6.9626412176633443E-2</v>
      </c>
      <c r="BQ265" s="33">
        <v>0.70729270729270732</v>
      </c>
      <c r="CU265" s="60"/>
      <c r="CV265" s="30">
        <v>-9.1250962963823054E-2</v>
      </c>
      <c r="CW265" s="33">
        <v>0.70729270729270732</v>
      </c>
      <c r="EA265" s="60"/>
      <c r="EB265" s="30">
        <v>-5.7879305960720745E-2</v>
      </c>
      <c r="EC265" s="33">
        <v>0.99900099900099903</v>
      </c>
      <c r="FG265" s="60"/>
      <c r="FH265" s="30">
        <v>-8.3469300969812407E-2</v>
      </c>
      <c r="FI265" s="33">
        <v>0.99900099900099903</v>
      </c>
      <c r="GM265" s="60"/>
      <c r="GN265" s="30">
        <v>1013.985708584094</v>
      </c>
      <c r="GO265" s="33">
        <v>0.70729270729270732</v>
      </c>
      <c r="HS265" s="60"/>
      <c r="HT265" s="30">
        <v>1013.5418074454869</v>
      </c>
      <c r="HU265" s="33">
        <v>0.70729270729270732</v>
      </c>
      <c r="IY265" s="60"/>
      <c r="IZ265" s="30">
        <v>1013.5418</v>
      </c>
      <c r="JA265" s="33">
        <v>0.70729270729270732</v>
      </c>
      <c r="KE265" s="60"/>
      <c r="KF265" s="30">
        <v>1011.1304</v>
      </c>
      <c r="KG265" s="33">
        <v>0.70729270729270732</v>
      </c>
      <c r="LK265" s="60"/>
      <c r="LL265" s="30">
        <v>1013.963</v>
      </c>
      <c r="LM265" s="33">
        <v>0.70729270729270732</v>
      </c>
      <c r="MQ265" s="60"/>
      <c r="MR265" s="30">
        <v>1013.7117</v>
      </c>
      <c r="MS265" s="33">
        <v>0.70729270729270732</v>
      </c>
    </row>
    <row r="266" spans="3:357" x14ac:dyDescent="0.35">
      <c r="C266" s="60"/>
      <c r="D266" s="30">
        <v>-7.6001004515006132E-2</v>
      </c>
      <c r="E266" s="33">
        <v>0.99900099900099903</v>
      </c>
      <c r="AI266" s="60"/>
      <c r="AJ266" s="30">
        <v>-9.4984728663142032E-2</v>
      </c>
      <c r="AK266" s="33">
        <v>0.99900099900099903</v>
      </c>
      <c r="BO266" s="60"/>
      <c r="BP266" s="30">
        <v>-6.9536238068117595E-2</v>
      </c>
      <c r="BQ266" s="33">
        <v>0.71228771228771226</v>
      </c>
      <c r="CU266" s="60"/>
      <c r="CV266" s="30">
        <v>-9.1107628660367188E-2</v>
      </c>
      <c r="CW266" s="33">
        <v>0.71228771228771226</v>
      </c>
      <c r="EA266" s="60"/>
      <c r="EB266" s="30">
        <v>-5.7879305960720745E-2</v>
      </c>
      <c r="EC266" s="33">
        <v>0.99900099900099903</v>
      </c>
      <c r="FG266" s="60"/>
      <c r="FH266" s="30">
        <v>-8.3469300969812407E-2</v>
      </c>
      <c r="FI266" s="33">
        <v>0.99900099900099903</v>
      </c>
      <c r="GM266" s="60"/>
      <c r="GN266" s="30">
        <v>1014.3252861149623</v>
      </c>
      <c r="GO266" s="33">
        <v>0.71228771228771226</v>
      </c>
      <c r="HS266" s="60"/>
      <c r="HT266" s="30">
        <v>1014.2493433661501</v>
      </c>
      <c r="HU266" s="33">
        <v>0.71228771228771226</v>
      </c>
      <c r="IY266" s="60"/>
      <c r="IZ266" s="30">
        <v>1014.2492999999999</v>
      </c>
      <c r="JA266" s="33">
        <v>0.71228771228771226</v>
      </c>
      <c r="KE266" s="60"/>
      <c r="KF266" s="30">
        <v>1011.7568</v>
      </c>
      <c r="KG266" s="33">
        <v>0.71228771228771226</v>
      </c>
      <c r="LK266" s="60"/>
      <c r="LL266" s="30">
        <v>1014.6638</v>
      </c>
      <c r="LM266" s="33">
        <v>0.71228771228771226</v>
      </c>
      <c r="MQ266" s="60"/>
      <c r="MR266" s="30">
        <v>1013.9809</v>
      </c>
      <c r="MS266" s="33">
        <v>0.71228771228771226</v>
      </c>
    </row>
    <row r="267" spans="3:357" x14ac:dyDescent="0.35">
      <c r="C267" s="60"/>
      <c r="D267" s="30">
        <v>-7.6001004515006132E-2</v>
      </c>
      <c r="E267" s="33">
        <v>0.99900099900099903</v>
      </c>
      <c r="AI267" s="60"/>
      <c r="AJ267" s="30">
        <v>-9.4984728663142032E-2</v>
      </c>
      <c r="AK267" s="33">
        <v>0.99900099900099903</v>
      </c>
      <c r="BO267" s="60"/>
      <c r="BP267" s="30">
        <v>-6.9333197481916589E-2</v>
      </c>
      <c r="BQ267" s="33">
        <v>0.71728271728271731</v>
      </c>
      <c r="CU267" s="60"/>
      <c r="CV267" s="30">
        <v>-9.1022875243875714E-2</v>
      </c>
      <c r="CW267" s="33">
        <v>0.71728271728271731</v>
      </c>
      <c r="EA267" s="60"/>
      <c r="EB267" s="30">
        <v>-5.7879305960720745E-2</v>
      </c>
      <c r="EC267" s="33">
        <v>0.99900099900099903</v>
      </c>
      <c r="FG267" s="60"/>
      <c r="FH267" s="30">
        <v>-8.3469300969812407E-2</v>
      </c>
      <c r="FI267" s="33">
        <v>0.99900099900099903</v>
      </c>
      <c r="GM267" s="60"/>
      <c r="GN267" s="30">
        <v>1014.8652124810535</v>
      </c>
      <c r="GO267" s="33">
        <v>0.71728271728271731</v>
      </c>
      <c r="HS267" s="60"/>
      <c r="HT267" s="30">
        <v>1014.814292919854</v>
      </c>
      <c r="HU267" s="33">
        <v>0.71728271728271731</v>
      </c>
      <c r="IY267" s="60"/>
      <c r="IZ267" s="30">
        <v>1014.8143</v>
      </c>
      <c r="JA267" s="33">
        <v>0.71728271728271731</v>
      </c>
      <c r="KE267" s="60"/>
      <c r="KF267" s="30">
        <v>1012.3078</v>
      </c>
      <c r="KG267" s="33">
        <v>0.71728271728271731</v>
      </c>
      <c r="LK267" s="60"/>
      <c r="LL267" s="30">
        <v>1015.0737</v>
      </c>
      <c r="LM267" s="33">
        <v>0.71728271728271731</v>
      </c>
      <c r="MQ267" s="60"/>
      <c r="MR267" s="30">
        <v>1014.2372</v>
      </c>
      <c r="MS267" s="33">
        <v>0.71728271728271731</v>
      </c>
    </row>
    <row r="268" spans="3:357" x14ac:dyDescent="0.35">
      <c r="C268" s="60"/>
      <c r="D268" s="30">
        <v>-7.6001004515006132E-2</v>
      </c>
      <c r="E268" s="33">
        <v>0.99900099900099903</v>
      </c>
      <c r="AI268" s="60"/>
      <c r="AJ268" s="30">
        <v>-9.4984728663142032E-2</v>
      </c>
      <c r="AK268" s="33">
        <v>0.99900099900099903</v>
      </c>
      <c r="BO268" s="60"/>
      <c r="BP268" s="30">
        <v>-6.9192978873620137E-2</v>
      </c>
      <c r="BQ268" s="33">
        <v>0.72227772227772225</v>
      </c>
      <c r="CU268" s="60"/>
      <c r="CV268" s="30">
        <v>-9.0964711923354147E-2</v>
      </c>
      <c r="CW268" s="33">
        <v>0.72227772227772225</v>
      </c>
      <c r="EA268" s="60"/>
      <c r="EB268" s="30">
        <v>-5.7879305960720745E-2</v>
      </c>
      <c r="EC268" s="33">
        <v>0.99900099900099903</v>
      </c>
      <c r="FG268" s="60"/>
      <c r="FH268" s="30">
        <v>-8.3469300969812407E-2</v>
      </c>
      <c r="FI268" s="33">
        <v>0.99900099900099903</v>
      </c>
      <c r="GM268" s="60"/>
      <c r="GN268" s="30">
        <v>1015.9078671501445</v>
      </c>
      <c r="GO268" s="33">
        <v>0.72227772227772225</v>
      </c>
      <c r="HS268" s="60"/>
      <c r="HT268" s="30">
        <v>1015.2395951749052</v>
      </c>
      <c r="HU268" s="33">
        <v>0.72227772227772225</v>
      </c>
      <c r="IY268" s="60"/>
      <c r="IZ268" s="30">
        <v>1015.2396</v>
      </c>
      <c r="JA268" s="33">
        <v>0.72227772227772225</v>
      </c>
      <c r="KE268" s="60"/>
      <c r="KF268" s="30">
        <v>1012.5168</v>
      </c>
      <c r="KG268" s="33">
        <v>0.72227772227772225</v>
      </c>
      <c r="LK268" s="60"/>
      <c r="LL268" s="30">
        <v>1015.3328</v>
      </c>
      <c r="LM268" s="33">
        <v>0.72227772227772225</v>
      </c>
      <c r="MQ268" s="60"/>
      <c r="MR268" s="30">
        <v>1014.5869</v>
      </c>
      <c r="MS268" s="33">
        <v>0.72227772227772225</v>
      </c>
    </row>
    <row r="269" spans="3:357" x14ac:dyDescent="0.35">
      <c r="C269" s="60"/>
      <c r="D269" s="30">
        <v>-7.6001004515006132E-2</v>
      </c>
      <c r="E269" s="33">
        <v>0.99900099900099903</v>
      </c>
      <c r="AI269" s="60"/>
      <c r="AJ269" s="30">
        <v>-9.4984728663142032E-2</v>
      </c>
      <c r="AK269" s="33">
        <v>0.99900099900099903</v>
      </c>
      <c r="BO269" s="60"/>
      <c r="BP269" s="30">
        <v>-6.9058347135616094E-2</v>
      </c>
      <c r="BQ269" s="33">
        <v>0.72627372627372633</v>
      </c>
      <c r="CU269" s="60"/>
      <c r="CV269" s="30">
        <v>-9.0892233415538842E-2</v>
      </c>
      <c r="CW269" s="33">
        <v>0.72627372627372633</v>
      </c>
      <c r="EA269" s="60"/>
      <c r="EB269" s="30">
        <v>-5.7879305960720745E-2</v>
      </c>
      <c r="EC269" s="33">
        <v>0.99900099900099903</v>
      </c>
      <c r="FG269" s="60"/>
      <c r="FH269" s="30">
        <v>-8.3469300969812407E-2</v>
      </c>
      <c r="FI269" s="33">
        <v>0.99900099900099903</v>
      </c>
      <c r="GM269" s="60"/>
      <c r="GN269" s="30">
        <v>1016.2552568793559</v>
      </c>
      <c r="GO269" s="33">
        <v>0.72627372627372633</v>
      </c>
      <c r="HS269" s="60"/>
      <c r="HT269" s="30">
        <v>1015.6645769129992</v>
      </c>
      <c r="HU269" s="33">
        <v>0.72627372627372633</v>
      </c>
      <c r="IY269" s="60"/>
      <c r="IZ269" s="30">
        <v>1015.6646</v>
      </c>
      <c r="JA269" s="33">
        <v>0.72627372627372633</v>
      </c>
      <c r="KE269" s="60"/>
      <c r="KF269" s="30">
        <v>1012.909</v>
      </c>
      <c r="KG269" s="33">
        <v>0.72627372627372633</v>
      </c>
      <c r="LK269" s="60"/>
      <c r="LL269" s="30">
        <v>1015.7583</v>
      </c>
      <c r="LM269" s="33">
        <v>0.72627372627372633</v>
      </c>
      <c r="MQ269" s="60"/>
      <c r="MR269" s="30">
        <v>1014.9478</v>
      </c>
      <c r="MS269" s="33">
        <v>0.72627372627372633</v>
      </c>
    </row>
    <row r="270" spans="3:357" x14ac:dyDescent="0.35">
      <c r="C270" s="60"/>
      <c r="D270" s="30">
        <v>-7.6001004515006132E-2</v>
      </c>
      <c r="E270" s="33">
        <v>0.99900099900099903</v>
      </c>
      <c r="AI270" s="60"/>
      <c r="AJ270" s="30">
        <v>-9.4984728663142032E-2</v>
      </c>
      <c r="AK270" s="33">
        <v>0.99900099900099903</v>
      </c>
      <c r="BO270" s="60"/>
      <c r="BP270" s="30">
        <v>-6.9009994975702996E-2</v>
      </c>
      <c r="BQ270" s="33">
        <v>0.73126873126873126</v>
      </c>
      <c r="CU270" s="60"/>
      <c r="CV270" s="30">
        <v>-9.0830235332480996E-2</v>
      </c>
      <c r="CW270" s="33">
        <v>0.73126873126873126</v>
      </c>
      <c r="EA270" s="60"/>
      <c r="EB270" s="30">
        <v>-5.7879305960720745E-2</v>
      </c>
      <c r="EC270" s="33">
        <v>0.99900099900099903</v>
      </c>
      <c r="FG270" s="60"/>
      <c r="FH270" s="30">
        <v>-8.3469300969812407E-2</v>
      </c>
      <c r="FI270" s="33">
        <v>0.99900099900099903</v>
      </c>
      <c r="GM270" s="60"/>
      <c r="GN270" s="30">
        <v>1016.8014226631475</v>
      </c>
      <c r="GO270" s="33">
        <v>0.73126873126873126</v>
      </c>
      <c r="HS270" s="60"/>
      <c r="HT270" s="30">
        <v>1016.0372020583808</v>
      </c>
      <c r="HU270" s="33">
        <v>0.73126873126873126</v>
      </c>
      <c r="IY270" s="60"/>
      <c r="IZ270" s="30">
        <v>1016.0372</v>
      </c>
      <c r="JA270" s="33">
        <v>0.73126873126873126</v>
      </c>
      <c r="KE270" s="60"/>
      <c r="KF270" s="30">
        <v>1013.3925</v>
      </c>
      <c r="KG270" s="33">
        <v>0.73126873126873126</v>
      </c>
      <c r="LK270" s="60"/>
      <c r="LL270" s="30">
        <v>1016.1396</v>
      </c>
      <c r="LM270" s="33">
        <v>0.73126873126873126</v>
      </c>
      <c r="MQ270" s="60"/>
      <c r="MR270" s="30">
        <v>1015.422</v>
      </c>
      <c r="MS270" s="33">
        <v>0.73126873126873126</v>
      </c>
    </row>
    <row r="271" spans="3:357" x14ac:dyDescent="0.35">
      <c r="C271" s="60"/>
      <c r="D271" s="30">
        <v>-7.6001004515006132E-2</v>
      </c>
      <c r="E271" s="33">
        <v>0.99900099900099903</v>
      </c>
      <c r="AI271" s="60"/>
      <c r="AJ271" s="30">
        <v>-9.4984728663142032E-2</v>
      </c>
      <c r="AK271" s="33">
        <v>0.99900099900099903</v>
      </c>
      <c r="BO271" s="60"/>
      <c r="BP271" s="30">
        <v>-6.8800067604864776E-2</v>
      </c>
      <c r="BQ271" s="33">
        <v>0.73626373626373631</v>
      </c>
      <c r="CU271" s="60"/>
      <c r="CV271" s="30">
        <v>-9.0743697455046721E-2</v>
      </c>
      <c r="CW271" s="33">
        <v>0.73626373626373631</v>
      </c>
      <c r="EA271" s="60"/>
      <c r="EB271" s="30">
        <v>-5.7879305960720745E-2</v>
      </c>
      <c r="EC271" s="33">
        <v>0.99900099900099903</v>
      </c>
      <c r="FG271" s="60"/>
      <c r="FH271" s="30">
        <v>-8.3469300969812407E-2</v>
      </c>
      <c r="FI271" s="33">
        <v>0.99900099900099903</v>
      </c>
      <c r="GM271" s="60"/>
      <c r="GN271" s="30">
        <v>1017.1346286627256</v>
      </c>
      <c r="GO271" s="33">
        <v>0.73626373626373631</v>
      </c>
      <c r="HS271" s="60"/>
      <c r="HT271" s="30">
        <v>1016.689908645746</v>
      </c>
      <c r="HU271" s="33">
        <v>0.73626373626373631</v>
      </c>
      <c r="IY271" s="60"/>
      <c r="IZ271" s="30">
        <v>1016.6899</v>
      </c>
      <c r="JA271" s="33">
        <v>0.73626373626373631</v>
      </c>
      <c r="KE271" s="60"/>
      <c r="KF271" s="30">
        <v>1014.2462</v>
      </c>
      <c r="KG271" s="33">
        <v>0.73626373626373631</v>
      </c>
      <c r="LK271" s="60"/>
      <c r="LL271" s="30">
        <v>1016.9483</v>
      </c>
      <c r="LM271" s="33">
        <v>0.73626373626373631</v>
      </c>
      <c r="MQ271" s="60"/>
      <c r="MR271" s="30">
        <v>1015.8834000000001</v>
      </c>
      <c r="MS271" s="33">
        <v>0.73626373626373631</v>
      </c>
    </row>
    <row r="272" spans="3:357" x14ac:dyDescent="0.35">
      <c r="C272" s="60"/>
      <c r="D272" s="30">
        <v>-7.6001004515006132E-2</v>
      </c>
      <c r="E272" s="33">
        <v>0.99900099900099903</v>
      </c>
      <c r="AI272" s="60"/>
      <c r="AJ272" s="30">
        <v>-9.4984728663142032E-2</v>
      </c>
      <c r="AK272" s="33">
        <v>0.99900099900099903</v>
      </c>
      <c r="BO272" s="60"/>
      <c r="BP272" s="30">
        <v>-6.8668700927593737E-2</v>
      </c>
      <c r="BQ272" s="33">
        <v>0.74125874125874125</v>
      </c>
      <c r="CU272" s="60"/>
      <c r="CV272" s="30">
        <v>-9.0708359028453131E-2</v>
      </c>
      <c r="CW272" s="33">
        <v>0.74125874125874125</v>
      </c>
      <c r="EA272" s="60"/>
      <c r="EB272" s="30">
        <v>-5.7879305960720745E-2</v>
      </c>
      <c r="EC272" s="33">
        <v>0.99900099900099903</v>
      </c>
      <c r="FG272" s="60"/>
      <c r="FH272" s="30">
        <v>-8.3469300969812407E-2</v>
      </c>
      <c r="FI272" s="33">
        <v>0.99900099900099903</v>
      </c>
      <c r="GM272" s="60"/>
      <c r="GN272" s="30">
        <v>1017.8925262673424</v>
      </c>
      <c r="GO272" s="33">
        <v>0.74125874125874125</v>
      </c>
      <c r="HS272" s="60"/>
      <c r="HT272" s="30">
        <v>1017.2070039975067</v>
      </c>
      <c r="HU272" s="33">
        <v>0.74125874125874125</v>
      </c>
      <c r="IY272" s="60"/>
      <c r="IZ272" s="30">
        <v>1017.207</v>
      </c>
      <c r="JA272" s="33">
        <v>0.74125874125874125</v>
      </c>
      <c r="KE272" s="60"/>
      <c r="KF272" s="30">
        <v>1014.7602000000001</v>
      </c>
      <c r="KG272" s="33">
        <v>0.74125874125874125</v>
      </c>
      <c r="LK272" s="60"/>
      <c r="LL272" s="30">
        <v>1017.4967</v>
      </c>
      <c r="LM272" s="33">
        <v>0.74125874125874125</v>
      </c>
      <c r="MQ272" s="60"/>
      <c r="MR272" s="30">
        <v>1016.8266</v>
      </c>
      <c r="MS272" s="33">
        <v>0.74125874125874125</v>
      </c>
    </row>
    <row r="273" spans="3:357" x14ac:dyDescent="0.35">
      <c r="C273" s="60"/>
      <c r="D273" s="30">
        <v>-7.6001004515006132E-2</v>
      </c>
      <c r="E273" s="33">
        <v>0.99900099900099903</v>
      </c>
      <c r="AI273" s="60"/>
      <c r="AJ273" s="30">
        <v>-9.4984728663142032E-2</v>
      </c>
      <c r="AK273" s="33">
        <v>0.99900099900099903</v>
      </c>
      <c r="BO273" s="60"/>
      <c r="BP273" s="30">
        <v>-6.8387126101206133E-2</v>
      </c>
      <c r="BQ273" s="33">
        <v>0.7462537462537463</v>
      </c>
      <c r="CU273" s="60"/>
      <c r="CV273" s="30">
        <v>-9.0580213497820264E-2</v>
      </c>
      <c r="CW273" s="33">
        <v>0.7462537462537463</v>
      </c>
      <c r="EA273" s="60"/>
      <c r="EB273" s="30">
        <v>-5.7879305960720745E-2</v>
      </c>
      <c r="EC273" s="33">
        <v>0.99900099900099903</v>
      </c>
      <c r="FG273" s="60"/>
      <c r="FH273" s="30">
        <v>-8.3469300969812407E-2</v>
      </c>
      <c r="FI273" s="33">
        <v>0.99900099900099903</v>
      </c>
      <c r="GM273" s="60"/>
      <c r="GN273" s="30">
        <v>1018.2580961862426</v>
      </c>
      <c r="GO273" s="33">
        <v>0.7462537462537463</v>
      </c>
      <c r="HS273" s="60"/>
      <c r="HT273" s="30">
        <v>1017.6657846011776</v>
      </c>
      <c r="HU273" s="33">
        <v>0.7462537462537463</v>
      </c>
      <c r="IY273" s="60"/>
      <c r="IZ273" s="30">
        <v>1017.6658</v>
      </c>
      <c r="JA273" s="33">
        <v>0.7462537462537463</v>
      </c>
      <c r="KE273" s="60"/>
      <c r="KF273" s="30">
        <v>1015.3895</v>
      </c>
      <c r="KG273" s="33">
        <v>0.7462537462537463</v>
      </c>
      <c r="LK273" s="60"/>
      <c r="LL273" s="30">
        <v>1017.8735</v>
      </c>
      <c r="LM273" s="33">
        <v>0.7462537462537463</v>
      </c>
      <c r="MQ273" s="60"/>
      <c r="MR273" s="30">
        <v>1017.2676</v>
      </c>
      <c r="MS273" s="33">
        <v>0.7462537462537463</v>
      </c>
    </row>
    <row r="274" spans="3:357" x14ac:dyDescent="0.35">
      <c r="C274" s="60"/>
      <c r="D274" s="30">
        <v>-7.6001004515006132E-2</v>
      </c>
      <c r="E274" s="33">
        <v>0.99900099900099903</v>
      </c>
      <c r="AI274" s="60"/>
      <c r="AJ274" s="30">
        <v>-9.4984728663142032E-2</v>
      </c>
      <c r="AK274" s="33">
        <v>0.99900099900099903</v>
      </c>
      <c r="BO274" s="60"/>
      <c r="BP274" s="30">
        <v>-6.8266914172275664E-2</v>
      </c>
      <c r="BQ274" s="33">
        <v>0.75124875124875123</v>
      </c>
      <c r="CU274" s="60"/>
      <c r="CV274" s="30">
        <v>-9.0536558815625945E-2</v>
      </c>
      <c r="CW274" s="33">
        <v>0.75124875124875123</v>
      </c>
      <c r="EA274" s="60"/>
      <c r="EB274" s="30">
        <v>-5.7879305960720745E-2</v>
      </c>
      <c r="EC274" s="33">
        <v>0.99900099900099903</v>
      </c>
      <c r="FG274" s="60"/>
      <c r="FH274" s="30">
        <v>-8.3469300969812407E-2</v>
      </c>
      <c r="FI274" s="33">
        <v>0.99900099900099903</v>
      </c>
      <c r="GM274" s="60"/>
      <c r="GN274" s="30">
        <v>1019.1578706521677</v>
      </c>
      <c r="GO274" s="33">
        <v>0.75124875124875123</v>
      </c>
      <c r="HS274" s="60"/>
      <c r="HT274" s="30">
        <v>1018.0268534512851</v>
      </c>
      <c r="HU274" s="33">
        <v>0.75124875124875123</v>
      </c>
      <c r="IY274" s="60"/>
      <c r="IZ274" s="30">
        <v>1018.0269</v>
      </c>
      <c r="JA274" s="33">
        <v>0.75124875124875123</v>
      </c>
      <c r="KE274" s="60"/>
      <c r="KF274" s="30">
        <v>1016.3665999999999</v>
      </c>
      <c r="KG274" s="33">
        <v>0.75124875124875123</v>
      </c>
      <c r="LK274" s="60"/>
      <c r="LL274" s="30">
        <v>1018.1579</v>
      </c>
      <c r="LM274" s="33">
        <v>0.75124875124875123</v>
      </c>
      <c r="MQ274" s="60"/>
      <c r="MR274" s="30">
        <v>1017.6219</v>
      </c>
      <c r="MS274" s="33">
        <v>0.75124875124875123</v>
      </c>
    </row>
    <row r="275" spans="3:357" x14ac:dyDescent="0.35">
      <c r="C275" s="60"/>
      <c r="D275" s="30">
        <v>-7.6001004515006132E-2</v>
      </c>
      <c r="E275" s="33">
        <v>0.99900099900099903</v>
      </c>
      <c r="AI275" s="60"/>
      <c r="AJ275" s="30">
        <v>-9.4984728663142032E-2</v>
      </c>
      <c r="AK275" s="33">
        <v>0.99900099900099903</v>
      </c>
      <c r="BO275" s="60"/>
      <c r="BP275" s="30">
        <v>-6.8231562472463203E-2</v>
      </c>
      <c r="BQ275" s="33">
        <v>0.75624375624375628</v>
      </c>
      <c r="CU275" s="60"/>
      <c r="CV275" s="30">
        <v>-9.0466561442234791E-2</v>
      </c>
      <c r="CW275" s="33">
        <v>0.75624375624375628</v>
      </c>
      <c r="EA275" s="60"/>
      <c r="EB275" s="30">
        <v>-5.7879305960720745E-2</v>
      </c>
      <c r="EC275" s="33">
        <v>0.99900099900099903</v>
      </c>
      <c r="FG275" s="60"/>
      <c r="FH275" s="30">
        <v>-8.3469300969812407E-2</v>
      </c>
      <c r="FI275" s="33">
        <v>0.99900099900099903</v>
      </c>
      <c r="GM275" s="60"/>
      <c r="GN275" s="30">
        <v>1019.8702415705037</v>
      </c>
      <c r="GO275" s="33">
        <v>0.75624375624375628</v>
      </c>
      <c r="HS275" s="60"/>
      <c r="HT275" s="30">
        <v>1018.6897936950517</v>
      </c>
      <c r="HU275" s="33">
        <v>0.75624375624375628</v>
      </c>
      <c r="IY275" s="60"/>
      <c r="IZ275" s="30">
        <v>1018.6898</v>
      </c>
      <c r="JA275" s="33">
        <v>0.75624375624375628</v>
      </c>
      <c r="KE275" s="60"/>
      <c r="KF275" s="30">
        <v>1017.0813000000001</v>
      </c>
      <c r="KG275" s="33">
        <v>0.75624375624375628</v>
      </c>
      <c r="LK275" s="60"/>
      <c r="LL275" s="30">
        <v>1018.5105</v>
      </c>
      <c r="LM275" s="33">
        <v>0.75624375624375628</v>
      </c>
      <c r="MQ275" s="60"/>
      <c r="MR275" s="30">
        <v>1017.7417</v>
      </c>
      <c r="MS275" s="33">
        <v>0.75624375624375628</v>
      </c>
    </row>
    <row r="276" spans="3:357" x14ac:dyDescent="0.35">
      <c r="C276" s="60"/>
      <c r="D276" s="30">
        <v>-7.6001004515006132E-2</v>
      </c>
      <c r="E276" s="33">
        <v>0.99900099900099903</v>
      </c>
      <c r="AI276" s="60"/>
      <c r="AJ276" s="30">
        <v>-9.4984728663142032E-2</v>
      </c>
      <c r="AK276" s="33">
        <v>0.99900099900099903</v>
      </c>
      <c r="BO276" s="60"/>
      <c r="BP276" s="30">
        <v>-6.8121371425793997E-2</v>
      </c>
      <c r="BQ276" s="33">
        <v>0.76123876123876122</v>
      </c>
      <c r="CU276" s="60"/>
      <c r="CV276" s="30">
        <v>-9.0442461350442052E-2</v>
      </c>
      <c r="CW276" s="33">
        <v>0.76123876123876122</v>
      </c>
      <c r="EA276" s="60"/>
      <c r="EB276" s="30">
        <v>-5.7879305960720745E-2</v>
      </c>
      <c r="EC276" s="33">
        <v>0.99900099900099903</v>
      </c>
      <c r="FG276" s="60"/>
      <c r="FH276" s="30">
        <v>-8.3469300969812407E-2</v>
      </c>
      <c r="FI276" s="33">
        <v>0.99900099900099903</v>
      </c>
      <c r="GM276" s="60"/>
      <c r="GN276" s="30">
        <v>1020.7834240280431</v>
      </c>
      <c r="GO276" s="33">
        <v>0.76123876123876122</v>
      </c>
      <c r="HS276" s="60"/>
      <c r="HT276" s="30">
        <v>1019.1216293903243</v>
      </c>
      <c r="HU276" s="33">
        <v>0.76123876123876122</v>
      </c>
      <c r="IY276" s="60"/>
      <c r="IZ276" s="30">
        <v>1019.1215999999999</v>
      </c>
      <c r="JA276" s="33">
        <v>0.76123876123876122</v>
      </c>
      <c r="KE276" s="60"/>
      <c r="KF276" s="30">
        <v>1017.4507</v>
      </c>
      <c r="KG276" s="33">
        <v>0.76123876123876122</v>
      </c>
      <c r="LK276" s="60"/>
      <c r="LL276" s="30">
        <v>1019.0918</v>
      </c>
      <c r="LM276" s="33">
        <v>0.76123876123876122</v>
      </c>
      <c r="MQ276" s="60"/>
      <c r="MR276" s="30">
        <v>1017.9912</v>
      </c>
      <c r="MS276" s="33">
        <v>0.76123876123876122</v>
      </c>
    </row>
    <row r="277" spans="3:357" x14ac:dyDescent="0.35">
      <c r="C277" s="60"/>
      <c r="D277" s="30">
        <v>-7.6001004515006132E-2</v>
      </c>
      <c r="E277" s="33">
        <v>0.99900099900099903</v>
      </c>
      <c r="AI277" s="60"/>
      <c r="AJ277" s="30">
        <v>-9.4984728663142032E-2</v>
      </c>
      <c r="AK277" s="33">
        <v>0.99900099900099903</v>
      </c>
      <c r="BO277" s="60"/>
      <c r="BP277" s="30">
        <v>-6.788480255332667E-2</v>
      </c>
      <c r="BQ277" s="33">
        <v>0.76623376623376627</v>
      </c>
      <c r="CU277" s="60"/>
      <c r="CV277" s="30">
        <v>-9.0269750702392404E-2</v>
      </c>
      <c r="CW277" s="33">
        <v>0.76623376623376627</v>
      </c>
      <c r="EA277" s="60"/>
      <c r="EB277" s="30">
        <v>-5.7879305960720745E-2</v>
      </c>
      <c r="EC277" s="33">
        <v>0.99900099900099903</v>
      </c>
      <c r="FG277" s="60"/>
      <c r="FH277" s="30">
        <v>-8.3469300969812407E-2</v>
      </c>
      <c r="FI277" s="33">
        <v>0.99900099900099903</v>
      </c>
      <c r="GM277" s="60"/>
      <c r="GN277" s="30">
        <v>1021.2385595919318</v>
      </c>
      <c r="GO277" s="33">
        <v>0.76623376623376627</v>
      </c>
      <c r="HS277" s="60"/>
      <c r="HT277" s="30">
        <v>1019.5713656881709</v>
      </c>
      <c r="HU277" s="33">
        <v>0.76623376623376627</v>
      </c>
      <c r="IY277" s="60"/>
      <c r="IZ277" s="30">
        <v>1019.5714</v>
      </c>
      <c r="JA277" s="33">
        <v>0.76623376623376627</v>
      </c>
      <c r="KE277" s="60"/>
      <c r="KF277" s="30">
        <v>1017.8072</v>
      </c>
      <c r="KG277" s="33">
        <v>0.76623376623376627</v>
      </c>
      <c r="LK277" s="60"/>
      <c r="LL277" s="30">
        <v>1019.7957</v>
      </c>
      <c r="LM277" s="33">
        <v>0.76623376623376627</v>
      </c>
      <c r="MQ277" s="60"/>
      <c r="MR277" s="30">
        <v>1018.5572</v>
      </c>
      <c r="MS277" s="33">
        <v>0.76623376623376627</v>
      </c>
    </row>
    <row r="278" spans="3:357" x14ac:dyDescent="0.35">
      <c r="C278" s="60"/>
      <c r="D278" s="30">
        <v>-7.6001004515006132E-2</v>
      </c>
      <c r="E278" s="33">
        <v>0.99900099900099903</v>
      </c>
      <c r="AI278" s="60"/>
      <c r="AJ278" s="30">
        <v>-9.4984728663142032E-2</v>
      </c>
      <c r="AK278" s="33">
        <v>0.99900099900099903</v>
      </c>
      <c r="BO278" s="60"/>
      <c r="BP278" s="30">
        <v>-6.7801891175042539E-2</v>
      </c>
      <c r="BQ278" s="33">
        <v>0.7712287712287712</v>
      </c>
      <c r="CU278" s="60"/>
      <c r="CV278" s="30">
        <v>-9.0216582895381522E-2</v>
      </c>
      <c r="CW278" s="33">
        <v>0.7712287712287712</v>
      </c>
      <c r="EA278" s="60"/>
      <c r="EB278" s="30">
        <v>-5.7879305960720745E-2</v>
      </c>
      <c r="EC278" s="33">
        <v>0.99900099900099903</v>
      </c>
      <c r="FG278" s="60"/>
      <c r="FH278" s="30">
        <v>-8.3469300969812407E-2</v>
      </c>
      <c r="FI278" s="33">
        <v>0.99900099900099903</v>
      </c>
      <c r="GM278" s="60"/>
      <c r="GN278" s="30">
        <v>1021.6246122989074</v>
      </c>
      <c r="GO278" s="33">
        <v>0.7712287712287712</v>
      </c>
      <c r="HS278" s="60"/>
      <c r="HT278" s="30">
        <v>1020.1735258971946</v>
      </c>
      <c r="HU278" s="33">
        <v>0.7712287712287712</v>
      </c>
      <c r="IY278" s="60"/>
      <c r="IZ278" s="30">
        <v>1020.1735</v>
      </c>
      <c r="JA278" s="33">
        <v>0.7712287712287712</v>
      </c>
      <c r="KE278" s="60"/>
      <c r="KF278" s="30">
        <v>1018.2836</v>
      </c>
      <c r="KG278" s="33">
        <v>0.7712287712287712</v>
      </c>
      <c r="LK278" s="60"/>
      <c r="LL278" s="30">
        <v>1020.0351000000001</v>
      </c>
      <c r="LM278" s="33">
        <v>0.7712287712287712</v>
      </c>
      <c r="MQ278" s="60"/>
      <c r="MR278" s="30">
        <v>1018.9627</v>
      </c>
      <c r="MS278" s="33">
        <v>0.7712287712287712</v>
      </c>
    </row>
    <row r="279" spans="3:357" x14ac:dyDescent="0.35">
      <c r="C279" s="60"/>
      <c r="D279" s="30">
        <v>-7.6001004515006132E-2</v>
      </c>
      <c r="E279" s="33">
        <v>0.99900099900099903</v>
      </c>
      <c r="AI279" s="60"/>
      <c r="AJ279" s="30">
        <v>-9.4984728663142032E-2</v>
      </c>
      <c r="AK279" s="33">
        <v>0.99900099900099903</v>
      </c>
      <c r="BO279" s="60"/>
      <c r="BP279" s="30">
        <v>-6.765301292504379E-2</v>
      </c>
      <c r="BQ279" s="33">
        <v>0.77622377622377625</v>
      </c>
      <c r="CU279" s="60"/>
      <c r="CV279" s="30">
        <v>-9.0140666224309787E-2</v>
      </c>
      <c r="CW279" s="33">
        <v>0.77622377622377625</v>
      </c>
      <c r="EA279" s="60"/>
      <c r="EB279" s="30">
        <v>-5.7879305960720745E-2</v>
      </c>
      <c r="EC279" s="33">
        <v>0.99900099900099903</v>
      </c>
      <c r="FG279" s="60"/>
      <c r="FH279" s="30">
        <v>-8.3469300969812407E-2</v>
      </c>
      <c r="FI279" s="33">
        <v>0.99900099900099903</v>
      </c>
      <c r="GM279" s="60"/>
      <c r="GN279" s="30">
        <v>1021.8486742948298</v>
      </c>
      <c r="GO279" s="33">
        <v>0.77622377622377625</v>
      </c>
      <c r="HS279" s="60"/>
      <c r="HT279" s="30">
        <v>1020.7255449256412</v>
      </c>
      <c r="HU279" s="33">
        <v>0.77622377622377625</v>
      </c>
      <c r="IY279" s="60"/>
      <c r="IZ279" s="30">
        <v>1020.7255</v>
      </c>
      <c r="JA279" s="33">
        <v>0.77622377622377625</v>
      </c>
      <c r="KE279" s="60"/>
      <c r="KF279" s="30">
        <v>1018.8766000000001</v>
      </c>
      <c r="KG279" s="33">
        <v>0.77622377622377625</v>
      </c>
      <c r="LK279" s="60"/>
      <c r="LL279" s="30">
        <v>1020.1835</v>
      </c>
      <c r="LM279" s="33">
        <v>0.77622377622377625</v>
      </c>
      <c r="MQ279" s="60"/>
      <c r="MR279" s="30">
        <v>1019.5205</v>
      </c>
      <c r="MS279" s="33">
        <v>0.77622377622377625</v>
      </c>
    </row>
    <row r="280" spans="3:357" x14ac:dyDescent="0.35">
      <c r="C280" s="60"/>
      <c r="D280" s="30">
        <v>-7.6001004515006132E-2</v>
      </c>
      <c r="E280" s="33">
        <v>0.99900099900099903</v>
      </c>
      <c r="AI280" s="60"/>
      <c r="AJ280" s="30">
        <v>-9.4984728663142032E-2</v>
      </c>
      <c r="AK280" s="33">
        <v>0.99900099900099903</v>
      </c>
      <c r="BO280" s="60"/>
      <c r="BP280" s="30">
        <v>-6.7458315934458238E-2</v>
      </c>
      <c r="BQ280" s="33">
        <v>0.78121878121878119</v>
      </c>
      <c r="CU280" s="60"/>
      <c r="CV280" s="30">
        <v>-9.0015328444703793E-2</v>
      </c>
      <c r="CW280" s="33">
        <v>0.78121878121878119</v>
      </c>
      <c r="EA280" s="60"/>
      <c r="EB280" s="30">
        <v>-5.7879305960720745E-2</v>
      </c>
      <c r="EC280" s="33">
        <v>0.99900099900099903</v>
      </c>
      <c r="FG280" s="60"/>
      <c r="FH280" s="30">
        <v>-8.3469300969812407E-2</v>
      </c>
      <c r="FI280" s="33">
        <v>0.99900099900099903</v>
      </c>
      <c r="GM280" s="60"/>
      <c r="GN280" s="30">
        <v>1022.8042757069762</v>
      </c>
      <c r="GO280" s="33">
        <v>0.78121878121878119</v>
      </c>
      <c r="HS280" s="60"/>
      <c r="HT280" s="30">
        <v>1020.9002986315645</v>
      </c>
      <c r="HU280" s="33">
        <v>0.78121878121878119</v>
      </c>
      <c r="IY280" s="60"/>
      <c r="IZ280" s="30">
        <v>1020.9003</v>
      </c>
      <c r="JA280" s="33">
        <v>0.78121878121878119</v>
      </c>
      <c r="KE280" s="60"/>
      <c r="KF280" s="30">
        <v>1019.3523</v>
      </c>
      <c r="KG280" s="33">
        <v>0.78121878121878119</v>
      </c>
      <c r="LK280" s="60"/>
      <c r="LL280" s="30">
        <v>1021.1351</v>
      </c>
      <c r="LM280" s="33">
        <v>0.78121878121878119</v>
      </c>
      <c r="MQ280" s="60"/>
      <c r="MR280" s="30">
        <v>1019.6882000000001</v>
      </c>
      <c r="MS280" s="33">
        <v>0.78121878121878119</v>
      </c>
    </row>
    <row r="281" spans="3:357" x14ac:dyDescent="0.35">
      <c r="C281" s="60"/>
      <c r="D281" s="30">
        <v>-7.6001004515006132E-2</v>
      </c>
      <c r="E281" s="33">
        <v>0.99900099900099903</v>
      </c>
      <c r="AI281" s="60"/>
      <c r="AJ281" s="30">
        <v>-9.4984728663142032E-2</v>
      </c>
      <c r="AK281" s="33">
        <v>0.99900099900099903</v>
      </c>
      <c r="BO281" s="60"/>
      <c r="BP281" s="30">
        <v>-6.7375046518027018E-2</v>
      </c>
      <c r="BQ281" s="33">
        <v>0.78621378621378624</v>
      </c>
      <c r="CU281" s="60"/>
      <c r="CV281" s="30">
        <v>-8.989166187595525E-2</v>
      </c>
      <c r="CW281" s="33">
        <v>0.78621378621378624</v>
      </c>
      <c r="EA281" s="60"/>
      <c r="EB281" s="30">
        <v>-5.7879305960720745E-2</v>
      </c>
      <c r="EC281" s="33">
        <v>0.99900099900099903</v>
      </c>
      <c r="FG281" s="60"/>
      <c r="FH281" s="30">
        <v>-8.3469300969812407E-2</v>
      </c>
      <c r="FI281" s="33">
        <v>0.99900099900099903</v>
      </c>
      <c r="GM281" s="60"/>
      <c r="GN281" s="30">
        <v>1023.2997432974971</v>
      </c>
      <c r="GO281" s="33">
        <v>0.78621378621378624</v>
      </c>
      <c r="HS281" s="60"/>
      <c r="HT281" s="30">
        <v>1021.825886425506</v>
      </c>
      <c r="HU281" s="33">
        <v>0.78621378621378624</v>
      </c>
      <c r="IY281" s="60"/>
      <c r="IZ281" s="30">
        <v>1021.8259</v>
      </c>
      <c r="JA281" s="33">
        <v>0.78621378621378624</v>
      </c>
      <c r="KE281" s="60"/>
      <c r="KF281" s="30">
        <v>1019.6671</v>
      </c>
      <c r="KG281" s="33">
        <v>0.78621378621378624</v>
      </c>
      <c r="LK281" s="60"/>
      <c r="LL281" s="30">
        <v>1021.5212</v>
      </c>
      <c r="LM281" s="33">
        <v>0.78621378621378624</v>
      </c>
      <c r="MQ281" s="60"/>
      <c r="MR281" s="30">
        <v>1020.1624</v>
      </c>
      <c r="MS281" s="33">
        <v>0.78621378621378624</v>
      </c>
    </row>
    <row r="282" spans="3:357" x14ac:dyDescent="0.35">
      <c r="C282" s="60"/>
      <c r="D282" s="30">
        <v>-7.6001004515006132E-2</v>
      </c>
      <c r="E282" s="33">
        <v>0.99900099900099903</v>
      </c>
      <c r="AI282" s="60"/>
      <c r="AJ282" s="30">
        <v>-9.4984728663142032E-2</v>
      </c>
      <c r="AK282" s="33">
        <v>0.99900099900099903</v>
      </c>
      <c r="BO282" s="60"/>
      <c r="BP282" s="30">
        <v>-6.7181328180247774E-2</v>
      </c>
      <c r="BQ282" s="33">
        <v>0.79120879120879117</v>
      </c>
      <c r="CU282" s="60"/>
      <c r="CV282" s="30">
        <v>-8.9689653632708907E-2</v>
      </c>
      <c r="CW282" s="33">
        <v>0.79120879120879117</v>
      </c>
      <c r="EA282" s="60"/>
      <c r="EB282" s="30">
        <v>-5.7879305960720745E-2</v>
      </c>
      <c r="EC282" s="33">
        <v>0.99900099900099903</v>
      </c>
      <c r="FG282" s="60"/>
      <c r="FH282" s="30">
        <v>-8.3469300969812407E-2</v>
      </c>
      <c r="FI282" s="33">
        <v>0.99900099900099903</v>
      </c>
      <c r="GM282" s="60"/>
      <c r="GN282" s="30">
        <v>1023.9955103728485</v>
      </c>
      <c r="GO282" s="33">
        <v>0.79120879120879117</v>
      </c>
      <c r="HS282" s="60"/>
      <c r="HT282" s="30">
        <v>1022.2541172939436</v>
      </c>
      <c r="HU282" s="33">
        <v>0.79120879120879117</v>
      </c>
      <c r="IY282" s="60"/>
      <c r="IZ282" s="30">
        <v>1022.2541</v>
      </c>
      <c r="JA282" s="33">
        <v>0.79120879120879117</v>
      </c>
      <c r="KE282" s="60"/>
      <c r="KF282" s="30">
        <v>1020.1689</v>
      </c>
      <c r="KG282" s="33">
        <v>0.79120879120879117</v>
      </c>
      <c r="LK282" s="60"/>
      <c r="LL282" s="30">
        <v>1022.7881</v>
      </c>
      <c r="LM282" s="33">
        <v>0.79120879120879117</v>
      </c>
      <c r="MQ282" s="60"/>
      <c r="MR282" s="30">
        <v>1020.6013</v>
      </c>
      <c r="MS282" s="33">
        <v>0.79120879120879117</v>
      </c>
    </row>
    <row r="283" spans="3:357" x14ac:dyDescent="0.35">
      <c r="C283" s="60"/>
      <c r="D283" s="30">
        <v>-7.6001004515006132E-2</v>
      </c>
      <c r="E283" s="33">
        <v>0.99900099900099903</v>
      </c>
      <c r="AI283" s="60"/>
      <c r="AJ283" s="30">
        <v>-9.4984728663142032E-2</v>
      </c>
      <c r="AK283" s="33">
        <v>0.99900099900099903</v>
      </c>
      <c r="BO283" s="60"/>
      <c r="BP283" s="30">
        <v>-6.7025163848527622E-2</v>
      </c>
      <c r="BQ283" s="33">
        <v>0.79620379620379622</v>
      </c>
      <c r="CU283" s="60"/>
      <c r="CV283" s="30">
        <v>-8.9616053837493798E-2</v>
      </c>
      <c r="CW283" s="33">
        <v>0.79620379620379622</v>
      </c>
      <c r="EA283" s="60"/>
      <c r="EB283" s="30">
        <v>-5.7879305960720745E-2</v>
      </c>
      <c r="EC283" s="33">
        <v>0.99900099900099903</v>
      </c>
      <c r="FG283" s="60"/>
      <c r="FH283" s="30">
        <v>-8.3469300969812407E-2</v>
      </c>
      <c r="FI283" s="33">
        <v>0.99900099900099903</v>
      </c>
      <c r="GM283" s="60"/>
      <c r="GN283" s="30">
        <v>1024.4645962793702</v>
      </c>
      <c r="GO283" s="33">
        <v>0.79620379620379622</v>
      </c>
      <c r="HS283" s="60"/>
      <c r="HT283" s="30">
        <v>1022.5617297826352</v>
      </c>
      <c r="HU283" s="33">
        <v>0.79620379620379622</v>
      </c>
      <c r="IY283" s="60"/>
      <c r="IZ283" s="30">
        <v>1022.5617</v>
      </c>
      <c r="JA283" s="33">
        <v>0.79620379620379622</v>
      </c>
      <c r="KE283" s="60"/>
      <c r="KF283" s="30">
        <v>1020.5303</v>
      </c>
      <c r="KG283" s="33">
        <v>0.79620379620379622</v>
      </c>
      <c r="LK283" s="60"/>
      <c r="LL283" s="30">
        <v>1023.0225</v>
      </c>
      <c r="LM283" s="33">
        <v>0.79620379620379622</v>
      </c>
      <c r="MQ283" s="60"/>
      <c r="MR283" s="30">
        <v>1021.0064</v>
      </c>
      <c r="MS283" s="33">
        <v>0.79620379620379622</v>
      </c>
    </row>
    <row r="284" spans="3:357" x14ac:dyDescent="0.35">
      <c r="C284" s="60"/>
      <c r="D284" s="30">
        <v>-7.6001004515006132E-2</v>
      </c>
      <c r="E284" s="33">
        <v>0.99900099900099903</v>
      </c>
      <c r="AI284" s="60"/>
      <c r="AJ284" s="30">
        <v>-9.4984728663142032E-2</v>
      </c>
      <c r="AK284" s="33">
        <v>0.99900099900099903</v>
      </c>
      <c r="BO284" s="60"/>
      <c r="BP284" s="30">
        <v>-6.6808584831135304E-2</v>
      </c>
      <c r="BQ284" s="33">
        <v>0.80119880119880116</v>
      </c>
      <c r="CU284" s="60"/>
      <c r="CV284" s="30">
        <v>-8.9559700964690458E-2</v>
      </c>
      <c r="CW284" s="33">
        <v>0.80119880119880116</v>
      </c>
      <c r="EA284" s="60"/>
      <c r="EB284" s="30">
        <v>-5.7879305960720745E-2</v>
      </c>
      <c r="EC284" s="33">
        <v>0.99900099900099903</v>
      </c>
      <c r="FG284" s="60"/>
      <c r="FH284" s="30">
        <v>-8.3469300969812407E-2</v>
      </c>
      <c r="FI284" s="33">
        <v>0.99900099900099903</v>
      </c>
      <c r="GM284" s="60"/>
      <c r="GN284" s="30">
        <v>1025.2886631463309</v>
      </c>
      <c r="GO284" s="33">
        <v>0.80119880119880116</v>
      </c>
      <c r="HS284" s="60"/>
      <c r="HT284" s="30">
        <v>1022.8557209551485</v>
      </c>
      <c r="HU284" s="33">
        <v>0.80119880119880116</v>
      </c>
      <c r="IY284" s="60"/>
      <c r="IZ284" s="30">
        <v>1022.8557</v>
      </c>
      <c r="JA284" s="33">
        <v>0.80119880119880116</v>
      </c>
      <c r="KE284" s="60"/>
      <c r="KF284" s="30">
        <v>1021.5485</v>
      </c>
      <c r="KG284" s="33">
        <v>0.80119880119880116</v>
      </c>
      <c r="LK284" s="60"/>
      <c r="LL284" s="30">
        <v>1023.4915</v>
      </c>
      <c r="LM284" s="33">
        <v>0.80119880119880116</v>
      </c>
      <c r="MQ284" s="60"/>
      <c r="MR284" s="30">
        <v>1021.902</v>
      </c>
      <c r="MS284" s="33">
        <v>0.80119880119880116</v>
      </c>
    </row>
    <row r="285" spans="3:357" x14ac:dyDescent="0.35">
      <c r="C285" s="60"/>
      <c r="D285" s="30">
        <v>-7.6001004515006132E-2</v>
      </c>
      <c r="E285" s="33">
        <v>0.99900099900099903</v>
      </c>
      <c r="AI285" s="60"/>
      <c r="AJ285" s="30">
        <v>-9.4984728663142032E-2</v>
      </c>
      <c r="AK285" s="33">
        <v>0.99900099900099903</v>
      </c>
      <c r="BO285" s="60"/>
      <c r="BP285" s="30">
        <v>-6.6605394353018321E-2</v>
      </c>
      <c r="BQ285" s="33">
        <v>0.80619380619380621</v>
      </c>
      <c r="CU285" s="60"/>
      <c r="CV285" s="30">
        <v>-8.9444421467388929E-2</v>
      </c>
      <c r="CW285" s="33">
        <v>0.80619380619380621</v>
      </c>
      <c r="EA285" s="60"/>
      <c r="EB285" s="30">
        <v>-5.7879305960720745E-2</v>
      </c>
      <c r="EC285" s="33">
        <v>0.99900099900099903</v>
      </c>
      <c r="FG285" s="60"/>
      <c r="FH285" s="30">
        <v>-8.3469300969812407E-2</v>
      </c>
      <c r="FI285" s="33">
        <v>0.99900099900099903</v>
      </c>
      <c r="GM285" s="60"/>
      <c r="GN285" s="30">
        <v>1025.7982873127069</v>
      </c>
      <c r="GO285" s="33">
        <v>0.80619380619380621</v>
      </c>
      <c r="HS285" s="60"/>
      <c r="HT285" s="30">
        <v>1023.5433772100979</v>
      </c>
      <c r="HU285" s="33">
        <v>0.80619380619380621</v>
      </c>
      <c r="IY285" s="60"/>
      <c r="IZ285" s="30">
        <v>1023.5434</v>
      </c>
      <c r="JA285" s="33">
        <v>0.80619380619380621</v>
      </c>
      <c r="KE285" s="60"/>
      <c r="KF285" s="30">
        <v>1021.7118</v>
      </c>
      <c r="KG285" s="33">
        <v>0.80619380619380621</v>
      </c>
      <c r="LK285" s="60"/>
      <c r="LL285" s="30">
        <v>1024.3605</v>
      </c>
      <c r="LM285" s="33">
        <v>0.80619380619380621</v>
      </c>
      <c r="MQ285" s="60"/>
      <c r="MR285" s="30">
        <v>1022.5311</v>
      </c>
      <c r="MS285" s="33">
        <v>0.80619380619380621</v>
      </c>
    </row>
    <row r="286" spans="3:357" x14ac:dyDescent="0.35">
      <c r="C286" s="60"/>
      <c r="D286" s="30">
        <v>-7.6001004515006132E-2</v>
      </c>
      <c r="E286" s="33">
        <v>0.99900099900099903</v>
      </c>
      <c r="AI286" s="60"/>
      <c r="AJ286" s="30">
        <v>-9.4984728663142032E-2</v>
      </c>
      <c r="AK286" s="33">
        <v>0.99900099900099903</v>
      </c>
      <c r="BO286" s="60"/>
      <c r="BP286" s="30">
        <v>-6.6480018182683814E-2</v>
      </c>
      <c r="BQ286" s="33">
        <v>0.81118881118881114</v>
      </c>
      <c r="CU286" s="60"/>
      <c r="CV286" s="30">
        <v>-8.9356857483869234E-2</v>
      </c>
      <c r="CW286" s="33">
        <v>0.81118881118881114</v>
      </c>
      <c r="EA286" s="60"/>
      <c r="EB286" s="30">
        <v>-5.7879305960720745E-2</v>
      </c>
      <c r="EC286" s="33">
        <v>0.99900099900099903</v>
      </c>
      <c r="FG286" s="60"/>
      <c r="FH286" s="30">
        <v>-8.3469300969812407E-2</v>
      </c>
      <c r="FI286" s="33">
        <v>0.99900099900099903</v>
      </c>
      <c r="GM286" s="60"/>
      <c r="GN286" s="30">
        <v>1026.373904130086</v>
      </c>
      <c r="GO286" s="33">
        <v>0.81118881118881114</v>
      </c>
      <c r="HS286" s="60"/>
      <c r="HT286" s="30">
        <v>1024.2901591083341</v>
      </c>
      <c r="HU286" s="33">
        <v>0.81118881118881114</v>
      </c>
      <c r="IY286" s="60"/>
      <c r="IZ286" s="30">
        <v>1024.2901999999999</v>
      </c>
      <c r="JA286" s="33">
        <v>0.81118881118881114</v>
      </c>
      <c r="KE286" s="60"/>
      <c r="KF286" s="30">
        <v>1022.7455</v>
      </c>
      <c r="KG286" s="33">
        <v>0.81118881118881114</v>
      </c>
      <c r="LK286" s="60"/>
      <c r="LL286" s="30">
        <v>1024.7973999999999</v>
      </c>
      <c r="LM286" s="33">
        <v>0.81118881118881114</v>
      </c>
      <c r="MQ286" s="60"/>
      <c r="MR286" s="30">
        <v>1023.2618</v>
      </c>
      <c r="MS286" s="33">
        <v>0.81118881118881114</v>
      </c>
    </row>
    <row r="287" spans="3:357" x14ac:dyDescent="0.35">
      <c r="C287" s="60"/>
      <c r="D287" s="30">
        <v>-7.6001004515006132E-2</v>
      </c>
      <c r="E287" s="33">
        <v>0.99900099900099903</v>
      </c>
      <c r="AI287" s="60"/>
      <c r="AJ287" s="30">
        <v>-9.4984728663142032E-2</v>
      </c>
      <c r="AK287" s="33">
        <v>0.99900099900099903</v>
      </c>
      <c r="BO287" s="60"/>
      <c r="BP287" s="30">
        <v>-6.6342066626027971E-2</v>
      </c>
      <c r="BQ287" s="33">
        <v>0.81618381618381619</v>
      </c>
      <c r="CU287" s="60"/>
      <c r="CV287" s="30">
        <v>-8.9198736699635253E-2</v>
      </c>
      <c r="CW287" s="33">
        <v>0.81618381618381619</v>
      </c>
      <c r="EA287" s="60"/>
      <c r="EB287" s="30">
        <v>-5.7879305960720745E-2</v>
      </c>
      <c r="EC287" s="33">
        <v>0.99900099900099903</v>
      </c>
      <c r="FG287" s="60"/>
      <c r="FH287" s="30">
        <v>-8.3469300969812407E-2</v>
      </c>
      <c r="FI287" s="33">
        <v>0.99900099900099903</v>
      </c>
      <c r="GM287" s="60"/>
      <c r="GN287" s="30">
        <v>1027.8144443916781</v>
      </c>
      <c r="GO287" s="33">
        <v>0.81618381618381619</v>
      </c>
      <c r="HS287" s="60"/>
      <c r="HT287" s="30">
        <v>1024.7308730963189</v>
      </c>
      <c r="HU287" s="33">
        <v>0.81618381618381619</v>
      </c>
      <c r="IY287" s="60"/>
      <c r="IZ287" s="30">
        <v>1024.7309</v>
      </c>
      <c r="JA287" s="33">
        <v>0.81618381618381619</v>
      </c>
      <c r="KE287" s="60"/>
      <c r="KF287" s="30">
        <v>1023.8584</v>
      </c>
      <c r="KG287" s="33">
        <v>0.81618381618381619</v>
      </c>
      <c r="LK287" s="60"/>
      <c r="LL287" s="30">
        <v>1025.3756000000001</v>
      </c>
      <c r="LM287" s="33">
        <v>0.81618381618381619</v>
      </c>
      <c r="MQ287" s="60"/>
      <c r="MR287" s="30">
        <v>1024.1373000000001</v>
      </c>
      <c r="MS287" s="33">
        <v>0.81618381618381619</v>
      </c>
    </row>
    <row r="288" spans="3:357" x14ac:dyDescent="0.35">
      <c r="C288" s="60"/>
      <c r="D288" s="30">
        <v>-7.6001004515006132E-2</v>
      </c>
      <c r="E288" s="33">
        <v>0.99900099900099903</v>
      </c>
      <c r="AI288" s="60"/>
      <c r="AJ288" s="30">
        <v>-9.4984728663142032E-2</v>
      </c>
      <c r="AK288" s="33">
        <v>0.99900099900099903</v>
      </c>
      <c r="BO288" s="60"/>
      <c r="BP288" s="30">
        <v>-6.6249673078251553E-2</v>
      </c>
      <c r="BQ288" s="33">
        <v>0.82017982017982016</v>
      </c>
      <c r="CU288" s="60"/>
      <c r="CV288" s="30">
        <v>-8.9136171438274042E-2</v>
      </c>
      <c r="CW288" s="33">
        <v>0.82017982017982016</v>
      </c>
      <c r="EA288" s="60"/>
      <c r="EB288" s="30">
        <v>-5.7879305960720745E-2</v>
      </c>
      <c r="EC288" s="33">
        <v>0.99900099900099903</v>
      </c>
      <c r="FG288" s="60"/>
      <c r="FH288" s="30">
        <v>-8.3469300969812407E-2</v>
      </c>
      <c r="FI288" s="33">
        <v>0.99900099900099903</v>
      </c>
      <c r="GM288" s="60"/>
      <c r="GN288" s="30">
        <v>1028.4447205585261</v>
      </c>
      <c r="GO288" s="33">
        <v>0.82017982017982016</v>
      </c>
      <c r="HS288" s="60"/>
      <c r="HT288" s="30">
        <v>1025.1378407337525</v>
      </c>
      <c r="HU288" s="33">
        <v>0.82017982017982016</v>
      </c>
      <c r="IY288" s="60"/>
      <c r="IZ288" s="30">
        <v>1025.1378</v>
      </c>
      <c r="JA288" s="33">
        <v>0.82017982017982016</v>
      </c>
      <c r="KE288" s="60"/>
      <c r="KF288" s="30">
        <v>1024.2093</v>
      </c>
      <c r="KG288" s="33">
        <v>0.82017982017982016</v>
      </c>
      <c r="LK288" s="60"/>
      <c r="LL288" s="30">
        <v>1025.7302999999999</v>
      </c>
      <c r="LM288" s="33">
        <v>0.82017982017982016</v>
      </c>
      <c r="MQ288" s="60"/>
      <c r="MR288" s="30">
        <v>1024.7144000000001</v>
      </c>
      <c r="MS288" s="33">
        <v>0.82017982017982016</v>
      </c>
    </row>
    <row r="289" spans="3:357" x14ac:dyDescent="0.35">
      <c r="C289" s="60"/>
      <c r="D289" s="30">
        <v>-7.6001004515006132E-2</v>
      </c>
      <c r="E289" s="33">
        <v>0.99900099900099903</v>
      </c>
      <c r="AI289" s="60"/>
      <c r="AJ289" s="30">
        <v>-9.4984728663142032E-2</v>
      </c>
      <c r="AK289" s="33">
        <v>0.99900099900099903</v>
      </c>
      <c r="BO289" s="60"/>
      <c r="BP289" s="30">
        <v>-6.6183915785800893E-2</v>
      </c>
      <c r="BQ289" s="33">
        <v>0.82517482517482521</v>
      </c>
      <c r="CU289" s="60"/>
      <c r="CV289" s="30">
        <v>-8.8953237024616716E-2</v>
      </c>
      <c r="CW289" s="33">
        <v>0.82517482517482521</v>
      </c>
      <c r="EA289" s="60"/>
      <c r="EB289" s="30">
        <v>-5.7879305960720745E-2</v>
      </c>
      <c r="EC289" s="33">
        <v>0.99900099900099903</v>
      </c>
      <c r="FG289" s="60"/>
      <c r="FH289" s="30">
        <v>-8.3469300969812407E-2</v>
      </c>
      <c r="FI289" s="33">
        <v>0.99900099900099903</v>
      </c>
      <c r="GM289" s="60"/>
      <c r="GN289" s="30">
        <v>1028.8632496579437</v>
      </c>
      <c r="GO289" s="33">
        <v>0.82517482517482521</v>
      </c>
      <c r="HS289" s="60"/>
      <c r="HT289" s="30">
        <v>1026.0636984464286</v>
      </c>
      <c r="HU289" s="33">
        <v>0.82517482517482521</v>
      </c>
      <c r="IY289" s="60"/>
      <c r="IZ289" s="30">
        <v>1026.0636999999999</v>
      </c>
      <c r="JA289" s="33">
        <v>0.82517482517482521</v>
      </c>
      <c r="KE289" s="60"/>
      <c r="KF289" s="30">
        <v>1024.8552</v>
      </c>
      <c r="KG289" s="33">
        <v>0.82517482517482521</v>
      </c>
      <c r="LK289" s="60"/>
      <c r="LL289" s="30">
        <v>1026.3733</v>
      </c>
      <c r="LM289" s="33">
        <v>0.82517482517482521</v>
      </c>
      <c r="MQ289" s="60"/>
      <c r="MR289" s="30">
        <v>1025.4258</v>
      </c>
      <c r="MS289" s="33">
        <v>0.82517482517482521</v>
      </c>
    </row>
    <row r="290" spans="3:357" x14ac:dyDescent="0.35">
      <c r="C290" s="60"/>
      <c r="D290" s="30">
        <v>-7.6001004515006132E-2</v>
      </c>
      <c r="E290" s="33">
        <v>0.99900099900099903</v>
      </c>
      <c r="AI290" s="60"/>
      <c r="AJ290" s="30">
        <v>-9.4984728663142032E-2</v>
      </c>
      <c r="AK290" s="33">
        <v>0.99900099900099903</v>
      </c>
      <c r="BO290" s="60"/>
      <c r="BP290" s="30">
        <v>-6.6129392210151766E-2</v>
      </c>
      <c r="BQ290" s="33">
        <v>0.83016983016983015</v>
      </c>
      <c r="CU290" s="60"/>
      <c r="CV290" s="30">
        <v>-8.8766064152222726E-2</v>
      </c>
      <c r="CW290" s="33">
        <v>0.83016983016983015</v>
      </c>
      <c r="EA290" s="60"/>
      <c r="EB290" s="30">
        <v>-5.7879305960720745E-2</v>
      </c>
      <c r="EC290" s="33">
        <v>0.99900099900099903</v>
      </c>
      <c r="FG290" s="60"/>
      <c r="FH290" s="30">
        <v>-8.3469300969812407E-2</v>
      </c>
      <c r="FI290" s="33">
        <v>0.99900099900099903</v>
      </c>
      <c r="GM290" s="60"/>
      <c r="GN290" s="30">
        <v>1029.5160415270791</v>
      </c>
      <c r="GO290" s="33">
        <v>0.83016983016983015</v>
      </c>
      <c r="HS290" s="60"/>
      <c r="HT290" s="30">
        <v>1026.737518127004</v>
      </c>
      <c r="HU290" s="33">
        <v>0.83016983016983015</v>
      </c>
      <c r="IY290" s="60"/>
      <c r="IZ290" s="30">
        <v>1026.7375</v>
      </c>
      <c r="JA290" s="33">
        <v>0.83016983016983015</v>
      </c>
      <c r="KE290" s="60"/>
      <c r="KF290" s="30">
        <v>1025.3053</v>
      </c>
      <c r="KG290" s="33">
        <v>0.83016983016983015</v>
      </c>
      <c r="LK290" s="60"/>
      <c r="LL290" s="30">
        <v>1027.0012999999999</v>
      </c>
      <c r="LM290" s="33">
        <v>0.83016983016983015</v>
      </c>
      <c r="MQ290" s="60"/>
      <c r="MR290" s="30">
        <v>1025.7376999999999</v>
      </c>
      <c r="MS290" s="33">
        <v>0.83016983016983015</v>
      </c>
    </row>
    <row r="291" spans="3:357" x14ac:dyDescent="0.35">
      <c r="C291" s="60"/>
      <c r="D291" s="30">
        <v>-7.6001004515006132E-2</v>
      </c>
      <c r="E291" s="33">
        <v>0.99900099900099903</v>
      </c>
      <c r="AI291" s="60"/>
      <c r="AJ291" s="30">
        <v>-9.4984728663142032E-2</v>
      </c>
      <c r="AK291" s="33">
        <v>0.99900099900099903</v>
      </c>
      <c r="BO291" s="60"/>
      <c r="BP291" s="30">
        <v>-6.5803427006021362E-2</v>
      </c>
      <c r="BQ291" s="33">
        <v>0.8351648351648352</v>
      </c>
      <c r="CU291" s="60"/>
      <c r="CV291" s="30">
        <v>-8.8602933762280484E-2</v>
      </c>
      <c r="CW291" s="33">
        <v>0.8351648351648352</v>
      </c>
      <c r="EA291" s="60"/>
      <c r="EB291" s="30">
        <v>-5.7879305960720745E-2</v>
      </c>
      <c r="EC291" s="33">
        <v>0.99900099900099903</v>
      </c>
      <c r="FG291" s="60"/>
      <c r="FH291" s="30">
        <v>-8.3469300969812407E-2</v>
      </c>
      <c r="FI291" s="33">
        <v>0.99900099900099903</v>
      </c>
      <c r="GM291" s="60"/>
      <c r="GN291" s="30">
        <v>1030.1927315718654</v>
      </c>
      <c r="GO291" s="33">
        <v>0.8351648351648352</v>
      </c>
      <c r="HS291" s="60"/>
      <c r="HT291" s="30">
        <v>1027.6074111413304</v>
      </c>
      <c r="HU291" s="33">
        <v>0.8351648351648352</v>
      </c>
      <c r="IY291" s="60"/>
      <c r="IZ291" s="30">
        <v>1027.6074000000001</v>
      </c>
      <c r="JA291" s="33">
        <v>0.8351648351648352</v>
      </c>
      <c r="KE291" s="60"/>
      <c r="KF291" s="30">
        <v>1025.5556999999999</v>
      </c>
      <c r="KG291" s="33">
        <v>0.8351648351648352</v>
      </c>
      <c r="LK291" s="60"/>
      <c r="LL291" s="30">
        <v>1027.5266999999999</v>
      </c>
      <c r="LM291" s="33">
        <v>0.8351648351648352</v>
      </c>
      <c r="MQ291" s="60"/>
      <c r="MR291" s="30">
        <v>1026.2811999999999</v>
      </c>
      <c r="MS291" s="33">
        <v>0.8351648351648352</v>
      </c>
    </row>
    <row r="292" spans="3:357" x14ac:dyDescent="0.35">
      <c r="C292" s="60"/>
      <c r="D292" s="30">
        <v>-7.6001004515006132E-2</v>
      </c>
      <c r="E292" s="33">
        <v>0.99900099900099903</v>
      </c>
      <c r="AI292" s="60"/>
      <c r="AJ292" s="30">
        <v>-9.4984728663142032E-2</v>
      </c>
      <c r="AK292" s="33">
        <v>0.99900099900099903</v>
      </c>
      <c r="BO292" s="60"/>
      <c r="BP292" s="30">
        <v>-6.5651859392586998E-2</v>
      </c>
      <c r="BQ292" s="33">
        <v>0.84015984015984013</v>
      </c>
      <c r="CU292" s="60"/>
      <c r="CV292" s="30">
        <v>-8.8449972963203727E-2</v>
      </c>
      <c r="CW292" s="33">
        <v>0.84015984015984013</v>
      </c>
      <c r="EA292" s="60"/>
      <c r="EB292" s="30">
        <v>-5.7879305960720745E-2</v>
      </c>
      <c r="EC292" s="33">
        <v>0.99900099900099903</v>
      </c>
      <c r="FG292" s="60"/>
      <c r="FH292" s="30">
        <v>-8.3469300969812407E-2</v>
      </c>
      <c r="FI292" s="33">
        <v>0.99900099900099903</v>
      </c>
      <c r="GM292" s="60"/>
      <c r="GN292" s="30">
        <v>1031.4111364402888</v>
      </c>
      <c r="GO292" s="33">
        <v>0.84015984015984013</v>
      </c>
      <c r="HS292" s="60"/>
      <c r="HT292" s="30">
        <v>1028.2418018386429</v>
      </c>
      <c r="HU292" s="33">
        <v>0.84015984015984013</v>
      </c>
      <c r="IY292" s="60"/>
      <c r="IZ292" s="30">
        <v>1028.2418</v>
      </c>
      <c r="JA292" s="33">
        <v>0.84015984015984013</v>
      </c>
      <c r="KE292" s="60"/>
      <c r="KF292" s="30">
        <v>1026.1802</v>
      </c>
      <c r="KG292" s="33">
        <v>0.84015984015984013</v>
      </c>
      <c r="LK292" s="60"/>
      <c r="LL292" s="30">
        <v>1027.8042</v>
      </c>
      <c r="LM292" s="33">
        <v>0.84015984015984013</v>
      </c>
      <c r="MQ292" s="60"/>
      <c r="MR292" s="30">
        <v>1027.2131999999999</v>
      </c>
      <c r="MS292" s="33">
        <v>0.84015984015984013</v>
      </c>
    </row>
    <row r="293" spans="3:357" x14ac:dyDescent="0.35">
      <c r="C293" s="60"/>
      <c r="D293" s="30">
        <v>-7.6001004515006132E-2</v>
      </c>
      <c r="E293" s="33">
        <v>0.99900099900099903</v>
      </c>
      <c r="AI293" s="60"/>
      <c r="AJ293" s="30">
        <v>-9.4984728663142032E-2</v>
      </c>
      <c r="AK293" s="33">
        <v>0.99900099900099903</v>
      </c>
      <c r="BO293" s="60"/>
      <c r="BP293" s="30">
        <v>-6.5599707234543378E-2</v>
      </c>
      <c r="BQ293" s="33">
        <v>0.84515484515484518</v>
      </c>
      <c r="CU293" s="60"/>
      <c r="CV293" s="30">
        <v>-8.8403301922700836E-2</v>
      </c>
      <c r="CW293" s="33">
        <v>0.84515484515484518</v>
      </c>
      <c r="EA293" s="60"/>
      <c r="EB293" s="30">
        <v>-5.7879305960720745E-2</v>
      </c>
      <c r="EC293" s="33">
        <v>0.99900099900099903</v>
      </c>
      <c r="FG293" s="60"/>
      <c r="FH293" s="30">
        <v>-8.3469300969812407E-2</v>
      </c>
      <c r="FI293" s="33">
        <v>0.99900099900099903</v>
      </c>
      <c r="GM293" s="60"/>
      <c r="GN293" s="30">
        <v>1032.0904764607305</v>
      </c>
      <c r="GO293" s="33">
        <v>0.84515484515484518</v>
      </c>
      <c r="HS293" s="60"/>
      <c r="HT293" s="30">
        <v>1029.1297853706524</v>
      </c>
      <c r="HU293" s="33">
        <v>0.84515484515484518</v>
      </c>
      <c r="IY293" s="60"/>
      <c r="IZ293" s="30">
        <v>1029.1297999999999</v>
      </c>
      <c r="JA293" s="33">
        <v>0.84515484515484518</v>
      </c>
      <c r="KE293" s="60"/>
      <c r="KF293" s="30">
        <v>1027.5003999999999</v>
      </c>
      <c r="KG293" s="33">
        <v>0.84515484515484518</v>
      </c>
      <c r="LK293" s="60"/>
      <c r="LL293" s="30">
        <v>1028.1267</v>
      </c>
      <c r="LM293" s="33">
        <v>0.84515484515484518</v>
      </c>
      <c r="MQ293" s="60"/>
      <c r="MR293" s="30">
        <v>1027.9757999999999</v>
      </c>
      <c r="MS293" s="33">
        <v>0.84515484515484518</v>
      </c>
    </row>
    <row r="294" spans="3:357" x14ac:dyDescent="0.35">
      <c r="C294" s="60"/>
      <c r="D294" s="30">
        <v>-7.6001004515006132E-2</v>
      </c>
      <c r="E294" s="33">
        <v>0.99900099900099903</v>
      </c>
      <c r="AI294" s="60"/>
      <c r="AJ294" s="30">
        <v>-9.4984728663142032E-2</v>
      </c>
      <c r="AK294" s="33">
        <v>0.99900099900099903</v>
      </c>
      <c r="BO294" s="60"/>
      <c r="BP294" s="30">
        <v>-6.537141615915848E-2</v>
      </c>
      <c r="BQ294" s="33">
        <v>0.85014985014985012</v>
      </c>
      <c r="CU294" s="60"/>
      <c r="CV294" s="30">
        <v>-8.8266064775710959E-2</v>
      </c>
      <c r="CW294" s="33">
        <v>0.85014985014985012</v>
      </c>
      <c r="EA294" s="60"/>
      <c r="EB294" s="30">
        <v>-5.7879305960720745E-2</v>
      </c>
      <c r="EC294" s="33">
        <v>0.99900099900099903</v>
      </c>
      <c r="FG294" s="60"/>
      <c r="FH294" s="30">
        <v>-8.3469300969812407E-2</v>
      </c>
      <c r="FI294" s="33">
        <v>0.99900099900099903</v>
      </c>
      <c r="GM294" s="60"/>
      <c r="GN294" s="30">
        <v>1033.2848640123834</v>
      </c>
      <c r="GO294" s="33">
        <v>0.85014985014985012</v>
      </c>
      <c r="HS294" s="60"/>
      <c r="HT294" s="30">
        <v>1029.8766653264456</v>
      </c>
      <c r="HU294" s="33">
        <v>0.85014985014985012</v>
      </c>
      <c r="IY294" s="60"/>
      <c r="IZ294" s="30">
        <v>1029.8767</v>
      </c>
      <c r="JA294" s="33">
        <v>0.85014985014985012</v>
      </c>
      <c r="KE294" s="60"/>
      <c r="KF294" s="30">
        <v>1028.2644</v>
      </c>
      <c r="KG294" s="33">
        <v>0.85014985014985012</v>
      </c>
      <c r="LK294" s="60"/>
      <c r="LL294" s="30">
        <v>1029.0825</v>
      </c>
      <c r="LM294" s="33">
        <v>0.85014985014985012</v>
      </c>
      <c r="MQ294" s="60"/>
      <c r="MR294" s="30">
        <v>1029.2927999999999</v>
      </c>
      <c r="MS294" s="33">
        <v>0.85014985014985012</v>
      </c>
    </row>
    <row r="295" spans="3:357" x14ac:dyDescent="0.35">
      <c r="C295" s="60"/>
      <c r="D295" s="30">
        <v>-7.6001004515006132E-2</v>
      </c>
      <c r="E295" s="33">
        <v>0.99900099900099903</v>
      </c>
      <c r="AI295" s="60"/>
      <c r="AJ295" s="30">
        <v>-9.4984728663142032E-2</v>
      </c>
      <c r="AK295" s="33">
        <v>0.99900099900099903</v>
      </c>
      <c r="BO295" s="60"/>
      <c r="BP295" s="30">
        <v>-6.5204594576187797E-2</v>
      </c>
      <c r="BQ295" s="33">
        <v>0.85514485514485516</v>
      </c>
      <c r="CU295" s="60"/>
      <c r="CV295" s="30">
        <v>-8.8101957433405279E-2</v>
      </c>
      <c r="CW295" s="33">
        <v>0.85514485514485516</v>
      </c>
      <c r="EA295" s="60"/>
      <c r="EB295" s="30">
        <v>-5.7879305960720745E-2</v>
      </c>
      <c r="EC295" s="33">
        <v>0.99900099900099903</v>
      </c>
      <c r="FG295" s="60"/>
      <c r="FH295" s="30">
        <v>-8.3469300969812407E-2</v>
      </c>
      <c r="FI295" s="33">
        <v>0.99900099900099903</v>
      </c>
      <c r="GM295" s="60"/>
      <c r="GN295" s="30">
        <v>1033.7783449626329</v>
      </c>
      <c r="GO295" s="33">
        <v>0.85514485514485516</v>
      </c>
      <c r="HS295" s="60"/>
      <c r="HT295" s="30">
        <v>1030.8129746344964</v>
      </c>
      <c r="HU295" s="33">
        <v>0.85514485514485516</v>
      </c>
      <c r="IY295" s="60"/>
      <c r="IZ295" s="30">
        <v>1030.8130000000001</v>
      </c>
      <c r="JA295" s="33">
        <v>0.85514485514485516</v>
      </c>
      <c r="KE295" s="60"/>
      <c r="KF295" s="30">
        <v>1028.7566999999999</v>
      </c>
      <c r="KG295" s="33">
        <v>0.85514485514485516</v>
      </c>
      <c r="LK295" s="60"/>
      <c r="LL295" s="30">
        <v>1029.6754000000001</v>
      </c>
      <c r="LM295" s="33">
        <v>0.85514485514485516</v>
      </c>
      <c r="MQ295" s="60"/>
      <c r="MR295" s="30">
        <v>1029.8289</v>
      </c>
      <c r="MS295" s="33">
        <v>0.85514485514485516</v>
      </c>
    </row>
    <row r="296" spans="3:357" x14ac:dyDescent="0.35">
      <c r="C296" s="60"/>
      <c r="D296" s="30">
        <v>-7.6001004515006132E-2</v>
      </c>
      <c r="E296" s="33">
        <v>0.99900099900099903</v>
      </c>
      <c r="AI296" s="60"/>
      <c r="AJ296" s="30">
        <v>-9.4984728663142032E-2</v>
      </c>
      <c r="AK296" s="33">
        <v>0.99900099900099903</v>
      </c>
      <c r="BO296" s="60"/>
      <c r="BP296" s="30">
        <v>-6.4767693226759085E-2</v>
      </c>
      <c r="BQ296" s="33">
        <v>0.8601398601398601</v>
      </c>
      <c r="CU296" s="60"/>
      <c r="CV296" s="30">
        <v>-8.7950414253088499E-2</v>
      </c>
      <c r="CW296" s="33">
        <v>0.8601398601398601</v>
      </c>
      <c r="EA296" s="60"/>
      <c r="EB296" s="30">
        <v>-5.7879305960720745E-2</v>
      </c>
      <c r="EC296" s="33">
        <v>0.99900099900099903</v>
      </c>
      <c r="FG296" s="60"/>
      <c r="FH296" s="30">
        <v>-8.3469300969812407E-2</v>
      </c>
      <c r="FI296" s="33">
        <v>0.99900099900099903</v>
      </c>
      <c r="GM296" s="60"/>
      <c r="GN296" s="30">
        <v>1034.9532803611623</v>
      </c>
      <c r="GO296" s="33">
        <v>0.8601398601398601</v>
      </c>
      <c r="HS296" s="60"/>
      <c r="HT296" s="30">
        <v>1032.0373787371636</v>
      </c>
      <c r="HU296" s="33">
        <v>0.8601398601398601</v>
      </c>
      <c r="IY296" s="60"/>
      <c r="IZ296" s="30">
        <v>1032.0373999999999</v>
      </c>
      <c r="JA296" s="33">
        <v>0.8601398601398601</v>
      </c>
      <c r="KE296" s="60"/>
      <c r="KF296" s="30">
        <v>1029.8258000000001</v>
      </c>
      <c r="KG296" s="33">
        <v>0.8601398601398601</v>
      </c>
      <c r="LK296" s="60"/>
      <c r="LL296" s="30">
        <v>1030.5574999999999</v>
      </c>
      <c r="LM296" s="33">
        <v>0.8601398601398601</v>
      </c>
      <c r="MQ296" s="60"/>
      <c r="MR296" s="30">
        <v>1030.9521999999999</v>
      </c>
      <c r="MS296" s="33">
        <v>0.8601398601398601</v>
      </c>
    </row>
    <row r="297" spans="3:357" x14ac:dyDescent="0.35">
      <c r="C297" s="60"/>
      <c r="D297" s="30">
        <v>-7.6001004515006132E-2</v>
      </c>
      <c r="E297" s="33">
        <v>0.99900099900099903</v>
      </c>
      <c r="AI297" s="60"/>
      <c r="AJ297" s="30">
        <v>-9.4984728663142032E-2</v>
      </c>
      <c r="AK297" s="33">
        <v>0.99900099900099903</v>
      </c>
      <c r="BO297" s="60"/>
      <c r="BP297" s="30">
        <v>-6.4554534481071568E-2</v>
      </c>
      <c r="BQ297" s="33">
        <v>0.86513486513486515</v>
      </c>
      <c r="CU297" s="60"/>
      <c r="CV297" s="30">
        <v>-8.7779443859658773E-2</v>
      </c>
      <c r="CW297" s="33">
        <v>0.86513486513486515</v>
      </c>
      <c r="EA297" s="60"/>
      <c r="EB297" s="30">
        <v>-5.7879305960720745E-2</v>
      </c>
      <c r="EC297" s="33">
        <v>0.99900099900099903</v>
      </c>
      <c r="FG297" s="60"/>
      <c r="FH297" s="30">
        <v>-8.3469300969812407E-2</v>
      </c>
      <c r="FI297" s="33">
        <v>0.99900099900099903</v>
      </c>
      <c r="GM297" s="60"/>
      <c r="GN297" s="30">
        <v>1036.2085270559478</v>
      </c>
      <c r="GO297" s="33">
        <v>0.86513486513486515</v>
      </c>
      <c r="HS297" s="60"/>
      <c r="HT297" s="30">
        <v>1033.0495778446161</v>
      </c>
      <c r="HU297" s="33">
        <v>0.86513486513486515</v>
      </c>
      <c r="IY297" s="60"/>
      <c r="IZ297" s="30">
        <v>1033.0496000000001</v>
      </c>
      <c r="JA297" s="33">
        <v>0.86513486513486515</v>
      </c>
      <c r="KE297" s="60"/>
      <c r="KF297" s="30">
        <v>1030.5237999999999</v>
      </c>
      <c r="KG297" s="33">
        <v>0.86513486513486515</v>
      </c>
      <c r="LK297" s="60"/>
      <c r="LL297" s="30">
        <v>1031.3326999999999</v>
      </c>
      <c r="LM297" s="33">
        <v>0.86513486513486515</v>
      </c>
      <c r="MQ297" s="60"/>
      <c r="MR297" s="30">
        <v>1031.6208999999999</v>
      </c>
      <c r="MS297" s="33">
        <v>0.86513486513486515</v>
      </c>
    </row>
    <row r="298" spans="3:357" x14ac:dyDescent="0.35">
      <c r="C298" s="60"/>
      <c r="D298" s="30">
        <v>-7.6001004515006132E-2</v>
      </c>
      <c r="E298" s="33">
        <v>0.99900099900099903</v>
      </c>
      <c r="AI298" s="60"/>
      <c r="AJ298" s="30">
        <v>-9.4984728663142032E-2</v>
      </c>
      <c r="AK298" s="33">
        <v>0.99900099900099903</v>
      </c>
      <c r="BO298" s="60"/>
      <c r="BP298" s="30">
        <v>-6.4406792177997496E-2</v>
      </c>
      <c r="BQ298" s="33">
        <v>0.87012987012987009</v>
      </c>
      <c r="CU298" s="60"/>
      <c r="CV298" s="30">
        <v>-8.7691587513596625E-2</v>
      </c>
      <c r="CW298" s="33">
        <v>0.87012987012987009</v>
      </c>
      <c r="EA298" s="60"/>
      <c r="EB298" s="30">
        <v>-5.7879305960720745E-2</v>
      </c>
      <c r="EC298" s="33">
        <v>0.99900099900099903</v>
      </c>
      <c r="FG298" s="60"/>
      <c r="FH298" s="30">
        <v>-8.3469300969812407E-2</v>
      </c>
      <c r="FI298" s="33">
        <v>0.99900099900099903</v>
      </c>
      <c r="GM298" s="60"/>
      <c r="GN298" s="30">
        <v>1037.014093126156</v>
      </c>
      <c r="GO298" s="33">
        <v>0.87012987012987009</v>
      </c>
      <c r="HS298" s="60"/>
      <c r="HT298" s="30">
        <v>1033.7050784778007</v>
      </c>
      <c r="HU298" s="33">
        <v>0.87012987012987009</v>
      </c>
      <c r="IY298" s="60"/>
      <c r="IZ298" s="30">
        <v>1033.7050999999999</v>
      </c>
      <c r="JA298" s="33">
        <v>0.87012987012987009</v>
      </c>
      <c r="KE298" s="60"/>
      <c r="KF298" s="30">
        <v>1031.5222000000001</v>
      </c>
      <c r="KG298" s="33">
        <v>0.87012987012987009</v>
      </c>
      <c r="LK298" s="60"/>
      <c r="LL298" s="30">
        <v>1031.9626000000001</v>
      </c>
      <c r="LM298" s="33">
        <v>0.87012987012987009</v>
      </c>
      <c r="MQ298" s="60"/>
      <c r="MR298" s="30">
        <v>1032.6946</v>
      </c>
      <c r="MS298" s="33">
        <v>0.87012987012987009</v>
      </c>
    </row>
    <row r="299" spans="3:357" x14ac:dyDescent="0.35">
      <c r="C299" s="60"/>
      <c r="D299" s="30">
        <v>-7.6001004515006132E-2</v>
      </c>
      <c r="E299" s="33">
        <v>0.99900099900099903</v>
      </c>
      <c r="AI299" s="60"/>
      <c r="AJ299" s="30">
        <v>-9.4984728663142032E-2</v>
      </c>
      <c r="AK299" s="33">
        <v>0.99900099900099903</v>
      </c>
      <c r="BO299" s="60"/>
      <c r="BP299" s="30">
        <v>-6.4177163086719113E-2</v>
      </c>
      <c r="BQ299" s="33">
        <v>0.87512487512487513</v>
      </c>
      <c r="CU299" s="60"/>
      <c r="CV299" s="30">
        <v>-8.7581916055771245E-2</v>
      </c>
      <c r="CW299" s="33">
        <v>0.87512487512487513</v>
      </c>
      <c r="EA299" s="60"/>
      <c r="EB299" s="30">
        <v>-5.7879305960720745E-2</v>
      </c>
      <c r="EC299" s="33">
        <v>0.99900099900099903</v>
      </c>
      <c r="FG299" s="60"/>
      <c r="FH299" s="30">
        <v>-8.3469300969812407E-2</v>
      </c>
      <c r="FI299" s="33">
        <v>0.99900099900099903</v>
      </c>
      <c r="GM299" s="60"/>
      <c r="GN299" s="30">
        <v>1037.8598895828486</v>
      </c>
      <c r="GO299" s="33">
        <v>0.87512487512487513</v>
      </c>
      <c r="HS299" s="60"/>
      <c r="HT299" s="30">
        <v>1035.0500824280296</v>
      </c>
      <c r="HU299" s="33">
        <v>0.87512487512487513</v>
      </c>
      <c r="IY299" s="60"/>
      <c r="IZ299" s="30">
        <v>1035.0500999999999</v>
      </c>
      <c r="JA299" s="33">
        <v>0.87512487512487513</v>
      </c>
      <c r="KE299" s="60"/>
      <c r="KF299" s="30">
        <v>1031.8495</v>
      </c>
      <c r="KG299" s="33">
        <v>0.87512487512487513</v>
      </c>
      <c r="LK299" s="60"/>
      <c r="LL299" s="30">
        <v>1033.2907</v>
      </c>
      <c r="LM299" s="33">
        <v>0.87512487512487513</v>
      </c>
      <c r="MQ299" s="60"/>
      <c r="MR299" s="30">
        <v>1032.9155000000001</v>
      </c>
      <c r="MS299" s="33">
        <v>0.87512487512487513</v>
      </c>
    </row>
    <row r="300" spans="3:357" x14ac:dyDescent="0.35">
      <c r="C300" s="60"/>
      <c r="D300" s="30">
        <v>-7.6001004515006132E-2</v>
      </c>
      <c r="E300" s="33">
        <v>0.99900099900099903</v>
      </c>
      <c r="AI300" s="60"/>
      <c r="AJ300" s="30">
        <v>-9.4984728663142032E-2</v>
      </c>
      <c r="AK300" s="33">
        <v>0.99900099900099903</v>
      </c>
      <c r="BO300" s="60"/>
      <c r="BP300" s="30">
        <v>-6.3962303380068544E-2</v>
      </c>
      <c r="BQ300" s="33">
        <v>0.88011988011988007</v>
      </c>
      <c r="CU300" s="60"/>
      <c r="CV300" s="30">
        <v>-8.7523779352950512E-2</v>
      </c>
      <c r="CW300" s="33">
        <v>0.88011988011988007</v>
      </c>
      <c r="EA300" s="60"/>
      <c r="EB300" s="30">
        <v>-5.7879305960720745E-2</v>
      </c>
      <c r="EC300" s="33">
        <v>0.99900099900099903</v>
      </c>
      <c r="FG300" s="60"/>
      <c r="FH300" s="30">
        <v>-8.3469300969812407E-2</v>
      </c>
      <c r="FI300" s="33">
        <v>0.99900099900099903</v>
      </c>
      <c r="GM300" s="60"/>
      <c r="GN300" s="30">
        <v>1038.9743781434015</v>
      </c>
      <c r="GO300" s="33">
        <v>0.88011988011988007</v>
      </c>
      <c r="HS300" s="60"/>
      <c r="HT300" s="30">
        <v>1036.0020365362855</v>
      </c>
      <c r="HU300" s="33">
        <v>0.88011988011988007</v>
      </c>
      <c r="IY300" s="60"/>
      <c r="IZ300" s="30">
        <v>1036.002</v>
      </c>
      <c r="JA300" s="33">
        <v>0.88011988011988007</v>
      </c>
      <c r="KE300" s="60"/>
      <c r="KF300" s="30">
        <v>1032.8518999999999</v>
      </c>
      <c r="KG300" s="33">
        <v>0.88011988011988007</v>
      </c>
      <c r="LK300" s="60"/>
      <c r="LL300" s="30">
        <v>1034.6329000000001</v>
      </c>
      <c r="LM300" s="33">
        <v>0.88011988011988007</v>
      </c>
      <c r="MQ300" s="60"/>
      <c r="MR300" s="30">
        <v>1035.1085</v>
      </c>
      <c r="MS300" s="33">
        <v>0.88011988011988007</v>
      </c>
    </row>
    <row r="301" spans="3:357" x14ac:dyDescent="0.35">
      <c r="C301" s="60"/>
      <c r="D301" s="30">
        <v>-7.6001004515006132E-2</v>
      </c>
      <c r="E301" s="33">
        <v>0.99900099900099903</v>
      </c>
      <c r="AI301" s="60"/>
      <c r="AJ301" s="30">
        <v>-9.4984728663142032E-2</v>
      </c>
      <c r="AK301" s="33">
        <v>0.99900099900099903</v>
      </c>
      <c r="BO301" s="60"/>
      <c r="BP301" s="30">
        <v>-6.3739740845759563E-2</v>
      </c>
      <c r="BQ301" s="33">
        <v>0.88511488511488512</v>
      </c>
      <c r="CU301" s="60"/>
      <c r="CV301" s="30">
        <v>-8.7431058205965237E-2</v>
      </c>
      <c r="CW301" s="33">
        <v>0.88511488511488512</v>
      </c>
      <c r="EA301" s="60"/>
      <c r="EB301" s="30">
        <v>-5.7879305960720745E-2</v>
      </c>
      <c r="EC301" s="33">
        <v>0.99900099900099903</v>
      </c>
      <c r="FG301" s="60"/>
      <c r="FH301" s="30">
        <v>-8.3469300969812407E-2</v>
      </c>
      <c r="FI301" s="33">
        <v>0.99900099900099903</v>
      </c>
      <c r="GM301" s="60"/>
      <c r="GN301" s="30">
        <v>1039.967219416372</v>
      </c>
      <c r="GO301" s="33">
        <v>0.88511488511488512</v>
      </c>
      <c r="HS301" s="60"/>
      <c r="HT301" s="30">
        <v>1037.2095849225907</v>
      </c>
      <c r="HU301" s="33">
        <v>0.88511488511488512</v>
      </c>
      <c r="IY301" s="60"/>
      <c r="IZ301" s="30">
        <v>1037.2095999999999</v>
      </c>
      <c r="JA301" s="33">
        <v>0.88511488511488512</v>
      </c>
      <c r="KE301" s="60"/>
      <c r="KF301" s="30">
        <v>1033.1964</v>
      </c>
      <c r="KG301" s="33">
        <v>0.88511488511488512</v>
      </c>
      <c r="LK301" s="60"/>
      <c r="LL301" s="30">
        <v>1035.4054000000001</v>
      </c>
      <c r="LM301" s="33">
        <v>0.88511488511488512</v>
      </c>
      <c r="MQ301" s="60"/>
      <c r="MR301" s="30">
        <v>1035.6278</v>
      </c>
      <c r="MS301" s="33">
        <v>0.88511488511488512</v>
      </c>
    </row>
    <row r="302" spans="3:357" x14ac:dyDescent="0.35">
      <c r="C302" s="60"/>
      <c r="D302" s="30">
        <v>-7.6001004515006132E-2</v>
      </c>
      <c r="E302" s="33">
        <v>0.99900099900099903</v>
      </c>
      <c r="AI302" s="60"/>
      <c r="AJ302" s="30">
        <v>-9.4984728663142032E-2</v>
      </c>
      <c r="AK302" s="33">
        <v>0.99900099900099903</v>
      </c>
      <c r="BO302" s="60"/>
      <c r="BP302" s="30">
        <v>-6.3440187589141148E-2</v>
      </c>
      <c r="BQ302" s="33">
        <v>0.89010989010989006</v>
      </c>
      <c r="CU302" s="60"/>
      <c r="CV302" s="30">
        <v>-8.7330928810480504E-2</v>
      </c>
      <c r="CW302" s="33">
        <v>0.89010989010989006</v>
      </c>
      <c r="EA302" s="60"/>
      <c r="EB302" s="30">
        <v>-5.7879305960720745E-2</v>
      </c>
      <c r="EC302" s="33">
        <v>0.99900099900099903</v>
      </c>
      <c r="FG302" s="60"/>
      <c r="FH302" s="30">
        <v>-8.3469300969812407E-2</v>
      </c>
      <c r="FI302" s="33">
        <v>0.99900099900099903</v>
      </c>
      <c r="GM302" s="60"/>
      <c r="GN302" s="30">
        <v>1040.5582571200289</v>
      </c>
      <c r="GO302" s="33">
        <v>0.89010989010989006</v>
      </c>
      <c r="HS302" s="60"/>
      <c r="HT302" s="30">
        <v>1038.1389714618533</v>
      </c>
      <c r="HU302" s="33">
        <v>0.89010989010989006</v>
      </c>
      <c r="IY302" s="60"/>
      <c r="IZ302" s="30">
        <v>1038.1389999999999</v>
      </c>
      <c r="JA302" s="33">
        <v>0.89010989010989006</v>
      </c>
      <c r="KE302" s="60"/>
      <c r="KF302" s="30">
        <v>1033.6905999999999</v>
      </c>
      <c r="KG302" s="33">
        <v>0.89010989010989006</v>
      </c>
      <c r="LK302" s="60"/>
      <c r="LL302" s="30">
        <v>1037.0452</v>
      </c>
      <c r="LM302" s="33">
        <v>0.89010989010989006</v>
      </c>
      <c r="MQ302" s="60"/>
      <c r="MR302" s="30">
        <v>1036.7038</v>
      </c>
      <c r="MS302" s="33">
        <v>0.89010989010989006</v>
      </c>
    </row>
    <row r="303" spans="3:357" x14ac:dyDescent="0.35">
      <c r="C303" s="60"/>
      <c r="D303" s="30">
        <v>-7.6001004515006132E-2</v>
      </c>
      <c r="E303" s="33">
        <v>0.99900099900099903</v>
      </c>
      <c r="AI303" s="60"/>
      <c r="AJ303" s="30">
        <v>-9.4984728663142032E-2</v>
      </c>
      <c r="AK303" s="33">
        <v>0.99900099900099903</v>
      </c>
      <c r="BO303" s="60"/>
      <c r="BP303" s="30">
        <v>-6.3321381288393805E-2</v>
      </c>
      <c r="BQ303" s="33">
        <v>0.8951048951048951</v>
      </c>
      <c r="CU303" s="60"/>
      <c r="CV303" s="30">
        <v>-8.7123568908511501E-2</v>
      </c>
      <c r="CW303" s="33">
        <v>0.8951048951048951</v>
      </c>
      <c r="EA303" s="60"/>
      <c r="EB303" s="30">
        <v>-5.7879305960720745E-2</v>
      </c>
      <c r="EC303" s="33">
        <v>0.99900099900099903</v>
      </c>
      <c r="FG303" s="60"/>
      <c r="FH303" s="30">
        <v>-8.3469300969812407E-2</v>
      </c>
      <c r="FI303" s="33">
        <v>0.99900099900099903</v>
      </c>
      <c r="GM303" s="60"/>
      <c r="GN303" s="30">
        <v>1041.559227240338</v>
      </c>
      <c r="GO303" s="33">
        <v>0.8951048951048951</v>
      </c>
      <c r="HS303" s="60"/>
      <c r="HT303" s="30">
        <v>1039.2199359094636</v>
      </c>
      <c r="HU303" s="33">
        <v>0.8951048951048951</v>
      </c>
      <c r="IY303" s="60"/>
      <c r="IZ303" s="30">
        <v>1039.2199000000001</v>
      </c>
      <c r="JA303" s="33">
        <v>0.8951048951048951</v>
      </c>
      <c r="KE303" s="60"/>
      <c r="KF303" s="30">
        <v>1034.7387000000001</v>
      </c>
      <c r="KG303" s="33">
        <v>0.8951048951048951</v>
      </c>
      <c r="LK303" s="60"/>
      <c r="LL303" s="30">
        <v>1037.6509000000001</v>
      </c>
      <c r="LM303" s="33">
        <v>0.8951048951048951</v>
      </c>
      <c r="MQ303" s="60"/>
      <c r="MR303" s="30">
        <v>1037.4271000000001</v>
      </c>
      <c r="MS303" s="33">
        <v>0.8951048951048951</v>
      </c>
    </row>
    <row r="304" spans="3:357" x14ac:dyDescent="0.35">
      <c r="C304" s="60"/>
      <c r="D304" s="30">
        <v>-7.6001004515006132E-2</v>
      </c>
      <c r="E304" s="33">
        <v>0.99900099900099903</v>
      </c>
      <c r="AI304" s="60"/>
      <c r="AJ304" s="30">
        <v>-9.4984728663142032E-2</v>
      </c>
      <c r="AK304" s="33">
        <v>0.99900099900099903</v>
      </c>
      <c r="BO304" s="60"/>
      <c r="BP304" s="30">
        <v>-6.3190772053551669E-2</v>
      </c>
      <c r="BQ304" s="33">
        <v>0.90009990009990015</v>
      </c>
      <c r="CU304" s="60"/>
      <c r="CV304" s="30">
        <v>-8.6873646297525989E-2</v>
      </c>
      <c r="CW304" s="33">
        <v>0.90009990009990015</v>
      </c>
      <c r="EA304" s="60"/>
      <c r="EB304" s="30">
        <v>-5.7879305960720745E-2</v>
      </c>
      <c r="EC304" s="33">
        <v>0.99900099900099903</v>
      </c>
      <c r="FG304" s="60"/>
      <c r="FH304" s="30">
        <v>-8.3469300969812407E-2</v>
      </c>
      <c r="FI304" s="33">
        <v>0.99900099900099903</v>
      </c>
      <c r="GM304" s="60"/>
      <c r="GN304" s="30">
        <v>1042.3923606422659</v>
      </c>
      <c r="GO304" s="33">
        <v>0.90009990009990015</v>
      </c>
      <c r="HS304" s="60"/>
      <c r="HT304" s="30">
        <v>1040.5715563894389</v>
      </c>
      <c r="HU304" s="33">
        <v>0.90009990009990015</v>
      </c>
      <c r="IY304" s="60"/>
      <c r="IZ304" s="30">
        <v>1040.5716</v>
      </c>
      <c r="JA304" s="33">
        <v>0.90009990009990015</v>
      </c>
      <c r="KE304" s="60"/>
      <c r="KF304" s="30">
        <v>1035.4945</v>
      </c>
      <c r="KG304" s="33">
        <v>0.90009990009990015</v>
      </c>
      <c r="LK304" s="60"/>
      <c r="LL304" s="30">
        <v>1038.7475999999999</v>
      </c>
      <c r="LM304" s="33">
        <v>0.90009990009990015</v>
      </c>
      <c r="MQ304" s="60"/>
      <c r="MR304" s="30">
        <v>1038.2753</v>
      </c>
      <c r="MS304" s="33">
        <v>0.90009990009990015</v>
      </c>
    </row>
    <row r="305" spans="3:357" x14ac:dyDescent="0.35">
      <c r="C305" s="60"/>
      <c r="D305" s="30">
        <v>-7.6001004515006132E-2</v>
      </c>
      <c r="E305" s="33">
        <v>0.99900099900099903</v>
      </c>
      <c r="AI305" s="60"/>
      <c r="AJ305" s="30">
        <v>-9.4984728663142032E-2</v>
      </c>
      <c r="AK305" s="33">
        <v>0.99900099900099903</v>
      </c>
      <c r="BO305" s="60"/>
      <c r="BP305" s="30">
        <v>-6.3027902024151705E-2</v>
      </c>
      <c r="BQ305" s="33">
        <v>0.90509490509490509</v>
      </c>
      <c r="CU305" s="60"/>
      <c r="CV305" s="30">
        <v>-8.6684464904265304E-2</v>
      </c>
      <c r="CW305" s="33">
        <v>0.90509490509490509</v>
      </c>
      <c r="EA305" s="60"/>
      <c r="EB305" s="30">
        <v>-5.7879305960720745E-2</v>
      </c>
      <c r="EC305" s="33">
        <v>0.99900099900099903</v>
      </c>
      <c r="FG305" s="60"/>
      <c r="FH305" s="30">
        <v>-8.3469300969812407E-2</v>
      </c>
      <c r="FI305" s="33">
        <v>0.99900099900099903</v>
      </c>
      <c r="GM305" s="60"/>
      <c r="GN305" s="30">
        <v>1044.9122023070406</v>
      </c>
      <c r="GO305" s="33">
        <v>0.90509490509490509</v>
      </c>
      <c r="HS305" s="60"/>
      <c r="HT305" s="30">
        <v>1041.8168496295418</v>
      </c>
      <c r="HU305" s="33">
        <v>0.90509490509490509</v>
      </c>
      <c r="IY305" s="60"/>
      <c r="IZ305" s="30">
        <v>1041.8168000000001</v>
      </c>
      <c r="JA305" s="33">
        <v>0.90509490509490509</v>
      </c>
      <c r="KE305" s="60"/>
      <c r="KF305" s="30">
        <v>1037.4719</v>
      </c>
      <c r="KG305" s="33">
        <v>0.90509490509490509</v>
      </c>
      <c r="LK305" s="60"/>
      <c r="LL305" s="30">
        <v>1038.9784999999999</v>
      </c>
      <c r="LM305" s="33">
        <v>0.90509490509490509</v>
      </c>
      <c r="MQ305" s="60"/>
      <c r="MR305" s="30">
        <v>1039.1216999999999</v>
      </c>
      <c r="MS305" s="33">
        <v>0.90509490509490509</v>
      </c>
    </row>
    <row r="306" spans="3:357" x14ac:dyDescent="0.35">
      <c r="C306" s="60"/>
      <c r="D306" s="30">
        <v>-7.6001004515006132E-2</v>
      </c>
      <c r="E306" s="33">
        <v>0.99900099900099903</v>
      </c>
      <c r="AI306" s="60"/>
      <c r="AJ306" s="30">
        <v>-9.4984728663142032E-2</v>
      </c>
      <c r="AK306" s="33">
        <v>0.99900099900099903</v>
      </c>
      <c r="BO306" s="60"/>
      <c r="BP306" s="30">
        <v>-6.283775241586273E-2</v>
      </c>
      <c r="BQ306" s="33">
        <v>0.90909090909090906</v>
      </c>
      <c r="CU306" s="60"/>
      <c r="CV306" s="30">
        <v>-8.6632420589029438E-2</v>
      </c>
      <c r="CW306" s="33">
        <v>0.90909090909090906</v>
      </c>
      <c r="EA306" s="60"/>
      <c r="EB306" s="30">
        <v>-5.7879305960720745E-2</v>
      </c>
      <c r="EC306" s="33">
        <v>0.99900099900099903</v>
      </c>
      <c r="FG306" s="60"/>
      <c r="FH306" s="30">
        <v>-8.3469300969812407E-2</v>
      </c>
      <c r="FI306" s="33">
        <v>0.99900099900099903</v>
      </c>
      <c r="GM306" s="60"/>
      <c r="GN306" s="30">
        <v>1047.2341123928422</v>
      </c>
      <c r="GO306" s="33">
        <v>0.90909090909090906</v>
      </c>
      <c r="HS306" s="60"/>
      <c r="HT306" s="30">
        <v>1042.6419197345342</v>
      </c>
      <c r="HU306" s="33">
        <v>0.90909090909090906</v>
      </c>
      <c r="IY306" s="60"/>
      <c r="IZ306" s="30">
        <v>1042.6419000000001</v>
      </c>
      <c r="JA306" s="33">
        <v>0.90909090909090906</v>
      </c>
      <c r="KE306" s="60"/>
      <c r="KF306" s="30">
        <v>1038.152</v>
      </c>
      <c r="KG306" s="33">
        <v>0.90909090909090906</v>
      </c>
      <c r="LK306" s="60"/>
      <c r="LL306" s="30">
        <v>1040.3187</v>
      </c>
      <c r="LM306" s="33">
        <v>0.90909090909090906</v>
      </c>
      <c r="MQ306" s="60"/>
      <c r="MR306" s="30">
        <v>1041.0045</v>
      </c>
      <c r="MS306" s="33">
        <v>0.90909090909090906</v>
      </c>
    </row>
    <row r="307" spans="3:357" x14ac:dyDescent="0.35">
      <c r="C307" s="60"/>
      <c r="D307" s="30">
        <v>-7.6001004515006132E-2</v>
      </c>
      <c r="E307" s="33">
        <v>0.99900099900099903</v>
      </c>
      <c r="AI307" s="60"/>
      <c r="AJ307" s="30">
        <v>-9.4984728663142032E-2</v>
      </c>
      <c r="AK307" s="33">
        <v>0.99900099900099903</v>
      </c>
      <c r="BO307" s="60"/>
      <c r="BP307" s="30">
        <v>-6.2549220810488596E-2</v>
      </c>
      <c r="BQ307" s="33">
        <v>0.91408591408591411</v>
      </c>
      <c r="CU307" s="60"/>
      <c r="CV307" s="30">
        <v>-8.6404000385129284E-2</v>
      </c>
      <c r="CW307" s="33">
        <v>0.91408591408591411</v>
      </c>
      <c r="EA307" s="60"/>
      <c r="EB307" s="30">
        <v>-5.7879305960720745E-2</v>
      </c>
      <c r="EC307" s="33">
        <v>0.99900099900099903</v>
      </c>
      <c r="FG307" s="60"/>
      <c r="FH307" s="30">
        <v>-8.3469300969812407E-2</v>
      </c>
      <c r="FI307" s="33">
        <v>0.99900099900099903</v>
      </c>
      <c r="GM307" s="60"/>
      <c r="GN307" s="30">
        <v>1048.0746972085492</v>
      </c>
      <c r="GO307" s="33">
        <v>0.91408591408591411</v>
      </c>
      <c r="HS307" s="60"/>
      <c r="HT307" s="30">
        <v>1043.7975235496222</v>
      </c>
      <c r="HU307" s="33">
        <v>0.91408591408591411</v>
      </c>
      <c r="IY307" s="60"/>
      <c r="IZ307" s="30">
        <v>1043.7974999999999</v>
      </c>
      <c r="JA307" s="33">
        <v>0.91408591408591411</v>
      </c>
      <c r="KE307" s="60"/>
      <c r="KF307" s="30">
        <v>1039.4133999999999</v>
      </c>
      <c r="KG307" s="33">
        <v>0.91408591408591411</v>
      </c>
      <c r="LK307" s="60"/>
      <c r="LL307" s="30">
        <v>1042.3485000000001</v>
      </c>
      <c r="LM307" s="33">
        <v>0.91408591408591411</v>
      </c>
      <c r="MQ307" s="60"/>
      <c r="MR307" s="30">
        <v>1042.2285999999999</v>
      </c>
      <c r="MS307" s="33">
        <v>0.91408591408591411</v>
      </c>
    </row>
    <row r="308" spans="3:357" x14ac:dyDescent="0.35">
      <c r="C308" s="60"/>
      <c r="D308" s="30">
        <v>-7.6001004515006132E-2</v>
      </c>
      <c r="E308" s="33">
        <v>0.99900099900099903</v>
      </c>
      <c r="AI308" s="60"/>
      <c r="AJ308" s="30">
        <v>-9.4984728663142032E-2</v>
      </c>
      <c r="AK308" s="33">
        <v>0.99900099900099903</v>
      </c>
      <c r="BO308" s="60"/>
      <c r="BP308" s="30">
        <v>-6.2270213682180338E-2</v>
      </c>
      <c r="BQ308" s="33">
        <v>0.91908091908091905</v>
      </c>
      <c r="CU308" s="60"/>
      <c r="CV308" s="30">
        <v>-8.6102982043462617E-2</v>
      </c>
      <c r="CW308" s="33">
        <v>0.91908091908091905</v>
      </c>
      <c r="EA308" s="60"/>
      <c r="EB308" s="30">
        <v>-5.7879305960720745E-2</v>
      </c>
      <c r="EC308" s="33">
        <v>0.99900099900099903</v>
      </c>
      <c r="FG308" s="60"/>
      <c r="FH308" s="30">
        <v>-8.3469300969812407E-2</v>
      </c>
      <c r="FI308" s="33">
        <v>0.99900099900099903</v>
      </c>
      <c r="GM308" s="60"/>
      <c r="GN308" s="30">
        <v>1048.7607028743394</v>
      </c>
      <c r="GO308" s="33">
        <v>0.91908091908091905</v>
      </c>
      <c r="HS308" s="60"/>
      <c r="HT308" s="30">
        <v>1045.6685302542678</v>
      </c>
      <c r="HU308" s="33">
        <v>0.91908091908091905</v>
      </c>
      <c r="IY308" s="60"/>
      <c r="IZ308" s="30">
        <v>1045.6685</v>
      </c>
      <c r="JA308" s="33">
        <v>0.91908091908091905</v>
      </c>
      <c r="KE308" s="60"/>
      <c r="KF308" s="30">
        <v>1040.7863</v>
      </c>
      <c r="KG308" s="33">
        <v>0.91908091908091905</v>
      </c>
      <c r="LK308" s="60"/>
      <c r="LL308" s="30">
        <v>1043.3543999999999</v>
      </c>
      <c r="LM308" s="33">
        <v>0.91908091908091905</v>
      </c>
      <c r="MQ308" s="60"/>
      <c r="MR308" s="30">
        <v>1043.5497</v>
      </c>
      <c r="MS308" s="33">
        <v>0.91908091908091905</v>
      </c>
    </row>
    <row r="309" spans="3:357" x14ac:dyDescent="0.35">
      <c r="C309" s="60"/>
      <c r="D309" s="30">
        <v>-7.6001004515006132E-2</v>
      </c>
      <c r="E309" s="33">
        <v>0.99900099900099903</v>
      </c>
      <c r="AI309" s="60"/>
      <c r="AJ309" s="30">
        <v>-9.4984728663142032E-2</v>
      </c>
      <c r="AK309" s="33">
        <v>0.99900099900099903</v>
      </c>
      <c r="BO309" s="60"/>
      <c r="BP309" s="30">
        <v>-6.204047546833575E-2</v>
      </c>
      <c r="BQ309" s="33">
        <v>0.92407592407592409</v>
      </c>
      <c r="CU309" s="60"/>
      <c r="CV309" s="30">
        <v>-8.5954684147314997E-2</v>
      </c>
      <c r="CW309" s="33">
        <v>0.92407592407592409</v>
      </c>
      <c r="EA309" s="60"/>
      <c r="EB309" s="30">
        <v>-5.7879305960720745E-2</v>
      </c>
      <c r="EC309" s="33">
        <v>0.99900099900099903</v>
      </c>
      <c r="FG309" s="60"/>
      <c r="FH309" s="30">
        <v>-8.3469300969812407E-2</v>
      </c>
      <c r="FI309" s="33">
        <v>0.99900099900099903</v>
      </c>
      <c r="GM309" s="60"/>
      <c r="GN309" s="30">
        <v>1051.2956736351086</v>
      </c>
      <c r="GO309" s="33">
        <v>0.92407592407592409</v>
      </c>
      <c r="HS309" s="60"/>
      <c r="HT309" s="30">
        <v>1048.4662357415164</v>
      </c>
      <c r="HU309" s="33">
        <v>0.92407592407592409</v>
      </c>
      <c r="IY309" s="60"/>
      <c r="IZ309" s="30">
        <v>1048.4662000000001</v>
      </c>
      <c r="JA309" s="33">
        <v>0.92407592407592409</v>
      </c>
      <c r="KE309" s="60"/>
      <c r="KF309" s="30">
        <v>1043.1664000000001</v>
      </c>
      <c r="KG309" s="33">
        <v>0.92407592407592409</v>
      </c>
      <c r="LK309" s="60"/>
      <c r="LL309" s="30">
        <v>1045.2333000000001</v>
      </c>
      <c r="LM309" s="33">
        <v>0.92407592407592409</v>
      </c>
      <c r="MQ309" s="60"/>
      <c r="MR309" s="30">
        <v>1044.9408000000001</v>
      </c>
      <c r="MS309" s="33">
        <v>0.92407592407592409</v>
      </c>
    </row>
    <row r="310" spans="3:357" x14ac:dyDescent="0.35">
      <c r="C310" s="60"/>
      <c r="D310" s="30">
        <v>-7.6001004515006132E-2</v>
      </c>
      <c r="E310" s="33">
        <v>0.99900099900099903</v>
      </c>
      <c r="AI310" s="60"/>
      <c r="AJ310" s="30">
        <v>-9.4984728663142032E-2</v>
      </c>
      <c r="AK310" s="33">
        <v>0.99900099900099903</v>
      </c>
      <c r="BO310" s="60"/>
      <c r="BP310" s="30">
        <v>-6.1971237811511537E-2</v>
      </c>
      <c r="BQ310" s="33">
        <v>0.92907092907092903</v>
      </c>
      <c r="CU310" s="60"/>
      <c r="CV310" s="30">
        <v>-8.5675043583886362E-2</v>
      </c>
      <c r="CW310" s="33">
        <v>0.92907092907092903</v>
      </c>
      <c r="EA310" s="60"/>
      <c r="EB310" s="30">
        <v>-5.7879305960720745E-2</v>
      </c>
      <c r="EC310" s="33">
        <v>0.99900099900099903</v>
      </c>
      <c r="FG310" s="60"/>
      <c r="FH310" s="30">
        <v>-8.3469300969812407E-2</v>
      </c>
      <c r="FI310" s="33">
        <v>0.99900099900099903</v>
      </c>
      <c r="GM310" s="60"/>
      <c r="GN310" s="30">
        <v>1053.7615684981899</v>
      </c>
      <c r="GO310" s="33">
        <v>0.92907092907092903</v>
      </c>
      <c r="HS310" s="60"/>
      <c r="HT310" s="30">
        <v>1049.4465193507672</v>
      </c>
      <c r="HU310" s="33">
        <v>0.92907092907092903</v>
      </c>
      <c r="IY310" s="60"/>
      <c r="IZ310" s="30">
        <v>1049.4465</v>
      </c>
      <c r="JA310" s="33">
        <v>0.92907092907092903</v>
      </c>
      <c r="KE310" s="60"/>
      <c r="KF310" s="30">
        <v>1044.9593</v>
      </c>
      <c r="KG310" s="33">
        <v>0.92907092907092903</v>
      </c>
      <c r="LK310" s="60"/>
      <c r="LL310" s="30">
        <v>1046.067</v>
      </c>
      <c r="LM310" s="33">
        <v>0.92907092907092903</v>
      </c>
      <c r="MQ310" s="60"/>
      <c r="MR310" s="30">
        <v>1046.4218000000001</v>
      </c>
      <c r="MS310" s="33">
        <v>0.92907092907092903</v>
      </c>
    </row>
    <row r="311" spans="3:357" x14ac:dyDescent="0.35">
      <c r="C311" s="60"/>
      <c r="D311" s="30">
        <v>-7.6001004515006132E-2</v>
      </c>
      <c r="E311" s="33">
        <v>0.99900099900099903</v>
      </c>
      <c r="AI311" s="60"/>
      <c r="AJ311" s="30">
        <v>-9.4984728663142032E-2</v>
      </c>
      <c r="AK311" s="33">
        <v>0.99900099900099903</v>
      </c>
      <c r="BO311" s="60"/>
      <c r="BP311" s="30">
        <v>-6.18038151924463E-2</v>
      </c>
      <c r="BQ311" s="33">
        <v>0.93406593406593408</v>
      </c>
      <c r="CU311" s="60"/>
      <c r="CV311" s="30">
        <v>-8.5503743210542923E-2</v>
      </c>
      <c r="CW311" s="33">
        <v>0.93406593406593408</v>
      </c>
      <c r="EA311" s="60"/>
      <c r="EB311" s="30">
        <v>-5.7879305960720745E-2</v>
      </c>
      <c r="EC311" s="33">
        <v>0.99900099900099903</v>
      </c>
      <c r="FG311" s="60"/>
      <c r="FH311" s="30">
        <v>-8.3469300969812407E-2</v>
      </c>
      <c r="FI311" s="33">
        <v>0.99900099900099903</v>
      </c>
      <c r="GM311" s="60"/>
      <c r="GN311" s="30">
        <v>1058.4361159599098</v>
      </c>
      <c r="GO311" s="33">
        <v>0.93406593406593408</v>
      </c>
      <c r="HS311" s="60"/>
      <c r="HT311" s="30">
        <v>1052.3265759999199</v>
      </c>
      <c r="HU311" s="33">
        <v>0.93406593406593408</v>
      </c>
      <c r="IY311" s="60"/>
      <c r="IZ311" s="30">
        <v>1052.3266000000001</v>
      </c>
      <c r="JA311" s="33">
        <v>0.93406593406593408</v>
      </c>
      <c r="KE311" s="60"/>
      <c r="KF311" s="30">
        <v>1046.1694</v>
      </c>
      <c r="KG311" s="33">
        <v>0.93406593406593408</v>
      </c>
      <c r="LK311" s="60"/>
      <c r="LL311" s="30">
        <v>1047.5835</v>
      </c>
      <c r="LM311" s="33">
        <v>0.93406593406593408</v>
      </c>
      <c r="MQ311" s="60"/>
      <c r="MR311" s="30">
        <v>1049.1934000000001</v>
      </c>
      <c r="MS311" s="33">
        <v>0.93406593406593408</v>
      </c>
    </row>
    <row r="312" spans="3:357" x14ac:dyDescent="0.35">
      <c r="C312" s="60"/>
      <c r="D312" s="30">
        <v>-7.6001004515006132E-2</v>
      </c>
      <c r="E312" s="33">
        <v>0.99900099900099903</v>
      </c>
      <c r="AI312" s="60"/>
      <c r="AJ312" s="30">
        <v>-9.4984728663142032E-2</v>
      </c>
      <c r="AK312" s="33">
        <v>0.99900099900099903</v>
      </c>
      <c r="BO312" s="60"/>
      <c r="BP312" s="30">
        <v>-6.1599532970897791E-2</v>
      </c>
      <c r="BQ312" s="33">
        <v>0.93906093906093902</v>
      </c>
      <c r="CU312" s="60"/>
      <c r="CV312" s="30">
        <v>-8.5225422010241053E-2</v>
      </c>
      <c r="CW312" s="33">
        <v>0.93906093906093902</v>
      </c>
      <c r="EA312" s="60"/>
      <c r="EB312" s="30">
        <v>-5.7879305960720745E-2</v>
      </c>
      <c r="EC312" s="33">
        <v>0.99900099900099903</v>
      </c>
      <c r="FG312" s="60"/>
      <c r="FH312" s="30">
        <v>-8.3469300969812407E-2</v>
      </c>
      <c r="FI312" s="33">
        <v>0.99900099900099903</v>
      </c>
      <c r="GM312" s="60"/>
      <c r="GN312" s="30">
        <v>1059.6368523080278</v>
      </c>
      <c r="GO312" s="33">
        <v>0.93906093906093902</v>
      </c>
      <c r="HS312" s="60"/>
      <c r="HT312" s="30">
        <v>1054.8101689368184</v>
      </c>
      <c r="HU312" s="33">
        <v>0.93906093906093902</v>
      </c>
      <c r="IY312" s="60"/>
      <c r="IZ312" s="30">
        <v>1054.8101999999999</v>
      </c>
      <c r="JA312" s="33">
        <v>0.93906093906093902</v>
      </c>
      <c r="KE312" s="60"/>
      <c r="KF312" s="30">
        <v>1047.6659999999999</v>
      </c>
      <c r="KG312" s="33">
        <v>0.93906093906093902</v>
      </c>
      <c r="LK312" s="60"/>
      <c r="LL312" s="30">
        <v>1049.1244999999999</v>
      </c>
      <c r="LM312" s="33">
        <v>0.93906093906093902</v>
      </c>
      <c r="MQ312" s="60"/>
      <c r="MR312" s="30">
        <v>1050.6854000000001</v>
      </c>
      <c r="MS312" s="33">
        <v>0.93906093906093902</v>
      </c>
    </row>
    <row r="313" spans="3:357" x14ac:dyDescent="0.35">
      <c r="C313" s="60"/>
      <c r="D313" s="30">
        <v>-7.6001004515006132E-2</v>
      </c>
      <c r="E313" s="33">
        <v>0.99900099900099903</v>
      </c>
      <c r="AI313" s="60"/>
      <c r="AJ313" s="30">
        <v>-9.4984728663142032E-2</v>
      </c>
      <c r="AK313" s="33">
        <v>0.99900099900099903</v>
      </c>
      <c r="BO313" s="60"/>
      <c r="BP313" s="30">
        <v>-6.1187863434131753E-2</v>
      </c>
      <c r="BQ313" s="33">
        <v>0.94405594405594406</v>
      </c>
      <c r="CU313" s="60"/>
      <c r="CV313" s="30">
        <v>-8.5021467348228269E-2</v>
      </c>
      <c r="CW313" s="33">
        <v>0.94405594405594406</v>
      </c>
      <c r="EA313" s="60"/>
      <c r="EB313" s="30">
        <v>-5.7879305960720745E-2</v>
      </c>
      <c r="EC313" s="33">
        <v>0.99900099900099903</v>
      </c>
      <c r="FG313" s="60"/>
      <c r="FH313" s="30">
        <v>-8.3469300969812407E-2</v>
      </c>
      <c r="FI313" s="33">
        <v>0.99900099900099903</v>
      </c>
      <c r="GM313" s="60"/>
      <c r="GN313" s="30">
        <v>1063.8777646995156</v>
      </c>
      <c r="GO313" s="33">
        <v>0.94405594405594406</v>
      </c>
      <c r="HS313" s="60"/>
      <c r="HT313" s="30">
        <v>1059.0370151647664</v>
      </c>
      <c r="HU313" s="33">
        <v>0.94405594405594406</v>
      </c>
      <c r="IY313" s="60"/>
      <c r="IZ313" s="30">
        <v>1059.037</v>
      </c>
      <c r="JA313" s="33">
        <v>0.94405594405594406</v>
      </c>
      <c r="KE313" s="60"/>
      <c r="KF313" s="30">
        <v>1048.6514</v>
      </c>
      <c r="KG313" s="33">
        <v>0.94405594405594406</v>
      </c>
      <c r="LK313" s="60"/>
      <c r="LL313" s="30">
        <v>1050.2936999999999</v>
      </c>
      <c r="LM313" s="33">
        <v>0.94405594405594406</v>
      </c>
      <c r="MQ313" s="60"/>
      <c r="MR313" s="30">
        <v>1052.9954</v>
      </c>
      <c r="MS313" s="33">
        <v>0.94405594405594406</v>
      </c>
    </row>
    <row r="314" spans="3:357" x14ac:dyDescent="0.35">
      <c r="C314" s="60"/>
      <c r="D314" s="30">
        <v>-7.6001004515006132E-2</v>
      </c>
      <c r="E314" s="33">
        <v>0.99900099900099903</v>
      </c>
      <c r="AI314" s="60"/>
      <c r="AJ314" s="30">
        <v>-9.4984728663142032E-2</v>
      </c>
      <c r="AK314" s="33">
        <v>0.99900099900099903</v>
      </c>
      <c r="BO314" s="60"/>
      <c r="BP314" s="30">
        <v>-6.0840354380659829E-2</v>
      </c>
      <c r="BQ314" s="33">
        <v>0.949050949050949</v>
      </c>
      <c r="CU314" s="60"/>
      <c r="CV314" s="30">
        <v>-8.4696126359607729E-2</v>
      </c>
      <c r="CW314" s="33">
        <v>0.949050949050949</v>
      </c>
      <c r="EA314" s="60"/>
      <c r="EB314" s="30">
        <v>-5.7879305960720745E-2</v>
      </c>
      <c r="EC314" s="33">
        <v>0.99900099900099903</v>
      </c>
      <c r="FG314" s="60"/>
      <c r="FH314" s="30">
        <v>-8.3469300969812407E-2</v>
      </c>
      <c r="FI314" s="33">
        <v>0.99900099900099903</v>
      </c>
      <c r="GM314" s="60"/>
      <c r="GN314" s="30">
        <v>1067.1044239909395</v>
      </c>
      <c r="GO314" s="33">
        <v>0.949050949050949</v>
      </c>
      <c r="HS314" s="60"/>
      <c r="HT314" s="30">
        <v>1061.2143137855314</v>
      </c>
      <c r="HU314" s="33">
        <v>0.949050949050949</v>
      </c>
      <c r="IY314" s="60"/>
      <c r="IZ314" s="30">
        <v>1061.2143000000001</v>
      </c>
      <c r="JA314" s="33">
        <v>0.949050949050949</v>
      </c>
      <c r="KE314" s="60"/>
      <c r="KF314" s="30">
        <v>1050.1157000000001</v>
      </c>
      <c r="KG314" s="33">
        <v>0.949050949050949</v>
      </c>
      <c r="LK314" s="60"/>
      <c r="LL314" s="30">
        <v>1051.3635999999999</v>
      </c>
      <c r="LM314" s="33">
        <v>0.949050949050949</v>
      </c>
      <c r="MQ314" s="60"/>
      <c r="MR314" s="30">
        <v>1054.8786</v>
      </c>
      <c r="MS314" s="33">
        <v>0.949050949050949</v>
      </c>
    </row>
    <row r="315" spans="3:357" x14ac:dyDescent="0.35">
      <c r="C315" s="60"/>
      <c r="D315" s="30">
        <v>-7.6001004515006132E-2</v>
      </c>
      <c r="E315" s="33">
        <v>0.99900099900099903</v>
      </c>
      <c r="AI315" s="60"/>
      <c r="AJ315" s="30">
        <v>-9.4984728663142032E-2</v>
      </c>
      <c r="AK315" s="33">
        <v>0.99900099900099903</v>
      </c>
      <c r="BO315" s="60"/>
      <c r="BP315" s="30">
        <v>-6.009512701612009E-2</v>
      </c>
      <c r="BQ315" s="33">
        <v>0.95404595404595405</v>
      </c>
      <c r="CU315" s="60"/>
      <c r="CV315" s="30">
        <v>-8.4539766396248772E-2</v>
      </c>
      <c r="CW315" s="33">
        <v>0.95404595404595405</v>
      </c>
      <c r="EA315" s="60"/>
      <c r="EB315" s="30">
        <v>-5.7879305960720745E-2</v>
      </c>
      <c r="EC315" s="33">
        <v>0.99900099900099903</v>
      </c>
      <c r="FG315" s="60"/>
      <c r="FH315" s="30">
        <v>-8.3469300969812407E-2</v>
      </c>
      <c r="FI315" s="33">
        <v>0.99900099900099903</v>
      </c>
      <c r="GM315" s="60"/>
      <c r="GN315" s="30">
        <v>1069.4737614616031</v>
      </c>
      <c r="GO315" s="33">
        <v>0.95404595404595405</v>
      </c>
      <c r="HS315" s="60"/>
      <c r="HT315" s="30">
        <v>1065.8723150351868</v>
      </c>
      <c r="HU315" s="33">
        <v>0.95404595404595405</v>
      </c>
      <c r="IY315" s="60"/>
      <c r="IZ315" s="30">
        <v>1065.8723</v>
      </c>
      <c r="JA315" s="33">
        <v>0.95404595404595405</v>
      </c>
      <c r="KE315" s="60"/>
      <c r="KF315" s="30">
        <v>1051.8266000000001</v>
      </c>
      <c r="KG315" s="33">
        <v>0.95404595404595405</v>
      </c>
      <c r="LK315" s="60"/>
      <c r="LL315" s="30">
        <v>1052.9981</v>
      </c>
      <c r="LM315" s="33">
        <v>0.95404595404595405</v>
      </c>
      <c r="MQ315" s="60"/>
      <c r="MR315" s="30">
        <v>1056.5609999999999</v>
      </c>
      <c r="MS315" s="33">
        <v>0.95404595404595405</v>
      </c>
    </row>
    <row r="316" spans="3:357" x14ac:dyDescent="0.35">
      <c r="C316" s="60"/>
      <c r="D316" s="30">
        <v>-7.6001004515006132E-2</v>
      </c>
      <c r="E316" s="33">
        <v>0.99900099900099903</v>
      </c>
      <c r="AI316" s="60"/>
      <c r="AJ316" s="30">
        <v>-9.4984728663142032E-2</v>
      </c>
      <c r="AK316" s="33">
        <v>0.99900099900099903</v>
      </c>
      <c r="BO316" s="60"/>
      <c r="BP316" s="30">
        <v>-5.9845661626223692E-2</v>
      </c>
      <c r="BQ316" s="33">
        <v>0.9590409590409591</v>
      </c>
      <c r="CU316" s="60"/>
      <c r="CV316" s="30">
        <v>-8.4253860045006651E-2</v>
      </c>
      <c r="CW316" s="33">
        <v>0.9590409590409591</v>
      </c>
      <c r="EA316" s="60"/>
      <c r="EB316" s="30">
        <v>-5.7879305960720745E-2</v>
      </c>
      <c r="EC316" s="33">
        <v>0.99900099900099903</v>
      </c>
      <c r="FG316" s="60"/>
      <c r="FH316" s="30">
        <v>-8.3469300969812407E-2</v>
      </c>
      <c r="FI316" s="33">
        <v>0.99900099900099903</v>
      </c>
      <c r="GM316" s="60"/>
      <c r="GN316" s="30">
        <v>1072.5060524545158</v>
      </c>
      <c r="GO316" s="33">
        <v>0.9590409590409591</v>
      </c>
      <c r="HS316" s="60"/>
      <c r="HT316" s="30">
        <v>1069.6808508980371</v>
      </c>
      <c r="HU316" s="33">
        <v>0.9590409590409591</v>
      </c>
      <c r="IY316" s="60"/>
      <c r="IZ316" s="30">
        <v>1069.6809000000001</v>
      </c>
      <c r="JA316" s="33">
        <v>0.9590409590409591</v>
      </c>
      <c r="KE316" s="60"/>
      <c r="KF316" s="30">
        <v>1055.7478000000001</v>
      </c>
      <c r="KG316" s="33">
        <v>0.9590409590409591</v>
      </c>
      <c r="LK316" s="60"/>
      <c r="LL316" s="30">
        <v>1055.3565000000001</v>
      </c>
      <c r="LM316" s="33">
        <v>0.9590409590409591</v>
      </c>
      <c r="MQ316" s="60"/>
      <c r="MR316" s="30">
        <v>1057.8974000000001</v>
      </c>
      <c r="MS316" s="33">
        <v>0.9590409590409591</v>
      </c>
    </row>
    <row r="317" spans="3:357" x14ac:dyDescent="0.35">
      <c r="C317" s="60"/>
      <c r="D317" s="30">
        <v>-7.6001004515006132E-2</v>
      </c>
      <c r="E317" s="33">
        <v>0.99900099900099903</v>
      </c>
      <c r="AI317" s="60"/>
      <c r="AJ317" s="30">
        <v>-9.4984728663142032E-2</v>
      </c>
      <c r="AK317" s="33">
        <v>0.99900099900099903</v>
      </c>
      <c r="BO317" s="60"/>
      <c r="BP317" s="30">
        <v>-5.9179004300582663E-2</v>
      </c>
      <c r="BQ317" s="33">
        <v>0.96403596403596403</v>
      </c>
      <c r="CU317" s="60"/>
      <c r="CV317" s="30">
        <v>-8.3396822399521092E-2</v>
      </c>
      <c r="CW317" s="33">
        <v>0.96403596403596403</v>
      </c>
      <c r="EA317" s="60"/>
      <c r="EB317" s="30">
        <v>-5.7879305960720745E-2</v>
      </c>
      <c r="EC317" s="33">
        <v>0.99900099900099903</v>
      </c>
      <c r="FG317" s="60"/>
      <c r="FH317" s="30">
        <v>-8.3469300969812407E-2</v>
      </c>
      <c r="FI317" s="33">
        <v>0.99900099900099903</v>
      </c>
      <c r="GM317" s="60"/>
      <c r="GN317" s="30">
        <v>1076.421272080177</v>
      </c>
      <c r="GO317" s="33">
        <v>0.96403596403596403</v>
      </c>
      <c r="HS317" s="60"/>
      <c r="HT317" s="30">
        <v>1074.1799813031289</v>
      </c>
      <c r="HU317" s="33">
        <v>0.96403596403596403</v>
      </c>
      <c r="IY317" s="60"/>
      <c r="IZ317" s="30">
        <v>1074.18</v>
      </c>
      <c r="JA317" s="33">
        <v>0.96403596403596403</v>
      </c>
      <c r="KE317" s="60"/>
      <c r="KF317" s="30">
        <v>1061.0923</v>
      </c>
      <c r="KG317" s="33">
        <v>0.96403596403596403</v>
      </c>
      <c r="LK317" s="60"/>
      <c r="LL317" s="30">
        <v>1059.0744999999999</v>
      </c>
      <c r="LM317" s="33">
        <v>0.96403596403596403</v>
      </c>
      <c r="MQ317" s="60"/>
      <c r="MR317" s="30">
        <v>1060.9296999999999</v>
      </c>
      <c r="MS317" s="33">
        <v>0.96403596403596403</v>
      </c>
    </row>
    <row r="318" spans="3:357" x14ac:dyDescent="0.35">
      <c r="C318" s="60"/>
      <c r="D318" s="30">
        <v>-7.6001004515006132E-2</v>
      </c>
      <c r="E318" s="33">
        <v>0.99900099900099903</v>
      </c>
      <c r="AI318" s="60"/>
      <c r="AJ318" s="30">
        <v>-9.4984728663142032E-2</v>
      </c>
      <c r="AK318" s="33">
        <v>0.99900099900099903</v>
      </c>
      <c r="BO318" s="60"/>
      <c r="BP318" s="30">
        <v>-5.8804454907358181E-2</v>
      </c>
      <c r="BQ318" s="33">
        <v>0.96903096903096908</v>
      </c>
      <c r="CU318" s="60"/>
      <c r="CV318" s="30">
        <v>-8.3152951062071351E-2</v>
      </c>
      <c r="CW318" s="33">
        <v>0.96903096903096908</v>
      </c>
      <c r="EA318" s="60"/>
      <c r="EB318" s="30">
        <v>-5.7879305960720745E-2</v>
      </c>
      <c r="EC318" s="33">
        <v>0.99900099900099903</v>
      </c>
      <c r="FG318" s="60"/>
      <c r="FH318" s="30">
        <v>-8.3469300969812407E-2</v>
      </c>
      <c r="FI318" s="33">
        <v>0.99900099900099903</v>
      </c>
      <c r="GM318" s="60"/>
      <c r="GN318" s="30">
        <v>1083.5723767163888</v>
      </c>
      <c r="GO318" s="33">
        <v>0.96903096903096908</v>
      </c>
      <c r="HS318" s="60"/>
      <c r="HT318" s="30">
        <v>1081.4460150473883</v>
      </c>
      <c r="HU318" s="33">
        <v>0.96903096903096908</v>
      </c>
      <c r="IY318" s="60"/>
      <c r="IZ318" s="30">
        <v>1081.4459999999999</v>
      </c>
      <c r="JA318" s="33">
        <v>0.96903096903096908</v>
      </c>
      <c r="KE318" s="60"/>
      <c r="KF318" s="30">
        <v>1064.8105</v>
      </c>
      <c r="KG318" s="33">
        <v>0.96903096903096908</v>
      </c>
      <c r="LK318" s="60"/>
      <c r="LL318" s="30">
        <v>1062.1027999999999</v>
      </c>
      <c r="LM318" s="33">
        <v>0.96903096903096908</v>
      </c>
      <c r="MQ318" s="60"/>
      <c r="MR318" s="30">
        <v>1066.5233000000001</v>
      </c>
      <c r="MS318" s="33">
        <v>0.96903096903096908</v>
      </c>
    </row>
    <row r="319" spans="3:357" x14ac:dyDescent="0.35">
      <c r="C319" s="60"/>
      <c r="D319" s="30">
        <v>-7.6001004515006132E-2</v>
      </c>
      <c r="E319" s="33">
        <v>0.99900099900099903</v>
      </c>
      <c r="AI319" s="60"/>
      <c r="AJ319" s="30">
        <v>-9.4984728663142032E-2</v>
      </c>
      <c r="AK319" s="33">
        <v>0.99900099900099903</v>
      </c>
      <c r="BO319" s="60"/>
      <c r="BP319" s="30">
        <v>-5.8062873810887351E-2</v>
      </c>
      <c r="BQ319" s="33">
        <v>0.97402597402597402</v>
      </c>
      <c r="CU319" s="60"/>
      <c r="CV319" s="30">
        <v>-8.2784055376052726E-2</v>
      </c>
      <c r="CW319" s="33">
        <v>0.97402597402597402</v>
      </c>
      <c r="EA319" s="60"/>
      <c r="EB319" s="30">
        <v>-5.7879305960720745E-2</v>
      </c>
      <c r="EC319" s="33">
        <v>0.99900099900099903</v>
      </c>
      <c r="FG319" s="60"/>
      <c r="FH319" s="30">
        <v>-8.3469300969812407E-2</v>
      </c>
      <c r="FI319" s="33">
        <v>0.99900099900099903</v>
      </c>
      <c r="GM319" s="60"/>
      <c r="GN319" s="30">
        <v>1084.9620838519058</v>
      </c>
      <c r="GO319" s="33">
        <v>0.97402597402597402</v>
      </c>
      <c r="HS319" s="60"/>
      <c r="HT319" s="30">
        <v>1085.9265456313885</v>
      </c>
      <c r="HU319" s="33">
        <v>0.97402597402597402</v>
      </c>
      <c r="IY319" s="60"/>
      <c r="IZ319" s="30">
        <v>1085.9265</v>
      </c>
      <c r="JA319" s="33">
        <v>0.97402597402597402</v>
      </c>
      <c r="KE319" s="60"/>
      <c r="KF319" s="30">
        <v>1068.9543000000001</v>
      </c>
      <c r="KG319" s="33">
        <v>0.97402597402597402</v>
      </c>
      <c r="LK319" s="60"/>
      <c r="LL319" s="30">
        <v>1067.2682</v>
      </c>
      <c r="LM319" s="33">
        <v>0.97402597402597402</v>
      </c>
      <c r="MQ319" s="60"/>
      <c r="MR319" s="30">
        <v>1068.7052000000001</v>
      </c>
      <c r="MS319" s="33">
        <v>0.97402597402597402</v>
      </c>
    </row>
    <row r="320" spans="3:357" x14ac:dyDescent="0.35">
      <c r="C320" s="60"/>
      <c r="D320" s="30">
        <v>-7.6001004515006132E-2</v>
      </c>
      <c r="E320" s="33">
        <v>0.99900099900099903</v>
      </c>
      <c r="AI320" s="60"/>
      <c r="AJ320" s="30">
        <v>-9.4984728663142032E-2</v>
      </c>
      <c r="AK320" s="33">
        <v>0.99900099900099903</v>
      </c>
      <c r="BO320" s="60"/>
      <c r="BP320" s="30">
        <v>-5.7566415360932016E-2</v>
      </c>
      <c r="BQ320" s="33">
        <v>0.97902097902097907</v>
      </c>
      <c r="CU320" s="60"/>
      <c r="CV320" s="30">
        <v>-8.2538265145326264E-2</v>
      </c>
      <c r="CW320" s="33">
        <v>0.97902097902097907</v>
      </c>
      <c r="EA320" s="60"/>
      <c r="EB320" s="30">
        <v>-5.7879305960720745E-2</v>
      </c>
      <c r="EC320" s="33">
        <v>0.99900099900099903</v>
      </c>
      <c r="FG320" s="60"/>
      <c r="FH320" s="30">
        <v>-8.3469300969812407E-2</v>
      </c>
      <c r="FI320" s="33">
        <v>0.99900099900099903</v>
      </c>
      <c r="GM320" s="60"/>
      <c r="GN320" s="30">
        <v>1091.5864724025387</v>
      </c>
      <c r="GO320" s="33">
        <v>0.97902097902097907</v>
      </c>
      <c r="HS320" s="60"/>
      <c r="HT320" s="30">
        <v>1094.066016044183</v>
      </c>
      <c r="HU320" s="33">
        <v>0.97902097902097907</v>
      </c>
      <c r="IY320" s="60"/>
      <c r="IZ320" s="30">
        <v>1094.066</v>
      </c>
      <c r="JA320" s="33">
        <v>0.97902097902097907</v>
      </c>
      <c r="KE320" s="60"/>
      <c r="KF320" s="30">
        <v>1075.1264000000001</v>
      </c>
      <c r="KG320" s="33">
        <v>0.97902097902097907</v>
      </c>
      <c r="LK320" s="60"/>
      <c r="LL320" s="30">
        <v>1070.6117999999999</v>
      </c>
      <c r="LM320" s="33">
        <v>0.97902097902097907</v>
      </c>
      <c r="MQ320" s="60"/>
      <c r="MR320" s="30">
        <v>1072.7546</v>
      </c>
      <c r="MS320" s="33">
        <v>0.97902097902097907</v>
      </c>
    </row>
    <row r="321" spans="3:357" x14ac:dyDescent="0.35">
      <c r="C321" s="60"/>
      <c r="D321" s="30">
        <v>-7.6001004515006132E-2</v>
      </c>
      <c r="E321" s="33">
        <v>0.99900099900099903</v>
      </c>
      <c r="AI321" s="60"/>
      <c r="AJ321" s="30">
        <v>-9.4984728663142032E-2</v>
      </c>
      <c r="AK321" s="33">
        <v>0.99900099900099903</v>
      </c>
      <c r="BO321" s="60"/>
      <c r="BP321" s="30">
        <v>-5.6367382115113038E-2</v>
      </c>
      <c r="BQ321" s="33">
        <v>0.984015984015984</v>
      </c>
      <c r="CU321" s="60"/>
      <c r="CV321" s="30">
        <v>-8.2079666695065612E-2</v>
      </c>
      <c r="CW321" s="33">
        <v>0.984015984015984</v>
      </c>
      <c r="EA321" s="60"/>
      <c r="EB321" s="30">
        <v>-5.7879305960720745E-2</v>
      </c>
      <c r="EC321" s="33">
        <v>0.99900099900099903</v>
      </c>
      <c r="FG321" s="60"/>
      <c r="FH321" s="30">
        <v>-8.3469300969812407E-2</v>
      </c>
      <c r="FI321" s="33">
        <v>0.99900099900099903</v>
      </c>
      <c r="GM321" s="60"/>
      <c r="GN321" s="30">
        <v>1096.4335267838326</v>
      </c>
      <c r="GO321" s="33">
        <v>0.984015984015984</v>
      </c>
      <c r="HS321" s="60"/>
      <c r="HT321" s="30">
        <v>1108.5883598339524</v>
      </c>
      <c r="HU321" s="33">
        <v>0.984015984015984</v>
      </c>
      <c r="IY321" s="60"/>
      <c r="IZ321" s="30">
        <v>1108.5884000000001</v>
      </c>
      <c r="JA321" s="33">
        <v>0.984015984015984</v>
      </c>
      <c r="KE321" s="60"/>
      <c r="KF321" s="30">
        <v>1076.8887999999999</v>
      </c>
      <c r="KG321" s="33">
        <v>0.984015984015984</v>
      </c>
      <c r="LK321" s="60"/>
      <c r="LL321" s="30">
        <v>1075.1503</v>
      </c>
      <c r="LM321" s="33">
        <v>0.984015984015984</v>
      </c>
      <c r="MQ321" s="60"/>
      <c r="MR321" s="30">
        <v>1076.9253000000001</v>
      </c>
      <c r="MS321" s="33">
        <v>0.984015984015984</v>
      </c>
    </row>
    <row r="322" spans="3:357" x14ac:dyDescent="0.35">
      <c r="C322" s="60"/>
      <c r="D322" s="30">
        <v>-7.6001004515006132E-2</v>
      </c>
      <c r="E322" s="33">
        <v>0.99900099900099903</v>
      </c>
      <c r="AI322" s="60"/>
      <c r="AJ322" s="30">
        <v>-9.4984728663142032E-2</v>
      </c>
      <c r="AK322" s="33">
        <v>0.99900099900099903</v>
      </c>
      <c r="BO322" s="60"/>
      <c r="BP322" s="30">
        <v>-5.5102379950117297E-2</v>
      </c>
      <c r="BQ322" s="33">
        <v>0.98901098901098905</v>
      </c>
      <c r="CU322" s="60"/>
      <c r="CV322" s="30">
        <v>-8.1297613427246951E-2</v>
      </c>
      <c r="CW322" s="33">
        <v>0.98901098901098905</v>
      </c>
      <c r="EA322" s="60"/>
      <c r="EB322" s="30">
        <v>-5.7879305960720745E-2</v>
      </c>
      <c r="EC322" s="33">
        <v>0.99900099900099903</v>
      </c>
      <c r="FG322" s="60"/>
      <c r="FH322" s="30">
        <v>-8.3469300969812407E-2</v>
      </c>
      <c r="FI322" s="33">
        <v>0.99900099900099903</v>
      </c>
      <c r="GM322" s="60"/>
      <c r="GN322" s="30">
        <v>1105.6792769504168</v>
      </c>
      <c r="GO322" s="33">
        <v>0.98901098901098905</v>
      </c>
      <c r="HS322" s="60"/>
      <c r="HT322" s="30">
        <v>1116.0975170854892</v>
      </c>
      <c r="HU322" s="33">
        <v>0.98901098901098905</v>
      </c>
      <c r="IY322" s="60"/>
      <c r="IZ322" s="30">
        <v>1116.0975000000001</v>
      </c>
      <c r="JA322" s="33">
        <v>0.98901098901098905</v>
      </c>
      <c r="KE322" s="60"/>
      <c r="KF322" s="30">
        <v>1083.0925999999999</v>
      </c>
      <c r="KG322" s="33">
        <v>0.98901098901098905</v>
      </c>
      <c r="LK322" s="60"/>
      <c r="LL322" s="30">
        <v>1093.3921</v>
      </c>
      <c r="LM322" s="33">
        <v>0.98901098901098905</v>
      </c>
      <c r="MQ322" s="60"/>
      <c r="MR322" s="30">
        <v>1082.7550000000001</v>
      </c>
      <c r="MS322" s="33">
        <v>0.98901098901098905</v>
      </c>
    </row>
    <row r="323" spans="3:357" x14ac:dyDescent="0.35">
      <c r="C323" s="60"/>
      <c r="D323" s="30">
        <v>-7.6001004515006132E-2</v>
      </c>
      <c r="E323" s="33">
        <v>0.99900099900099903</v>
      </c>
      <c r="AI323" s="60"/>
      <c r="AJ323" s="30">
        <v>-9.4984728663142032E-2</v>
      </c>
      <c r="AK323" s="33">
        <v>0.99900099900099903</v>
      </c>
      <c r="BO323" s="60"/>
      <c r="BP323" s="30">
        <v>-5.1387596999395158E-2</v>
      </c>
      <c r="BQ323" s="33">
        <v>0.99400599400599399</v>
      </c>
      <c r="CU323" s="60"/>
      <c r="CV323" s="30">
        <v>-8.0270732554680535E-2</v>
      </c>
      <c r="CW323" s="33">
        <v>0.99400599400599399</v>
      </c>
      <c r="EA323" s="60"/>
      <c r="EB323" s="30">
        <v>-5.7879305960720745E-2</v>
      </c>
      <c r="EC323" s="33">
        <v>0.99900099900099903</v>
      </c>
      <c r="FG323" s="60"/>
      <c r="FH323" s="30">
        <v>-8.3469300969812407E-2</v>
      </c>
      <c r="FI323" s="33">
        <v>0.99900099900099903</v>
      </c>
      <c r="GM323" s="60"/>
      <c r="GN323" s="30">
        <v>1150.5326526226108</v>
      </c>
      <c r="GO323" s="33">
        <v>0.99400599400599399</v>
      </c>
      <c r="HS323" s="60"/>
      <c r="HT323" s="30">
        <v>1198.1916578580178</v>
      </c>
      <c r="HU323" s="33">
        <v>0.99400599400599399</v>
      </c>
      <c r="IY323" s="60"/>
      <c r="IZ323" s="30">
        <v>1198.1917000000001</v>
      </c>
      <c r="JA323" s="33">
        <v>0.99400599400599399</v>
      </c>
      <c r="KE323" s="60"/>
      <c r="KF323" s="30">
        <v>1103.1090999999999</v>
      </c>
      <c r="KG323" s="33">
        <v>0.99400599400599399</v>
      </c>
      <c r="LK323" s="60"/>
      <c r="LL323" s="30">
        <v>1111.0775000000001</v>
      </c>
      <c r="LM323" s="33">
        <v>0.99400599400599399</v>
      </c>
      <c r="MQ323" s="60"/>
      <c r="MR323" s="30">
        <v>1097.0675000000001</v>
      </c>
      <c r="MS323" s="33">
        <v>0.99400599400599399</v>
      </c>
    </row>
    <row r="324" spans="3:357" x14ac:dyDescent="0.35">
      <c r="C324" s="61"/>
      <c r="D324" s="31">
        <v>-7.6001004515006132E-2</v>
      </c>
      <c r="E324" s="34">
        <v>0.99900099900099903</v>
      </c>
      <c r="AI324" s="61"/>
      <c r="AJ324" s="31">
        <v>-9.4984728663142032E-2</v>
      </c>
      <c r="AK324" s="34">
        <v>0.99900099900099903</v>
      </c>
      <c r="BO324" s="61"/>
      <c r="BP324" s="31">
        <v>-5.0144149360379413E-2</v>
      </c>
      <c r="BQ324" s="34">
        <v>0.99900099900099903</v>
      </c>
      <c r="CU324" s="61"/>
      <c r="CV324" s="31">
        <v>-7.7700353041336406E-2</v>
      </c>
      <c r="CW324" s="34">
        <v>0.99900099900099903</v>
      </c>
      <c r="EA324" s="61"/>
      <c r="EB324" s="31">
        <v>-5.7879305960720745E-2</v>
      </c>
      <c r="EC324" s="34">
        <v>0.99900099900099903</v>
      </c>
      <c r="FG324" s="61"/>
      <c r="FH324" s="31">
        <v>-8.3469300969812407E-2</v>
      </c>
      <c r="FI324" s="34">
        <v>0.99900099900099903</v>
      </c>
      <c r="GM324" s="61"/>
      <c r="GN324" s="31">
        <v>1270.0356018869775</v>
      </c>
      <c r="GO324" s="34">
        <v>0.99900099900099903</v>
      </c>
      <c r="HS324" s="61"/>
      <c r="HT324" s="31">
        <v>1349.3167926299386</v>
      </c>
      <c r="HU324" s="34">
        <v>0.99900099900099903</v>
      </c>
      <c r="IY324" s="61"/>
      <c r="IZ324" s="31">
        <v>1349.3168000000001</v>
      </c>
      <c r="JA324" s="34">
        <v>0.99900099900099903</v>
      </c>
      <c r="KE324" s="61"/>
      <c r="KF324" s="31">
        <v>1140.5517</v>
      </c>
      <c r="KG324" s="34">
        <v>0.99900099900099903</v>
      </c>
      <c r="LK324" s="61"/>
      <c r="LL324" s="31">
        <v>1226.6043</v>
      </c>
      <c r="LM324" s="34">
        <v>0.99900099900099903</v>
      </c>
      <c r="MQ324" s="61"/>
      <c r="MR324" s="31">
        <v>1113.2708</v>
      </c>
      <c r="MS324" s="34">
        <v>0.99900099900099903</v>
      </c>
    </row>
    <row r="325" spans="3:357" x14ac:dyDescent="0.35">
      <c r="C325" s="40"/>
      <c r="AI325" s="40"/>
      <c r="BO325" s="40"/>
      <c r="CU325" s="40"/>
      <c r="EA325" s="40"/>
      <c r="FG325" s="40"/>
      <c r="GM325" s="40"/>
      <c r="HS325" s="40"/>
      <c r="IY325" s="40"/>
      <c r="KE325" s="40"/>
      <c r="LK325" s="40"/>
      <c r="MQ325" s="40"/>
    </row>
  </sheetData>
  <mergeCells count="12">
    <mergeCell ref="MR119:MS119"/>
    <mergeCell ref="D119:E119"/>
    <mergeCell ref="AJ119:AK119"/>
    <mergeCell ref="BP119:BQ119"/>
    <mergeCell ref="CV119:CW119"/>
    <mergeCell ref="EB119:EC119"/>
    <mergeCell ref="FH119:FI119"/>
    <mergeCell ref="GN119:GO119"/>
    <mergeCell ref="HT119:HU119"/>
    <mergeCell ref="IZ119:JA119"/>
    <mergeCell ref="KF119:KG119"/>
    <mergeCell ref="LL119:LM1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57:MS66"/>
  <sheetViews>
    <sheetView tabSelected="1" topLeftCell="BM27" workbookViewId="0"/>
  </sheetViews>
  <sheetFormatPr defaultRowHeight="14.5" x14ac:dyDescent="0.35"/>
  <cols>
    <col min="3" max="3" width="20.6328125" customWidth="1"/>
    <col min="4" max="4" width="27" bestFit="1" customWidth="1"/>
    <col min="35" max="35" width="20.6328125" customWidth="1"/>
    <col min="36" max="36" width="16.54296875" bestFit="1" customWidth="1"/>
    <col min="67" max="67" width="20.6328125" customWidth="1"/>
    <col min="68" max="68" width="27" bestFit="1" customWidth="1"/>
    <col min="99" max="99" width="20.6328125" customWidth="1"/>
    <col min="100" max="100" width="16.54296875" bestFit="1" customWidth="1"/>
    <col min="131" max="131" width="20.6328125" customWidth="1"/>
    <col min="132" max="132" width="27" bestFit="1" customWidth="1"/>
    <col min="163" max="163" width="20.6328125" customWidth="1"/>
    <col min="164" max="164" width="16.54296875" bestFit="1" customWidth="1"/>
    <col min="195" max="195" width="20.6328125" customWidth="1"/>
    <col min="196" max="196" width="27.81640625" bestFit="1" customWidth="1"/>
    <col min="227" max="227" width="20.6328125" customWidth="1"/>
    <col min="228" max="228" width="27.7265625" bestFit="1" customWidth="1"/>
    <col min="259" max="259" width="20.6328125" customWidth="1"/>
    <col min="260" max="260" width="27.6328125" bestFit="1" customWidth="1"/>
    <col min="291" max="291" width="20.6328125" customWidth="1"/>
    <col min="292" max="292" width="17.26953125" bestFit="1" customWidth="1"/>
    <col min="323" max="323" width="20.6328125" customWidth="1"/>
    <col min="324" max="324" width="17.1796875" bestFit="1" customWidth="1"/>
    <col min="355" max="355" width="20.6328125" customWidth="1"/>
    <col min="356" max="356" width="17.08984375" bestFit="1" customWidth="1"/>
  </cols>
  <sheetData>
    <row r="57" spans="3:357" x14ac:dyDescent="0.35">
      <c r="C57" s="56" t="s">
        <v>71</v>
      </c>
      <c r="D57" s="52" t="s">
        <v>76</v>
      </c>
      <c r="E57" s="51"/>
      <c r="AI57" s="56" t="s">
        <v>71</v>
      </c>
      <c r="AJ57" s="52" t="s">
        <v>76</v>
      </c>
      <c r="AK57" s="51"/>
      <c r="BO57" s="56" t="s">
        <v>71</v>
      </c>
      <c r="BP57" s="52" t="s">
        <v>80</v>
      </c>
      <c r="BQ57" s="51"/>
      <c r="CU57" s="56" t="s">
        <v>71</v>
      </c>
      <c r="CV57" s="52" t="s">
        <v>80</v>
      </c>
      <c r="CW57" s="51"/>
      <c r="EA57" s="56" t="s">
        <v>71</v>
      </c>
      <c r="EB57" s="52" t="s">
        <v>83</v>
      </c>
      <c r="EC57" s="51"/>
      <c r="FG57" s="56" t="s">
        <v>71</v>
      </c>
      <c r="FH57" s="52" t="s">
        <v>83</v>
      </c>
      <c r="FI57" s="51"/>
      <c r="GM57" s="56" t="s">
        <v>71</v>
      </c>
      <c r="GN57" s="52" t="s">
        <v>86</v>
      </c>
      <c r="GO57" s="51"/>
      <c r="HS57" s="56" t="s">
        <v>71</v>
      </c>
      <c r="HT57" s="52" t="s">
        <v>88</v>
      </c>
      <c r="HU57" s="51"/>
      <c r="IY57" s="56" t="s">
        <v>71</v>
      </c>
      <c r="IZ57" s="52" t="s">
        <v>90</v>
      </c>
      <c r="JA57" s="51"/>
      <c r="KE57" s="56" t="s">
        <v>71</v>
      </c>
      <c r="KF57" s="52" t="s">
        <v>92</v>
      </c>
      <c r="KG57" s="51"/>
      <c r="LK57" s="56" t="s">
        <v>71</v>
      </c>
      <c r="LL57" s="52" t="s">
        <v>94</v>
      </c>
      <c r="LM57" s="51"/>
      <c r="MQ57" s="56" t="s">
        <v>71</v>
      </c>
      <c r="MR57" s="52" t="s">
        <v>96</v>
      </c>
      <c r="MS57" s="51"/>
    </row>
    <row r="58" spans="3:357" x14ac:dyDescent="0.35">
      <c r="C58" s="57" t="s">
        <v>72</v>
      </c>
      <c r="D58" s="53" t="s">
        <v>77</v>
      </c>
      <c r="E58" s="51"/>
      <c r="AI58" s="57" t="s">
        <v>72</v>
      </c>
      <c r="AJ58" s="53" t="s">
        <v>79</v>
      </c>
      <c r="AK58" s="51"/>
      <c r="BO58" s="57" t="s">
        <v>72</v>
      </c>
      <c r="BP58" s="53" t="s">
        <v>81</v>
      </c>
      <c r="BQ58" s="51"/>
      <c r="CU58" s="57" t="s">
        <v>72</v>
      </c>
      <c r="CV58" s="53" t="s">
        <v>82</v>
      </c>
      <c r="CW58" s="51"/>
      <c r="EA58" s="57" t="s">
        <v>72</v>
      </c>
      <c r="EB58" s="53" t="s">
        <v>84</v>
      </c>
      <c r="EC58" s="51"/>
      <c r="FG58" s="57" t="s">
        <v>72</v>
      </c>
      <c r="FH58" s="53" t="s">
        <v>85</v>
      </c>
      <c r="FI58" s="51"/>
      <c r="GM58" s="57" t="s">
        <v>72</v>
      </c>
      <c r="GN58" s="53" t="s">
        <v>87</v>
      </c>
      <c r="GO58" s="51"/>
      <c r="HS58" s="57" t="s">
        <v>72</v>
      </c>
      <c r="HT58" s="53" t="s">
        <v>89</v>
      </c>
      <c r="HU58" s="51"/>
      <c r="IY58" s="57" t="s">
        <v>72</v>
      </c>
      <c r="IZ58" s="53" t="s">
        <v>91</v>
      </c>
      <c r="JA58" s="51"/>
      <c r="KE58" s="57" t="s">
        <v>72</v>
      </c>
      <c r="KF58" s="53" t="s">
        <v>93</v>
      </c>
      <c r="KG58" s="51"/>
      <c r="LK58" s="57" t="s">
        <v>72</v>
      </c>
      <c r="LL58" s="53" t="s">
        <v>95</v>
      </c>
      <c r="LM58" s="51"/>
      <c r="MQ58" s="57" t="s">
        <v>72</v>
      </c>
      <c r="MR58" s="53" t="s">
        <v>97</v>
      </c>
      <c r="MS58" s="51"/>
    </row>
    <row r="59" spans="3:357" x14ac:dyDescent="0.35">
      <c r="C59" s="58" t="s">
        <v>73</v>
      </c>
      <c r="D59" s="54" t="s">
        <v>78</v>
      </c>
      <c r="E59" s="50"/>
      <c r="AI59" s="58" t="s">
        <v>73</v>
      </c>
      <c r="AJ59" s="54" t="s">
        <v>78</v>
      </c>
      <c r="AK59" s="50"/>
      <c r="BO59" s="58" t="s">
        <v>73</v>
      </c>
      <c r="BP59" s="54" t="s">
        <v>78</v>
      </c>
      <c r="BQ59" s="50"/>
      <c r="CU59" s="58" t="s">
        <v>73</v>
      </c>
      <c r="CV59" s="54" t="s">
        <v>78</v>
      </c>
      <c r="CW59" s="50"/>
      <c r="EA59" s="58" t="s">
        <v>73</v>
      </c>
      <c r="EB59" s="54" t="s">
        <v>78</v>
      </c>
      <c r="EC59" s="50"/>
      <c r="FG59" s="58" t="s">
        <v>73</v>
      </c>
      <c r="FH59" s="54" t="s">
        <v>78</v>
      </c>
      <c r="FI59" s="50"/>
      <c r="GM59" s="58" t="s">
        <v>73</v>
      </c>
      <c r="GN59" s="54" t="s">
        <v>78</v>
      </c>
      <c r="GO59" s="50"/>
      <c r="HS59" s="58" t="s">
        <v>73</v>
      </c>
      <c r="HT59" s="54" t="s">
        <v>78</v>
      </c>
      <c r="HU59" s="50"/>
      <c r="IY59" s="58" t="s">
        <v>73</v>
      </c>
      <c r="IZ59" s="54" t="s">
        <v>78</v>
      </c>
      <c r="JA59" s="50"/>
      <c r="KE59" s="58" t="s">
        <v>73</v>
      </c>
      <c r="KF59" s="54" t="s">
        <v>78</v>
      </c>
      <c r="KG59" s="50"/>
      <c r="LK59" s="58" t="s">
        <v>73</v>
      </c>
      <c r="LL59" s="54" t="s">
        <v>78</v>
      </c>
      <c r="LM59" s="50"/>
      <c r="MQ59" s="58" t="s">
        <v>73</v>
      </c>
      <c r="MR59" s="54" t="s">
        <v>78</v>
      </c>
      <c r="MS59" s="50"/>
    </row>
    <row r="60" spans="3:357" x14ac:dyDescent="0.35">
      <c r="C60" s="59" t="s">
        <v>101</v>
      </c>
      <c r="D60" s="55" t="s">
        <v>102</v>
      </c>
      <c r="E60" s="50"/>
      <c r="AI60" s="59" t="s">
        <v>101</v>
      </c>
      <c r="AJ60" s="55" t="s">
        <v>102</v>
      </c>
      <c r="AK60" s="50"/>
      <c r="BO60" s="59" t="s">
        <v>101</v>
      </c>
      <c r="BP60" s="55" t="s">
        <v>102</v>
      </c>
      <c r="BQ60" s="50"/>
      <c r="CU60" s="59" t="s">
        <v>101</v>
      </c>
      <c r="CV60" s="55" t="s">
        <v>102</v>
      </c>
      <c r="CW60" s="50"/>
      <c r="EA60" s="59" t="s">
        <v>101</v>
      </c>
      <c r="EB60" s="55" t="s">
        <v>102</v>
      </c>
      <c r="EC60" s="50"/>
      <c r="FG60" s="59" t="s">
        <v>101</v>
      </c>
      <c r="FH60" s="55" t="s">
        <v>102</v>
      </c>
      <c r="FI60" s="50"/>
      <c r="GM60" s="59" t="s">
        <v>101</v>
      </c>
      <c r="GN60" s="55" t="s">
        <v>102</v>
      </c>
      <c r="GO60" s="50"/>
      <c r="HS60" s="59" t="s">
        <v>101</v>
      </c>
      <c r="HT60" s="55" t="s">
        <v>102</v>
      </c>
      <c r="HU60" s="50"/>
      <c r="IY60" s="59" t="s">
        <v>101</v>
      </c>
      <c r="IZ60" s="55" t="s">
        <v>102</v>
      </c>
      <c r="JA60" s="50"/>
      <c r="KE60" s="59" t="s">
        <v>101</v>
      </c>
      <c r="KF60" s="55" t="s">
        <v>102</v>
      </c>
      <c r="KG60" s="50"/>
      <c r="LK60" s="59" t="s">
        <v>101</v>
      </c>
      <c r="LL60" s="55" t="s">
        <v>102</v>
      </c>
      <c r="LM60" s="50"/>
      <c r="MQ60" s="59" t="s">
        <v>101</v>
      </c>
      <c r="MR60" s="55" t="s">
        <v>102</v>
      </c>
      <c r="MS60" s="50"/>
    </row>
    <row r="61" spans="3:357" x14ac:dyDescent="0.35">
      <c r="C61" s="71">
        <v>0.01</v>
      </c>
      <c r="D61" s="33">
        <v>-7.6001004515006132E-2</v>
      </c>
      <c r="AI61" s="71">
        <v>0.01</v>
      </c>
      <c r="AJ61" s="33">
        <v>-9.4984728663142032E-2</v>
      </c>
      <c r="BO61" s="71">
        <v>0.01</v>
      </c>
      <c r="BP61" s="33">
        <v>-0.10396276430682586</v>
      </c>
      <c r="CU61" s="71">
        <v>0.01</v>
      </c>
      <c r="CV61" s="33">
        <v>-0.10914776047092437</v>
      </c>
      <c r="EA61" s="71">
        <v>0.01</v>
      </c>
      <c r="EB61" s="33">
        <v>-5.7879305960720745E-2</v>
      </c>
      <c r="FG61" s="71">
        <v>0.01</v>
      </c>
      <c r="FH61" s="33">
        <v>-8.3469300969812407E-2</v>
      </c>
      <c r="GM61" s="71">
        <v>0.01</v>
      </c>
      <c r="GN61" s="33">
        <v>923.79975310308214</v>
      </c>
      <c r="HS61" s="71">
        <v>0.01</v>
      </c>
      <c r="HT61" s="33">
        <v>928.19076692066096</v>
      </c>
      <c r="IY61" s="71">
        <v>0.01</v>
      </c>
      <c r="IZ61" s="33">
        <v>928.19079999999997</v>
      </c>
      <c r="KE61" s="71">
        <v>0.01</v>
      </c>
      <c r="KF61" s="33">
        <v>894.51430000000005</v>
      </c>
      <c r="LK61" s="71">
        <v>0.01</v>
      </c>
      <c r="LL61" s="33">
        <v>915.79660000000001</v>
      </c>
      <c r="MQ61" s="71">
        <v>0.01</v>
      </c>
      <c r="MR61" s="33">
        <v>921.86810000000003</v>
      </c>
    </row>
    <row r="62" spans="3:357" x14ac:dyDescent="0.35">
      <c r="C62" s="71">
        <v>0.25</v>
      </c>
      <c r="D62" s="33">
        <v>-7.6001004515006132E-2</v>
      </c>
      <c r="AI62" s="71">
        <v>0.25</v>
      </c>
      <c r="AJ62" s="33">
        <v>-9.4984728663142032E-2</v>
      </c>
      <c r="BO62" s="71">
        <v>0.25</v>
      </c>
      <c r="BP62" s="33">
        <v>-8.2253921058397933E-2</v>
      </c>
      <c r="CU62" s="71">
        <v>0.25</v>
      </c>
      <c r="CV62" s="33">
        <v>-9.8483253415956193E-2</v>
      </c>
      <c r="EA62" s="71">
        <v>0.25</v>
      </c>
      <c r="EB62" s="33">
        <v>-5.7879305960720745E-2</v>
      </c>
      <c r="FG62" s="71">
        <v>0.25</v>
      </c>
      <c r="FH62" s="33">
        <v>-8.3469300969812407E-2</v>
      </c>
      <c r="GM62" s="71">
        <v>0.25</v>
      </c>
      <c r="GN62" s="33">
        <v>983.99080645312108</v>
      </c>
      <c r="HS62" s="71">
        <v>0.25</v>
      </c>
      <c r="HT62" s="33">
        <v>981.7774668801726</v>
      </c>
      <c r="IY62" s="71">
        <v>0.25</v>
      </c>
      <c r="IZ62" s="33">
        <v>981.77750000000003</v>
      </c>
      <c r="KE62" s="71">
        <v>0.25</v>
      </c>
      <c r="KF62" s="33">
        <v>980.10040000000004</v>
      </c>
      <c r="LK62" s="71">
        <v>0.25</v>
      </c>
      <c r="LL62" s="33">
        <v>985.1078</v>
      </c>
      <c r="MQ62" s="71">
        <v>0.25</v>
      </c>
      <c r="MR62" s="33">
        <v>985.4796</v>
      </c>
    </row>
    <row r="63" spans="3:357" x14ac:dyDescent="0.35">
      <c r="C63" s="71">
        <v>0.5</v>
      </c>
      <c r="D63" s="33">
        <v>-7.6001004515006701E-2</v>
      </c>
      <c r="AI63" s="71">
        <v>0.5</v>
      </c>
      <c r="AJ63" s="33">
        <v>-9.4984728663140103E-2</v>
      </c>
      <c r="BO63" s="71">
        <v>0.5</v>
      </c>
      <c r="BP63" s="33">
        <v>-7.581132451800815E-2</v>
      </c>
      <c r="CU63" s="71">
        <v>0.5</v>
      </c>
      <c r="CV63" s="33">
        <v>-9.4495275345045621E-2</v>
      </c>
      <c r="EA63" s="71">
        <v>0.5</v>
      </c>
      <c r="EB63" s="33">
        <v>-5.7879305960719732E-2</v>
      </c>
      <c r="FG63" s="71">
        <v>0.5</v>
      </c>
      <c r="FH63" s="33">
        <v>-8.3469300969811075E-2</v>
      </c>
      <c r="GM63" s="71">
        <v>0.5</v>
      </c>
      <c r="GN63" s="33">
        <v>1003.7976596457661</v>
      </c>
      <c r="HS63" s="71">
        <v>0.5</v>
      </c>
      <c r="HT63" s="33">
        <v>1002.6737412014965</v>
      </c>
      <c r="IY63" s="71">
        <v>0.5</v>
      </c>
      <c r="IZ63" s="33">
        <v>1002.6737422000006</v>
      </c>
      <c r="KE63" s="71">
        <v>0.5</v>
      </c>
      <c r="KF63" s="33">
        <v>997.27637279999976</v>
      </c>
      <c r="LK63" s="71">
        <v>0.5</v>
      </c>
      <c r="LL63" s="33">
        <v>1000.9425482</v>
      </c>
      <c r="MQ63" s="71">
        <v>0.5</v>
      </c>
      <c r="MR63" s="33">
        <v>1001.9311147000003</v>
      </c>
    </row>
    <row r="64" spans="3:357" x14ac:dyDescent="0.35">
      <c r="C64" s="71">
        <v>0.75</v>
      </c>
      <c r="D64" s="33">
        <v>-7.6001004515006132E-2</v>
      </c>
      <c r="AI64" s="71">
        <v>0.75</v>
      </c>
      <c r="AJ64" s="33">
        <v>-9.4984728663142032E-2</v>
      </c>
      <c r="BO64" s="71">
        <v>0.75</v>
      </c>
      <c r="BP64" s="33">
        <v>-6.8320846674860131E-2</v>
      </c>
      <c r="CU64" s="71">
        <v>0.75</v>
      </c>
      <c r="CV64" s="33">
        <v>-9.0569769912962103E-2</v>
      </c>
      <c r="EA64" s="71">
        <v>0.75</v>
      </c>
      <c r="EB64" s="33">
        <v>-5.7879305960720745E-2</v>
      </c>
      <c r="FG64" s="71">
        <v>0.75</v>
      </c>
      <c r="FH64" s="33">
        <v>-8.3469300969812407E-2</v>
      </c>
      <c r="GM64" s="71">
        <v>0.75</v>
      </c>
      <c r="GN64" s="33">
        <v>1018.705735047938</v>
      </c>
      <c r="HS64" s="71">
        <v>0.75</v>
      </c>
      <c r="HT64" s="33">
        <v>1018.0125513566263</v>
      </c>
      <c r="IY64" s="71">
        <v>0.75</v>
      </c>
      <c r="IZ64" s="33">
        <v>1018.0126</v>
      </c>
      <c r="KE64" s="71">
        <v>0.75</v>
      </c>
      <c r="KF64" s="33">
        <v>1015.5298</v>
      </c>
      <c r="LK64" s="71">
        <v>0.75</v>
      </c>
      <c r="LL64" s="33">
        <v>1018.0561</v>
      </c>
      <c r="MQ64" s="71">
        <v>0.75</v>
      </c>
      <c r="MR64" s="33">
        <v>1017.4246000000001</v>
      </c>
    </row>
    <row r="65" spans="3:356" x14ac:dyDescent="0.35">
      <c r="C65" s="72">
        <v>0.99</v>
      </c>
      <c r="D65" s="34">
        <v>-7.6001004515006132E-2</v>
      </c>
      <c r="AI65" s="72">
        <v>0.99</v>
      </c>
      <c r="AJ65" s="34">
        <v>-9.4984728663142032E-2</v>
      </c>
      <c r="BO65" s="72">
        <v>0.99</v>
      </c>
      <c r="BP65" s="34">
        <v>-5.5102379950117297E-2</v>
      </c>
      <c r="CU65" s="72">
        <v>0.99</v>
      </c>
      <c r="CV65" s="34">
        <v>-8.1297613427246951E-2</v>
      </c>
      <c r="EA65" s="72">
        <v>0.99</v>
      </c>
      <c r="EB65" s="34">
        <v>-5.7879305960720745E-2</v>
      </c>
      <c r="FG65" s="72">
        <v>0.99</v>
      </c>
      <c r="FH65" s="34">
        <v>-8.3469300969812407E-2</v>
      </c>
      <c r="GM65" s="72">
        <v>0.99</v>
      </c>
      <c r="GN65" s="34">
        <v>1105.6792769504168</v>
      </c>
      <c r="HS65" s="72">
        <v>0.99</v>
      </c>
      <c r="HT65" s="34">
        <v>1116.0975170854892</v>
      </c>
      <c r="IY65" s="72">
        <v>0.99</v>
      </c>
      <c r="IZ65" s="34">
        <v>1116.0975000000001</v>
      </c>
      <c r="KE65" s="72">
        <v>0.99</v>
      </c>
      <c r="KF65" s="34">
        <v>1083.0925999999999</v>
      </c>
      <c r="LK65" s="72">
        <v>0.99</v>
      </c>
      <c r="LL65" s="34">
        <v>1093.3921</v>
      </c>
      <c r="MQ65" s="72">
        <v>0.99</v>
      </c>
      <c r="MR65" s="34">
        <v>1082.7550000000001</v>
      </c>
    </row>
    <row r="66" spans="3:356" x14ac:dyDescent="0.35">
      <c r="C66" s="70"/>
      <c r="AI66" s="70"/>
      <c r="BO66" s="70"/>
      <c r="CU66" s="70"/>
      <c r="EA66" s="70"/>
      <c r="FG66" s="70"/>
      <c r="GM66" s="70"/>
      <c r="HS66" s="70"/>
      <c r="IY66" s="70"/>
      <c r="KE66" s="70"/>
      <c r="LK66" s="70"/>
      <c r="MQ66" s="7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O61"/>
  <sheetViews>
    <sheetView topLeftCell="A53" workbookViewId="0"/>
  </sheetViews>
  <sheetFormatPr defaultRowHeight="14.5" x14ac:dyDescent="0.35"/>
  <cols>
    <col min="2" max="2" width="15.6328125" customWidth="1"/>
    <col min="3" max="3" width="27" bestFit="1" customWidth="1"/>
    <col min="4" max="4" width="16.36328125" bestFit="1" customWidth="1"/>
    <col min="5" max="5" width="27" bestFit="1" customWidth="1"/>
    <col min="6" max="6" width="16.36328125" bestFit="1" customWidth="1"/>
    <col min="7" max="7" width="27" bestFit="1" customWidth="1"/>
    <col min="8" max="8" width="16.36328125" bestFit="1" customWidth="1"/>
    <col min="9" max="9" width="27.81640625" bestFit="1" customWidth="1"/>
    <col min="10" max="10" width="27.7265625" bestFit="1" customWidth="1"/>
    <col min="11" max="11" width="27.6328125" bestFit="1" customWidth="1"/>
    <col min="12" max="12" width="17.26953125" bestFit="1" customWidth="1"/>
    <col min="13" max="13" width="17.1796875" bestFit="1" customWidth="1"/>
    <col min="14" max="14" width="17.08984375" bestFit="1" customWidth="1"/>
  </cols>
  <sheetData>
    <row r="5" spans="2:15" x14ac:dyDescent="0.35">
      <c r="B5" s="75" t="s">
        <v>103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51"/>
    </row>
    <row r="6" spans="2:15" x14ac:dyDescent="0.35">
      <c r="B6" s="78" t="s">
        <v>71</v>
      </c>
      <c r="C6" s="79" t="s">
        <v>106</v>
      </c>
      <c r="D6" s="79" t="s">
        <v>106</v>
      </c>
      <c r="E6" s="79" t="s">
        <v>108</v>
      </c>
      <c r="F6" s="79" t="s">
        <v>108</v>
      </c>
      <c r="G6" s="79" t="s">
        <v>109</v>
      </c>
      <c r="H6" s="79" t="s">
        <v>109</v>
      </c>
      <c r="I6" s="79" t="s">
        <v>25</v>
      </c>
      <c r="J6" s="79" t="s">
        <v>26</v>
      </c>
      <c r="K6" s="79" t="s">
        <v>27</v>
      </c>
      <c r="L6" s="79" t="s">
        <v>110</v>
      </c>
      <c r="M6" s="79" t="s">
        <v>111</v>
      </c>
      <c r="N6" s="80" t="s">
        <v>112</v>
      </c>
      <c r="O6" s="51"/>
    </row>
    <row r="7" spans="2:15" x14ac:dyDescent="0.35">
      <c r="B7" s="78" t="s">
        <v>104</v>
      </c>
      <c r="C7" s="81" t="s">
        <v>77</v>
      </c>
      <c r="D7" s="81" t="s">
        <v>79</v>
      </c>
      <c r="E7" s="81" t="s">
        <v>81</v>
      </c>
      <c r="F7" s="81" t="s">
        <v>82</v>
      </c>
      <c r="G7" s="81" t="s">
        <v>84</v>
      </c>
      <c r="H7" s="81" t="s">
        <v>85</v>
      </c>
      <c r="I7" s="81" t="s">
        <v>87</v>
      </c>
      <c r="J7" s="81" t="s">
        <v>89</v>
      </c>
      <c r="K7" s="81" t="s">
        <v>91</v>
      </c>
      <c r="L7" s="81" t="s">
        <v>93</v>
      </c>
      <c r="M7" s="81" t="s">
        <v>95</v>
      </c>
      <c r="N7" s="82" t="s">
        <v>97</v>
      </c>
      <c r="O7" s="51"/>
    </row>
    <row r="8" spans="2:15" x14ac:dyDescent="0.35">
      <c r="B8" s="83" t="s">
        <v>73</v>
      </c>
      <c r="C8" s="84" t="s">
        <v>78</v>
      </c>
      <c r="D8" s="84" t="s">
        <v>78</v>
      </c>
      <c r="E8" s="84" t="s">
        <v>78</v>
      </c>
      <c r="F8" s="84" t="s">
        <v>78</v>
      </c>
      <c r="G8" s="84" t="s">
        <v>78</v>
      </c>
      <c r="H8" s="84" t="s">
        <v>78</v>
      </c>
      <c r="I8" s="84" t="s">
        <v>78</v>
      </c>
      <c r="J8" s="84" t="s">
        <v>78</v>
      </c>
      <c r="K8" s="84" t="s">
        <v>78</v>
      </c>
      <c r="L8" s="84" t="s">
        <v>78</v>
      </c>
      <c r="M8" s="84" t="s">
        <v>78</v>
      </c>
      <c r="N8" s="85" t="s">
        <v>78</v>
      </c>
      <c r="O8" s="50"/>
    </row>
    <row r="9" spans="2:15" x14ac:dyDescent="0.35">
      <c r="B9" s="86" t="s">
        <v>105</v>
      </c>
      <c r="C9" s="87" t="s">
        <v>107</v>
      </c>
      <c r="D9" s="87" t="s">
        <v>107</v>
      </c>
      <c r="E9" s="87" t="s">
        <v>107</v>
      </c>
      <c r="F9" s="87" t="s">
        <v>107</v>
      </c>
      <c r="G9" s="87" t="s">
        <v>107</v>
      </c>
      <c r="H9" s="87" t="s">
        <v>107</v>
      </c>
      <c r="I9" s="87" t="s">
        <v>107</v>
      </c>
      <c r="J9" s="87" t="s">
        <v>107</v>
      </c>
      <c r="K9" s="87" t="s">
        <v>107</v>
      </c>
      <c r="L9" s="87" t="s">
        <v>107</v>
      </c>
      <c r="M9" s="87" t="s">
        <v>107</v>
      </c>
      <c r="N9" s="88" t="s">
        <v>107</v>
      </c>
      <c r="O9" s="50"/>
    </row>
    <row r="10" spans="2:15" x14ac:dyDescent="0.35">
      <c r="B10" s="89" t="s">
        <v>72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1"/>
    </row>
    <row r="11" spans="2:15" x14ac:dyDescent="0.35">
      <c r="B11" s="92" t="s">
        <v>113</v>
      </c>
      <c r="C11" s="93">
        <v>-7.6001004515006701E-2</v>
      </c>
      <c r="D11" s="93">
        <v>-9.4984728663140103E-2</v>
      </c>
      <c r="E11" s="93">
        <v>-7.581132451800815E-2</v>
      </c>
      <c r="F11" s="93">
        <v>-9.4495275345045621E-2</v>
      </c>
      <c r="G11" s="93">
        <v>-5.7879305960719732E-2</v>
      </c>
      <c r="H11" s="93">
        <v>-8.3469300969811075E-2</v>
      </c>
      <c r="I11" s="93">
        <v>1003.7976596457661</v>
      </c>
      <c r="J11" s="93">
        <v>1002.6737412014965</v>
      </c>
      <c r="K11" s="93">
        <v>1002.6737422000006</v>
      </c>
      <c r="L11" s="93">
        <v>997.27637279999976</v>
      </c>
      <c r="M11" s="93">
        <v>1000.9425482</v>
      </c>
      <c r="N11" s="94">
        <v>1001.9311147000003</v>
      </c>
    </row>
    <row r="12" spans="2:15" x14ac:dyDescent="0.35">
      <c r="B12" s="92" t="s">
        <v>114</v>
      </c>
      <c r="C12" s="93">
        <v>-7.6001004515006132E-2</v>
      </c>
      <c r="D12" s="93">
        <v>-9.4984728663142032E-2</v>
      </c>
      <c r="E12" s="93">
        <v>-0.11479823331819973</v>
      </c>
      <c r="F12" s="93">
        <v>-0.11325871856901061</v>
      </c>
      <c r="G12" s="93">
        <v>-5.7879305960720745E-2</v>
      </c>
      <c r="H12" s="93">
        <v>-8.3469300969812407E-2</v>
      </c>
      <c r="I12" s="93">
        <v>852.05813603592139</v>
      </c>
      <c r="J12" s="93">
        <v>889.26735754858453</v>
      </c>
      <c r="K12" s="93">
        <v>889.26739999999995</v>
      </c>
      <c r="L12" s="93">
        <v>832.96410000000003</v>
      </c>
      <c r="M12" s="93">
        <v>874.33010000000002</v>
      </c>
      <c r="N12" s="94">
        <v>865.77020000000005</v>
      </c>
    </row>
    <row r="13" spans="2:15" x14ac:dyDescent="0.35">
      <c r="B13" s="92" t="s">
        <v>115</v>
      </c>
      <c r="C13" s="93">
        <v>-7.6001004515006132E-2</v>
      </c>
      <c r="D13" s="93">
        <v>-9.4984728663142032E-2</v>
      </c>
      <c r="E13" s="93">
        <v>-5.0144149360379413E-2</v>
      </c>
      <c r="F13" s="93">
        <v>-7.7700353041336406E-2</v>
      </c>
      <c r="G13" s="93">
        <v>-5.7879305960720745E-2</v>
      </c>
      <c r="H13" s="93">
        <v>-8.3469300969812407E-2</v>
      </c>
      <c r="I13" s="93">
        <v>1270.0356018869775</v>
      </c>
      <c r="J13" s="93">
        <v>1349.3167926299386</v>
      </c>
      <c r="K13" s="93">
        <v>1349.3168000000001</v>
      </c>
      <c r="L13" s="93">
        <v>1140.5517</v>
      </c>
      <c r="M13" s="93">
        <v>1226.6043</v>
      </c>
      <c r="N13" s="94">
        <v>1113.2708</v>
      </c>
    </row>
    <row r="14" spans="2:15" x14ac:dyDescent="0.35">
      <c r="B14" s="92" t="s">
        <v>116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6">
        <v>0</v>
      </c>
    </row>
    <row r="15" spans="2:15" x14ac:dyDescent="0.35">
      <c r="B15" s="92" t="s">
        <v>117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6">
        <v>0</v>
      </c>
    </row>
    <row r="16" spans="2:15" x14ac:dyDescent="0.35">
      <c r="B16" s="89" t="s">
        <v>118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1"/>
    </row>
    <row r="17" spans="2:14" x14ac:dyDescent="0.35">
      <c r="B17" s="92" t="s">
        <v>119</v>
      </c>
      <c r="C17" s="93">
        <v>5.6927400831940535E-16</v>
      </c>
      <c r="D17" s="93">
        <v>1.9299777355218862E-15</v>
      </c>
      <c r="E17" s="93">
        <v>1.0528127093218792E-2</v>
      </c>
      <c r="F17" s="93">
        <v>5.9336706231725564E-3</v>
      </c>
      <c r="G17" s="93">
        <v>1.013585429446746E-15</v>
      </c>
      <c r="H17" s="93">
        <v>1.3329342633820224E-15</v>
      </c>
      <c r="I17" s="93">
        <v>35.812307295889163</v>
      </c>
      <c r="J17" s="93">
        <v>37.915132521653298</v>
      </c>
      <c r="K17" s="93">
        <v>37.915131530828411</v>
      </c>
      <c r="L17" s="93">
        <v>34.285954979925037</v>
      </c>
      <c r="M17" s="93">
        <v>32.372294991037975</v>
      </c>
      <c r="N17" s="94">
        <v>30.070724426134259</v>
      </c>
    </row>
    <row r="18" spans="2:14" x14ac:dyDescent="0.35">
      <c r="B18" s="92" t="s">
        <v>120</v>
      </c>
      <c r="C18" s="93">
        <v>3.240728965480424E-31</v>
      </c>
      <c r="D18" s="93">
        <v>3.7248140596101883E-30</v>
      </c>
      <c r="E18" s="93">
        <v>1.1084146009096757E-4</v>
      </c>
      <c r="F18" s="93">
        <v>3.5208447064300997E-5</v>
      </c>
      <c r="G18" s="93">
        <v>1.0273554227867447E-30</v>
      </c>
      <c r="H18" s="93">
        <v>1.7767137504977744E-30</v>
      </c>
      <c r="I18" s="93">
        <v>1282.5213538551961</v>
      </c>
      <c r="J18" s="93">
        <v>1437.5572741345318</v>
      </c>
      <c r="K18" s="93">
        <v>1437.557199000019</v>
      </c>
      <c r="L18" s="93">
        <v>1175.5267088854466</v>
      </c>
      <c r="M18" s="93">
        <v>1047.9654829867823</v>
      </c>
      <c r="N18" s="94">
        <v>904.24846751250755</v>
      </c>
    </row>
    <row r="19" spans="2:14" x14ac:dyDescent="0.35">
      <c r="B19" s="92" t="s">
        <v>121</v>
      </c>
      <c r="C19" s="93">
        <v>-7.4903484756836326E-15</v>
      </c>
      <c r="D19" s="93">
        <v>-2.0318821379871308E-14</v>
      </c>
      <c r="E19" s="93">
        <v>-0.13887274968686178</v>
      </c>
      <c r="F19" s="93">
        <v>-6.2793304760539626E-2</v>
      </c>
      <c r="G19" s="93">
        <v>-1.7512052237368293E-14</v>
      </c>
      <c r="H19" s="93">
        <v>-1.5969155700298891E-14</v>
      </c>
      <c r="I19" s="93">
        <v>3.5676818880537239E-2</v>
      </c>
      <c r="J19" s="93">
        <v>3.7814027598069816E-2</v>
      </c>
      <c r="K19" s="93">
        <v>3.7814026572230298E-2</v>
      </c>
      <c r="L19" s="93">
        <v>3.4379592172290405E-2</v>
      </c>
      <c r="M19" s="93">
        <v>3.234181127503595E-2</v>
      </c>
      <c r="N19" s="94">
        <v>3.0012766331883087E-2</v>
      </c>
    </row>
    <row r="20" spans="2:14" x14ac:dyDescent="0.35">
      <c r="B20" s="89" t="s">
        <v>122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1"/>
    </row>
    <row r="21" spans="2:14" x14ac:dyDescent="0.35">
      <c r="B21" s="92" t="s">
        <v>123</v>
      </c>
      <c r="C21" s="93">
        <v>1.0015028806988586</v>
      </c>
      <c r="D21" s="93">
        <v>-1.0015028806988588</v>
      </c>
      <c r="E21" s="93">
        <v>-0.53581517642847598</v>
      </c>
      <c r="F21" s="93">
        <v>-6.9207663834252517E-2</v>
      </c>
      <c r="G21" s="93">
        <v>-1.0015028806988588</v>
      </c>
      <c r="H21" s="93">
        <v>-1.0015028806988586</v>
      </c>
      <c r="I21" s="93">
        <v>1.264535382497024</v>
      </c>
      <c r="J21" s="93">
        <v>2.4875775634820938</v>
      </c>
      <c r="K21" s="93">
        <v>2.4875775756552905</v>
      </c>
      <c r="L21" s="93">
        <v>-0.1902681555651129</v>
      </c>
      <c r="M21" s="93">
        <v>0.4136969673441227</v>
      </c>
      <c r="N21" s="94">
        <v>3.0864705176666479E-2</v>
      </c>
    </row>
    <row r="22" spans="2:14" x14ac:dyDescent="0.35">
      <c r="B22" s="92" t="s">
        <v>124</v>
      </c>
      <c r="C22" s="93">
        <v>0.99598796389167488</v>
      </c>
      <c r="D22" s="93">
        <v>0.9959879638916751</v>
      </c>
      <c r="E22" s="93">
        <v>3.4486847484539855</v>
      </c>
      <c r="F22" s="93">
        <v>2.9126957468368699</v>
      </c>
      <c r="G22" s="93">
        <v>0.9959879638916751</v>
      </c>
      <c r="H22" s="93">
        <v>0.99598796389167488</v>
      </c>
      <c r="I22" s="93">
        <v>10.295327096795733</v>
      </c>
      <c r="J22" s="93">
        <v>19.002377761442069</v>
      </c>
      <c r="K22" s="93">
        <v>19.002377698549211</v>
      </c>
      <c r="L22" s="93">
        <v>5.2994558114576984</v>
      </c>
      <c r="M22" s="93">
        <v>6.6264822600067159</v>
      </c>
      <c r="N22" s="94">
        <v>4.9292934604579557</v>
      </c>
    </row>
    <row r="23" spans="2:14" x14ac:dyDescent="0.35">
      <c r="B23" s="102" t="s">
        <v>125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1"/>
    </row>
    <row r="24" spans="2:14" x14ac:dyDescent="0.35">
      <c r="B24" s="103">
        <v>0.01</v>
      </c>
      <c r="C24" s="93">
        <v>-7.6001004515006104E-2</v>
      </c>
      <c r="D24" s="93">
        <v>-9.5000000000000001E-2</v>
      </c>
      <c r="E24" s="93">
        <v>-0.10396276430682599</v>
      </c>
      <c r="F24" s="93">
        <v>-0.1091</v>
      </c>
      <c r="G24" s="93">
        <v>-5.7879305960720703E-2</v>
      </c>
      <c r="H24" s="93">
        <v>-8.3499999999999991E-2</v>
      </c>
      <c r="I24" s="93">
        <v>923.79975310308203</v>
      </c>
      <c r="J24" s="93">
        <v>928.19076692066096</v>
      </c>
      <c r="K24" s="93"/>
      <c r="L24" s="93"/>
      <c r="M24" s="93"/>
      <c r="N24" s="94"/>
    </row>
    <row r="25" spans="2:14" x14ac:dyDescent="0.35">
      <c r="B25" s="103">
        <v>0.03</v>
      </c>
      <c r="C25" s="93">
        <v>-7.6001004515006104E-2</v>
      </c>
      <c r="D25" s="93">
        <v>-9.5000000000000001E-2</v>
      </c>
      <c r="E25" s="93">
        <v>-9.8631914394577497E-2</v>
      </c>
      <c r="F25" s="93">
        <v>-0.10589999999999999</v>
      </c>
      <c r="G25" s="93">
        <v>-5.7879305960720703E-2</v>
      </c>
      <c r="H25" s="93">
        <v>-8.3499999999999991E-2</v>
      </c>
      <c r="I25" s="93">
        <v>946.369384012193</v>
      </c>
      <c r="J25" s="93">
        <v>948.59209499167696</v>
      </c>
      <c r="K25" s="93"/>
      <c r="L25" s="93"/>
      <c r="M25" s="93"/>
      <c r="N25" s="94"/>
    </row>
    <row r="26" spans="2:14" x14ac:dyDescent="0.35">
      <c r="B26" s="103">
        <v>0.05</v>
      </c>
      <c r="C26" s="93">
        <v>-7.6001004515006104E-2</v>
      </c>
      <c r="D26" s="93">
        <v>-9.5000000000000001E-2</v>
      </c>
      <c r="E26" s="93">
        <v>-9.4681763469134303E-2</v>
      </c>
      <c r="F26" s="93">
        <v>-0.1042</v>
      </c>
      <c r="G26" s="93">
        <v>-5.7879305960720703E-2</v>
      </c>
      <c r="H26" s="93">
        <v>-8.3499999999999991E-2</v>
      </c>
      <c r="I26" s="93">
        <v>955.45420449526102</v>
      </c>
      <c r="J26" s="93">
        <v>956.36909199035097</v>
      </c>
      <c r="K26" s="93"/>
      <c r="L26" s="93"/>
      <c r="M26" s="93"/>
      <c r="N26" s="94"/>
    </row>
    <row r="27" spans="2:14" x14ac:dyDescent="0.35">
      <c r="B27" s="103">
        <v>0.08</v>
      </c>
      <c r="C27" s="93">
        <v>-7.6001004515006104E-2</v>
      </c>
      <c r="D27" s="93">
        <v>-9.5000000000000001E-2</v>
      </c>
      <c r="E27" s="93">
        <v>-9.1617118997778205E-2</v>
      </c>
      <c r="F27" s="93">
        <v>-0.10300000000000001</v>
      </c>
      <c r="G27" s="93">
        <v>-5.7879305960720703E-2</v>
      </c>
      <c r="H27" s="93">
        <v>-8.3499999999999991E-2</v>
      </c>
      <c r="I27" s="93">
        <v>962.42205442399904</v>
      </c>
      <c r="J27" s="93">
        <v>962.589557908654</v>
      </c>
      <c r="K27" s="93"/>
      <c r="L27" s="93"/>
      <c r="M27" s="93"/>
      <c r="N27" s="94"/>
    </row>
    <row r="28" spans="2:14" x14ac:dyDescent="0.35">
      <c r="B28" s="103">
        <v>0.1</v>
      </c>
      <c r="C28" s="93">
        <v>-7.6001004515006104E-2</v>
      </c>
      <c r="D28" s="93">
        <v>-9.5000000000000001E-2</v>
      </c>
      <c r="E28" s="93">
        <v>-8.9697728394734999E-2</v>
      </c>
      <c r="F28" s="93">
        <v>-0.1023</v>
      </c>
      <c r="G28" s="93">
        <v>-5.7879305960720703E-2</v>
      </c>
      <c r="H28" s="93">
        <v>-8.3499999999999991E-2</v>
      </c>
      <c r="I28" s="93">
        <v>967.46518251821306</v>
      </c>
      <c r="J28" s="93">
        <v>966.17036723435297</v>
      </c>
      <c r="K28" s="93"/>
      <c r="L28" s="93"/>
      <c r="M28" s="93"/>
      <c r="N28" s="94"/>
    </row>
    <row r="29" spans="2:14" x14ac:dyDescent="0.35">
      <c r="B29" s="103">
        <v>0.15</v>
      </c>
      <c r="C29" s="93">
        <v>-7.6001004515006104E-2</v>
      </c>
      <c r="D29" s="93">
        <v>-9.5000000000000001E-2</v>
      </c>
      <c r="E29" s="93">
        <v>-8.6508785096312393E-2</v>
      </c>
      <c r="F29" s="93">
        <v>-0.10060000000000001</v>
      </c>
      <c r="G29" s="93">
        <v>-5.7879305960720703E-2</v>
      </c>
      <c r="H29" s="93">
        <v>-8.3499999999999991E-2</v>
      </c>
      <c r="I29" s="93">
        <v>975.236376825001</v>
      </c>
      <c r="J29" s="93">
        <v>974.10663737616403</v>
      </c>
      <c r="K29" s="93"/>
      <c r="L29" s="93"/>
      <c r="M29" s="93"/>
      <c r="N29" s="94"/>
    </row>
    <row r="30" spans="2:14" x14ac:dyDescent="0.35">
      <c r="B30" s="103">
        <v>0.2</v>
      </c>
      <c r="C30" s="93">
        <v>-7.6001004515006104E-2</v>
      </c>
      <c r="D30" s="93">
        <v>-9.5000000000000001E-2</v>
      </c>
      <c r="E30" s="93">
        <v>-8.4003273745395193E-2</v>
      </c>
      <c r="F30" s="93">
        <v>-9.9399999999999988E-2</v>
      </c>
      <c r="G30" s="93">
        <v>-5.7879305960720703E-2</v>
      </c>
      <c r="H30" s="93">
        <v>-8.3499999999999991E-2</v>
      </c>
      <c r="I30" s="93">
        <v>980.72778029391304</v>
      </c>
      <c r="J30" s="93">
        <v>978.62196400271</v>
      </c>
      <c r="K30" s="93"/>
      <c r="L30" s="93"/>
      <c r="M30" s="93"/>
      <c r="N30" s="94"/>
    </row>
    <row r="31" spans="2:14" x14ac:dyDescent="0.35">
      <c r="B31" s="103">
        <v>0.25</v>
      </c>
      <c r="C31" s="93">
        <v>-7.6001004515006104E-2</v>
      </c>
      <c r="D31" s="93">
        <v>-9.5000000000000001E-2</v>
      </c>
      <c r="E31" s="93">
        <v>-8.2253921058397905E-2</v>
      </c>
      <c r="F31" s="93">
        <v>-9.849999999999999E-2</v>
      </c>
      <c r="G31" s="93">
        <v>-5.7879305960720703E-2</v>
      </c>
      <c r="H31" s="93">
        <v>-8.3499999999999991E-2</v>
      </c>
      <c r="I31" s="93">
        <v>983.99080645312097</v>
      </c>
      <c r="J31" s="93">
        <v>981.77746688017305</v>
      </c>
      <c r="K31" s="93"/>
      <c r="L31" s="93"/>
      <c r="M31" s="93"/>
      <c r="N31" s="94"/>
    </row>
    <row r="32" spans="2:14" x14ac:dyDescent="0.35">
      <c r="B32" s="103">
        <v>0.3</v>
      </c>
      <c r="C32" s="93">
        <v>-7.6001004515006104E-2</v>
      </c>
      <c r="D32" s="93">
        <v>-9.5000000000000001E-2</v>
      </c>
      <c r="E32" s="93">
        <v>-8.0658187546841398E-2</v>
      </c>
      <c r="F32" s="93">
        <v>-9.7599999999999992E-2</v>
      </c>
      <c r="G32" s="93">
        <v>-5.7879305960720703E-2</v>
      </c>
      <c r="H32" s="93">
        <v>-8.3499999999999991E-2</v>
      </c>
      <c r="I32" s="93">
        <v>987.42076554623202</v>
      </c>
      <c r="J32" s="93">
        <v>985.50966578543398</v>
      </c>
      <c r="K32" s="93"/>
      <c r="L32" s="93"/>
      <c r="M32" s="93"/>
      <c r="N32" s="94"/>
    </row>
    <row r="33" spans="2:14" x14ac:dyDescent="0.35">
      <c r="B33" s="103">
        <v>0.35</v>
      </c>
      <c r="C33" s="93">
        <v>-7.6001004515006104E-2</v>
      </c>
      <c r="D33" s="93">
        <v>-9.5000000000000001E-2</v>
      </c>
      <c r="E33" s="93">
        <v>-7.9019980561121805E-2</v>
      </c>
      <c r="F33" s="93">
        <v>-9.6699999999999994E-2</v>
      </c>
      <c r="G33" s="93">
        <v>-5.7879305960720703E-2</v>
      </c>
      <c r="H33" s="93">
        <v>-8.3499999999999991E-2</v>
      </c>
      <c r="I33" s="93">
        <v>991.11871553336505</v>
      </c>
      <c r="J33" s="93">
        <v>989.26758633562599</v>
      </c>
      <c r="K33" s="93"/>
      <c r="L33" s="93"/>
      <c r="M33" s="93"/>
      <c r="N33" s="94"/>
    </row>
    <row r="34" spans="2:14" x14ac:dyDescent="0.35">
      <c r="B34" s="103">
        <v>0.4</v>
      </c>
      <c r="C34" s="93">
        <v>-7.6001004515006104E-2</v>
      </c>
      <c r="D34" s="93">
        <v>-9.5000000000000001E-2</v>
      </c>
      <c r="E34" s="93">
        <v>-7.7714181805761007E-2</v>
      </c>
      <c r="F34" s="93">
        <v>-9.5899999999999999E-2</v>
      </c>
      <c r="G34" s="93">
        <v>-5.7879305960720703E-2</v>
      </c>
      <c r="H34" s="93">
        <v>-8.3499999999999991E-2</v>
      </c>
      <c r="I34" s="93">
        <v>994.17332864607295</v>
      </c>
      <c r="J34" s="93">
        <v>992.16209723659904</v>
      </c>
      <c r="K34" s="93"/>
      <c r="L34" s="93"/>
      <c r="M34" s="93"/>
      <c r="N34" s="94"/>
    </row>
    <row r="35" spans="2:14" x14ac:dyDescent="0.35">
      <c r="B35" s="103">
        <v>0.45</v>
      </c>
      <c r="C35" s="93">
        <v>-7.6001004515006104E-2</v>
      </c>
      <c r="D35" s="93">
        <v>-9.5000000000000001E-2</v>
      </c>
      <c r="E35" s="93">
        <v>-7.6557621944877099E-2</v>
      </c>
      <c r="F35" s="93">
        <v>-9.5199999999999993E-2</v>
      </c>
      <c r="G35" s="93">
        <v>-5.7879305960720703E-2</v>
      </c>
      <c r="H35" s="93">
        <v>-8.3499999999999991E-2</v>
      </c>
      <c r="I35" s="93">
        <v>997.563692992651</v>
      </c>
      <c r="J35" s="93">
        <v>994.55224092343201</v>
      </c>
      <c r="K35" s="93"/>
      <c r="L35" s="93"/>
      <c r="M35" s="93"/>
      <c r="N35" s="94"/>
    </row>
    <row r="36" spans="2:14" x14ac:dyDescent="0.35">
      <c r="B36" s="103">
        <v>0.5</v>
      </c>
      <c r="C36" s="93">
        <v>-7.6001004515006104E-2</v>
      </c>
      <c r="D36" s="93">
        <v>-9.5000000000000001E-2</v>
      </c>
      <c r="E36" s="93">
        <v>-7.4890587867628297E-2</v>
      </c>
      <c r="F36" s="93">
        <v>-9.4399999999999998E-2</v>
      </c>
      <c r="G36" s="93">
        <v>-5.7879305960720703E-2</v>
      </c>
      <c r="H36" s="93">
        <v>-8.3499999999999991E-2</v>
      </c>
      <c r="I36" s="93">
        <v>1000.2094009165</v>
      </c>
      <c r="J36" s="93">
        <v>997.48748426308305</v>
      </c>
      <c r="K36" s="93"/>
      <c r="L36" s="93"/>
      <c r="M36" s="93"/>
      <c r="N36" s="94"/>
    </row>
    <row r="37" spans="2:14" x14ac:dyDescent="0.35">
      <c r="B37" s="103">
        <v>0.55000000000000004</v>
      </c>
      <c r="C37" s="93">
        <v>-7.6001004515006104E-2</v>
      </c>
      <c r="D37" s="93">
        <v>-9.5000000000000001E-2</v>
      </c>
      <c r="E37" s="93">
        <v>-7.3425766923467306E-2</v>
      </c>
      <c r="F37" s="93">
        <v>-9.3599999999999989E-2</v>
      </c>
      <c r="G37" s="93">
        <v>-5.7879305960720703E-2</v>
      </c>
      <c r="H37" s="93">
        <v>-8.3499999999999991E-2</v>
      </c>
      <c r="I37" s="93">
        <v>1003.22832534722</v>
      </c>
      <c r="J37" s="93">
        <v>1000.30427608895</v>
      </c>
      <c r="K37" s="97">
        <v>928.19</v>
      </c>
      <c r="L37" s="97">
        <v>894</v>
      </c>
      <c r="M37" s="97">
        <v>915</v>
      </c>
      <c r="N37" s="98">
        <v>921</v>
      </c>
    </row>
    <row r="38" spans="2:14" x14ac:dyDescent="0.35">
      <c r="B38" s="103">
        <v>0.6</v>
      </c>
      <c r="C38" s="93">
        <v>-7.6001004515006104E-2</v>
      </c>
      <c r="D38" s="93">
        <v>-9.5000000000000001E-2</v>
      </c>
      <c r="E38" s="93">
        <v>-7.2142576384575496E-2</v>
      </c>
      <c r="F38" s="93">
        <v>-9.2899999999999996E-2</v>
      </c>
      <c r="G38" s="93">
        <v>-5.7879305960720703E-2</v>
      </c>
      <c r="H38" s="93">
        <v>-8.3499999999999991E-2</v>
      </c>
      <c r="I38" s="93">
        <v>1006.95442192051</v>
      </c>
      <c r="J38" s="93">
        <v>1003.9295594923</v>
      </c>
      <c r="K38" s="97">
        <v>948.59</v>
      </c>
      <c r="L38" s="97">
        <v>926</v>
      </c>
      <c r="M38" s="97">
        <v>940</v>
      </c>
      <c r="N38" s="98">
        <v>945</v>
      </c>
    </row>
    <row r="39" spans="2:14" x14ac:dyDescent="0.35">
      <c r="B39" s="103">
        <v>0.65</v>
      </c>
      <c r="C39" s="93">
        <v>-7.6001004515006104E-2</v>
      </c>
      <c r="D39" s="93">
        <v>-9.5000000000000001E-2</v>
      </c>
      <c r="E39" s="93">
        <v>-7.0874079545429805E-2</v>
      </c>
      <c r="F39" s="93">
        <v>-9.2100000000000015E-2</v>
      </c>
      <c r="G39" s="93">
        <v>-5.7879305960720703E-2</v>
      </c>
      <c r="H39" s="93">
        <v>-8.3499999999999991E-2</v>
      </c>
      <c r="I39" s="93">
        <v>1009.43224535745</v>
      </c>
      <c r="J39" s="93">
        <v>1008.3323994626001</v>
      </c>
      <c r="K39" s="97">
        <v>956.37</v>
      </c>
      <c r="L39" s="97">
        <v>940</v>
      </c>
      <c r="M39" s="97">
        <v>946</v>
      </c>
      <c r="N39" s="98">
        <v>955</v>
      </c>
    </row>
    <row r="40" spans="2:14" x14ac:dyDescent="0.35">
      <c r="B40" s="103">
        <v>0.7</v>
      </c>
      <c r="C40" s="93">
        <v>-7.6001004515006104E-2</v>
      </c>
      <c r="D40" s="93">
        <v>-9.5000000000000001E-2</v>
      </c>
      <c r="E40" s="93">
        <v>-6.9738225115462293E-2</v>
      </c>
      <c r="F40" s="93">
        <v>-9.1400000000000009E-2</v>
      </c>
      <c r="G40" s="93">
        <v>-5.7879305960720703E-2</v>
      </c>
      <c r="H40" s="93">
        <v>-8.3499999999999991E-2</v>
      </c>
      <c r="I40" s="93">
        <v>1013.20543569806</v>
      </c>
      <c r="J40" s="93">
        <v>1013.1001960992101</v>
      </c>
      <c r="K40" s="97">
        <v>962.59</v>
      </c>
      <c r="L40" s="97">
        <v>952</v>
      </c>
      <c r="M40" s="97">
        <v>955</v>
      </c>
      <c r="N40" s="98">
        <v>964</v>
      </c>
    </row>
    <row r="41" spans="2:14" x14ac:dyDescent="0.35">
      <c r="B41" s="103">
        <v>0.75</v>
      </c>
      <c r="C41" s="93">
        <v>-7.6001004515006104E-2</v>
      </c>
      <c r="D41" s="93">
        <v>-9.5000000000000001E-2</v>
      </c>
      <c r="E41" s="93">
        <v>-6.8320846674860103E-2</v>
      </c>
      <c r="F41" s="93">
        <v>-9.06E-2</v>
      </c>
      <c r="G41" s="93">
        <v>-5.7879305960720703E-2</v>
      </c>
      <c r="H41" s="93">
        <v>-8.3499999999999991E-2</v>
      </c>
      <c r="I41" s="93">
        <v>1018.70573504794</v>
      </c>
      <c r="J41" s="93">
        <v>1018.01255135663</v>
      </c>
      <c r="K41" s="97">
        <v>966.17</v>
      </c>
      <c r="L41" s="97">
        <v>957</v>
      </c>
      <c r="M41" s="97">
        <v>961</v>
      </c>
      <c r="N41" s="98">
        <v>968</v>
      </c>
    </row>
    <row r="42" spans="2:14" x14ac:dyDescent="0.35">
      <c r="B42" s="103">
        <v>0.8</v>
      </c>
      <c r="C42" s="93">
        <v>-7.6001004515006104E-2</v>
      </c>
      <c r="D42" s="93">
        <v>-9.5000000000000001E-2</v>
      </c>
      <c r="E42" s="93">
        <v>-6.6898451621121596E-2</v>
      </c>
      <c r="F42" s="93">
        <v>-8.9600000000000013E-2</v>
      </c>
      <c r="G42" s="93">
        <v>-5.7879305960720703E-2</v>
      </c>
      <c r="H42" s="93">
        <v>-8.3499999999999991E-2</v>
      </c>
      <c r="I42" s="93">
        <v>1025.0394131359201</v>
      </c>
      <c r="J42" s="93">
        <v>1022.6012161654</v>
      </c>
      <c r="K42" s="97">
        <v>974.11</v>
      </c>
      <c r="L42" s="97">
        <v>967</v>
      </c>
      <c r="M42" s="97">
        <v>972</v>
      </c>
      <c r="N42" s="98">
        <v>975</v>
      </c>
    </row>
    <row r="43" spans="2:14" x14ac:dyDescent="0.35">
      <c r="B43" s="103">
        <v>0.85</v>
      </c>
      <c r="C43" s="93">
        <v>-7.6001004515006104E-2</v>
      </c>
      <c r="D43" s="93">
        <v>-9.5000000000000001E-2</v>
      </c>
      <c r="E43" s="93">
        <v>-6.5376308231775204E-2</v>
      </c>
      <c r="F43" s="93">
        <v>-8.8300000000000003E-2</v>
      </c>
      <c r="G43" s="93">
        <v>-5.7879305960720703E-2</v>
      </c>
      <c r="H43" s="93">
        <v>-8.3499999999999991E-2</v>
      </c>
      <c r="I43" s="93">
        <v>1033.1438102017501</v>
      </c>
      <c r="J43" s="93">
        <v>1029.3919525117301</v>
      </c>
      <c r="K43" s="97">
        <v>978.62</v>
      </c>
      <c r="L43" s="97">
        <v>973</v>
      </c>
      <c r="M43" s="97">
        <v>979</v>
      </c>
      <c r="N43" s="98">
        <v>981</v>
      </c>
    </row>
    <row r="44" spans="2:14" x14ac:dyDescent="0.35">
      <c r="B44" s="103">
        <v>0.9</v>
      </c>
      <c r="C44" s="93">
        <v>-7.6001004515006104E-2</v>
      </c>
      <c r="D44" s="93">
        <v>-9.5000000000000001E-2</v>
      </c>
      <c r="E44" s="93">
        <v>-6.3251620182121104E-2</v>
      </c>
      <c r="F44" s="93">
        <v>-8.6899999999999991E-2</v>
      </c>
      <c r="G44" s="93">
        <v>-5.7879305960720703E-2</v>
      </c>
      <c r="H44" s="93">
        <v>-8.3499999999999991E-2</v>
      </c>
      <c r="I44" s="93">
        <v>1042.35287257446</v>
      </c>
      <c r="J44" s="93">
        <v>1040.14527290459</v>
      </c>
      <c r="K44" s="97">
        <v>981.78</v>
      </c>
      <c r="L44" s="97">
        <v>980</v>
      </c>
      <c r="M44" s="97">
        <v>985</v>
      </c>
      <c r="N44" s="98">
        <v>985</v>
      </c>
    </row>
    <row r="45" spans="2:14" x14ac:dyDescent="0.35">
      <c r="B45" s="103">
        <v>0.92</v>
      </c>
      <c r="C45" s="93">
        <v>-7.6001004515006104E-2</v>
      </c>
      <c r="D45" s="93">
        <v>-9.5000000000000001E-2</v>
      </c>
      <c r="E45" s="93">
        <v>-6.2270213682180303E-2</v>
      </c>
      <c r="F45" s="93">
        <v>-8.6099999999999996E-2</v>
      </c>
      <c r="G45" s="93">
        <v>-5.7879305960720703E-2</v>
      </c>
      <c r="H45" s="93">
        <v>-8.3499999999999991E-2</v>
      </c>
      <c r="I45" s="93">
        <v>1048.76070287434</v>
      </c>
      <c r="J45" s="93">
        <v>1045.6685302542701</v>
      </c>
      <c r="K45" s="97">
        <v>985.51</v>
      </c>
      <c r="L45" s="97">
        <v>985</v>
      </c>
      <c r="M45" s="97">
        <v>988</v>
      </c>
      <c r="N45" s="98">
        <v>988</v>
      </c>
    </row>
    <row r="46" spans="2:14" x14ac:dyDescent="0.35">
      <c r="B46" s="103">
        <v>0.95</v>
      </c>
      <c r="C46" s="93">
        <v>-7.6001004515006104E-2</v>
      </c>
      <c r="D46" s="93">
        <v>-9.5000000000000001E-2</v>
      </c>
      <c r="E46" s="93">
        <v>-6.0840354380659802E-2</v>
      </c>
      <c r="F46" s="93">
        <v>-8.4700000000000011E-2</v>
      </c>
      <c r="G46" s="93">
        <v>-5.7879305960720703E-2</v>
      </c>
      <c r="H46" s="93">
        <v>-8.3499999999999991E-2</v>
      </c>
      <c r="I46" s="93">
        <v>1067.1044239909399</v>
      </c>
      <c r="J46" s="93">
        <v>1061.2143137855301</v>
      </c>
      <c r="K46" s="97">
        <v>989.27</v>
      </c>
      <c r="L46" s="97">
        <v>988</v>
      </c>
      <c r="M46" s="97">
        <v>991</v>
      </c>
      <c r="N46" s="98">
        <v>992</v>
      </c>
    </row>
    <row r="47" spans="2:14" x14ac:dyDescent="0.35">
      <c r="B47" s="103">
        <v>0.97</v>
      </c>
      <c r="C47" s="93">
        <v>-7.6001004515006104E-2</v>
      </c>
      <c r="D47" s="93">
        <v>-9.5000000000000001E-2</v>
      </c>
      <c r="E47" s="93">
        <v>-5.8804454907358202E-2</v>
      </c>
      <c r="F47" s="93">
        <v>-8.3199999999999996E-2</v>
      </c>
      <c r="G47" s="93">
        <v>-5.7879305960720703E-2</v>
      </c>
      <c r="H47" s="93">
        <v>-8.3499999999999991E-2</v>
      </c>
      <c r="I47" s="93">
        <v>1083.57237671639</v>
      </c>
      <c r="J47" s="93">
        <v>1081.4460150473899</v>
      </c>
      <c r="K47" s="97">
        <v>992.16</v>
      </c>
      <c r="L47" s="97">
        <v>991</v>
      </c>
      <c r="M47" s="97">
        <v>994</v>
      </c>
      <c r="N47" s="98">
        <v>995</v>
      </c>
    </row>
    <row r="48" spans="2:14" x14ac:dyDescent="0.35">
      <c r="B48" s="104">
        <v>0.99</v>
      </c>
      <c r="C48" s="99">
        <v>-7.6001004515006104E-2</v>
      </c>
      <c r="D48" s="99">
        <v>-9.5000000000000001E-2</v>
      </c>
      <c r="E48" s="99">
        <v>-5.5102379950117297E-2</v>
      </c>
      <c r="F48" s="99">
        <v>-8.1300000000000011E-2</v>
      </c>
      <c r="G48" s="99">
        <v>-5.7879305960720703E-2</v>
      </c>
      <c r="H48" s="99">
        <v>-8.3499999999999991E-2</v>
      </c>
      <c r="I48" s="99">
        <v>1105.67927695042</v>
      </c>
      <c r="J48" s="99">
        <v>1116.0975170854899</v>
      </c>
      <c r="K48" s="100">
        <v>994.55</v>
      </c>
      <c r="L48" s="100">
        <v>995</v>
      </c>
      <c r="M48" s="100">
        <v>997</v>
      </c>
      <c r="N48" s="101">
        <v>998</v>
      </c>
    </row>
    <row r="49" spans="2:14" x14ac:dyDescent="0.35">
      <c r="B49" s="50"/>
      <c r="K49" s="73">
        <v>997.49</v>
      </c>
      <c r="L49" s="74">
        <v>997</v>
      </c>
      <c r="M49" s="74">
        <v>1000</v>
      </c>
      <c r="N49" s="74">
        <v>1000</v>
      </c>
    </row>
    <row r="50" spans="2:14" x14ac:dyDescent="0.35">
      <c r="K50" s="73">
        <v>1000.3</v>
      </c>
      <c r="L50" s="74">
        <v>1000</v>
      </c>
      <c r="M50" s="74">
        <v>1003</v>
      </c>
      <c r="N50" s="74">
        <v>1003</v>
      </c>
    </row>
    <row r="51" spans="2:14" x14ac:dyDescent="0.35">
      <c r="K51" s="73">
        <v>1003.93</v>
      </c>
      <c r="L51" s="74">
        <v>1003</v>
      </c>
      <c r="M51" s="74">
        <v>1005</v>
      </c>
      <c r="N51" s="74">
        <v>1006</v>
      </c>
    </row>
    <row r="52" spans="2:14" x14ac:dyDescent="0.35">
      <c r="K52" s="73">
        <v>1008.33</v>
      </c>
      <c r="L52" s="74">
        <v>1006</v>
      </c>
      <c r="M52" s="74">
        <v>1009</v>
      </c>
      <c r="N52" s="74">
        <v>1009</v>
      </c>
    </row>
    <row r="53" spans="2:14" x14ac:dyDescent="0.35">
      <c r="K53" s="73">
        <v>1013.1</v>
      </c>
      <c r="L53" s="74">
        <v>1009</v>
      </c>
      <c r="M53" s="74">
        <v>1013</v>
      </c>
      <c r="N53" s="74">
        <v>1013</v>
      </c>
    </row>
    <row r="54" spans="2:14" x14ac:dyDescent="0.35">
      <c r="K54" s="73">
        <v>1018.01</v>
      </c>
      <c r="L54" s="74">
        <v>1015</v>
      </c>
      <c r="M54" s="74">
        <v>1018</v>
      </c>
      <c r="N54" s="74">
        <v>1017</v>
      </c>
    </row>
    <row r="55" spans="2:14" x14ac:dyDescent="0.35">
      <c r="K55" s="73">
        <v>1022.6</v>
      </c>
      <c r="L55" s="74">
        <v>1021</v>
      </c>
      <c r="M55" s="74">
        <v>1023</v>
      </c>
      <c r="N55" s="74">
        <v>1021</v>
      </c>
    </row>
    <row r="56" spans="2:14" x14ac:dyDescent="0.35">
      <c r="K56" s="73">
        <v>1029.3900000000001</v>
      </c>
      <c r="L56" s="74">
        <v>1027</v>
      </c>
      <c r="M56" s="74">
        <v>1028</v>
      </c>
      <c r="N56" s="74">
        <v>1028</v>
      </c>
    </row>
    <row r="57" spans="2:14" x14ac:dyDescent="0.35">
      <c r="K57" s="73">
        <v>1040.1500000000001</v>
      </c>
      <c r="L57" s="74">
        <v>1035</v>
      </c>
      <c r="M57" s="74">
        <v>1038</v>
      </c>
      <c r="N57" s="74">
        <v>1038</v>
      </c>
    </row>
    <row r="58" spans="2:14" x14ac:dyDescent="0.35">
      <c r="K58" s="73">
        <v>1045.67</v>
      </c>
      <c r="L58" s="74">
        <v>1040</v>
      </c>
      <c r="M58" s="74">
        <v>1043</v>
      </c>
      <c r="N58" s="74">
        <v>1043</v>
      </c>
    </row>
    <row r="59" spans="2:14" x14ac:dyDescent="0.35">
      <c r="K59" s="73">
        <v>1061.21</v>
      </c>
      <c r="L59" s="74">
        <v>1050</v>
      </c>
      <c r="M59" s="74">
        <v>1051</v>
      </c>
      <c r="N59" s="74">
        <v>1054</v>
      </c>
    </row>
    <row r="60" spans="2:14" x14ac:dyDescent="0.35">
      <c r="K60" s="73">
        <v>1081.45</v>
      </c>
      <c r="L60" s="74">
        <v>1064</v>
      </c>
      <c r="M60" s="74">
        <v>1062</v>
      </c>
      <c r="N60" s="74">
        <v>1066</v>
      </c>
    </row>
    <row r="61" spans="2:14" x14ac:dyDescent="0.35">
      <c r="K61" s="73">
        <v>1116.0999999999999</v>
      </c>
      <c r="L61" s="74">
        <v>1083</v>
      </c>
      <c r="M61" s="74">
        <v>1093</v>
      </c>
      <c r="N61" s="74">
        <v>1082</v>
      </c>
    </row>
  </sheetData>
  <hyperlinks>
    <hyperlink ref="C7" location="'[Answer 6.xlsx]Answer 6 Model'!H$10" display="'[Answer 6.xlsx]Answer 6 Model'!H$10"/>
    <hyperlink ref="D7" location="'[VaR4.xlsx]table'!K$10" display="'[VaR4.xlsx]table'!K$10"/>
    <hyperlink ref="E7" location="'[Answer 6.xlsx]Answer 6 Model'!H$14" display="'[Answer 6.xlsx]Answer 6 Model'!H$14"/>
    <hyperlink ref="F7" location="'[VaR4.xlsx]table'!K$14" display="'[VaR4.xlsx]table'!K$14"/>
    <hyperlink ref="G7" location="'[Answer 6.xlsx]Answer 6 Model'!H$26" display="'[Answer 6.xlsx]Answer 6 Model'!H$26"/>
    <hyperlink ref="H7" location="'[VaR4.xlsx]table'!K$28" display="'[VaR4.xlsx]table'!K$28"/>
    <hyperlink ref="I7" location="'[Answer 6.xlsx]Answer 6 Model'!D$257" display="'[Answer 6.xlsx]Answer 6 Model'!D$257"/>
    <hyperlink ref="J7" location="'[Answer 6.xlsx]Answer 6 Model'!E$257" display="'[Answer 6.xlsx]Answer 6 Model'!E$257"/>
    <hyperlink ref="K7" location="'[Answer 6.xlsx]Answer 6 Model'!F$257" display="'[Answer 6.xlsx]Answer 6 Model'!F$257"/>
    <hyperlink ref="L7" location="'[VaR4.xlsx]table'!D$257" display="'[VaR4.xlsx]table'!D$257"/>
    <hyperlink ref="M7" location="'[VaR4.xlsx]table'!E$257" display="'[VaR4.xlsx]table'!E$257"/>
    <hyperlink ref="N7" location="'[VaR4.xlsx]table'!F$257" display="'[VaR4.xlsx]table'!F$257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6 Report</vt:lpstr>
      <vt:lpstr>Answer 6 Model</vt:lpstr>
      <vt:lpstr>ModelRiskSYS1</vt:lpstr>
      <vt:lpstr>Summary</vt:lpstr>
      <vt:lpstr>1.Histogram</vt:lpstr>
      <vt:lpstr>2.Pareto</vt:lpstr>
      <vt:lpstr>3.Box-plot</vt:lpstr>
      <vt:lpstr>4.Statistics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2017-04-23T23:41:53Z</dcterms:created>
  <dcterms:modified xsi:type="dcterms:W3CDTF">2017-04-24T16:14:54Z</dcterms:modified>
</cp:coreProperties>
</file>