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eanH808\Desktop\ORACLES\WISPER_Calibration+QC\"/>
    </mc:Choice>
  </mc:AlternateContent>
  <xr:revisionPtr revIDLastSave="0" documentId="13_ncr:1_{C3816992-09F4-4D80-9141-3FF0D98C432C}" xr6:coauthVersionLast="44" xr6:coauthVersionMax="44" xr10:uidLastSave="{00000000-0000-0000-0000-000000000000}"/>
  <bookViews>
    <workbookView xWindow="-120" yWindow="-120" windowWidth="29040" windowHeight="17640" activeTab="1" xr2:uid="{6957F918-FD58-4675-8FC7-4DA408C253B9}"/>
  </bookViews>
  <sheets>
    <sheet name="Data" sheetId="1" r:id="rId1"/>
    <sheet name="Figur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I6" i="1"/>
  <c r="H7" i="1"/>
  <c r="I7" i="1"/>
  <c r="H8" i="1"/>
  <c r="I8" i="1"/>
  <c r="H9" i="1"/>
  <c r="I9" i="1"/>
  <c r="H10" i="1"/>
  <c r="I10" i="1"/>
  <c r="H11" i="1"/>
  <c r="I11" i="1"/>
  <c r="H12" i="1"/>
  <c r="I12" i="1"/>
  <c r="H13" i="1"/>
  <c r="I13" i="1"/>
  <c r="H14" i="1"/>
  <c r="I14" i="1"/>
  <c r="I5" i="1"/>
  <c r="H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I75" i="1"/>
  <c r="H75" i="1"/>
  <c r="I50" i="1"/>
  <c r="H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I20" i="1"/>
  <c r="I21" i="1"/>
  <c r="I22" i="1"/>
  <c r="I23" i="1"/>
  <c r="I24" i="1"/>
  <c r="I25" i="1"/>
  <c r="I26" i="1"/>
  <c r="I27" i="1"/>
  <c r="I28" i="1"/>
  <c r="I29" i="1"/>
  <c r="I30" i="1"/>
  <c r="I31" i="1"/>
  <c r="I19" i="1"/>
  <c r="I33" i="1"/>
  <c r="I34" i="1"/>
  <c r="I35" i="1"/>
  <c r="I36" i="1"/>
  <c r="I37" i="1"/>
  <c r="I38" i="1"/>
  <c r="I39" i="1"/>
  <c r="I40" i="1"/>
  <c r="I41" i="1"/>
  <c r="I42" i="1"/>
  <c r="I43" i="1"/>
  <c r="I44" i="1"/>
  <c r="I45" i="1"/>
  <c r="I46" i="1"/>
  <c r="I47" i="1"/>
  <c r="I48" i="1"/>
  <c r="I49" i="1"/>
  <c r="I32" i="1"/>
  <c r="H33" i="1"/>
  <c r="H34" i="1"/>
  <c r="H35" i="1"/>
  <c r="H36" i="1"/>
  <c r="H37" i="1"/>
  <c r="H38" i="1"/>
  <c r="H39" i="1"/>
  <c r="H40" i="1"/>
  <c r="H41" i="1"/>
  <c r="H42" i="1"/>
  <c r="H43" i="1"/>
  <c r="H44" i="1"/>
  <c r="H45" i="1"/>
  <c r="H46" i="1"/>
  <c r="H47" i="1"/>
  <c r="H48" i="1"/>
  <c r="H49" i="1"/>
  <c r="H32" i="1"/>
  <c r="H22" i="1"/>
  <c r="H23" i="1"/>
  <c r="H24" i="1"/>
  <c r="H25" i="1"/>
  <c r="H26" i="1"/>
  <c r="H27" i="1"/>
  <c r="H28" i="1"/>
  <c r="H29" i="1"/>
  <c r="H30" i="1"/>
  <c r="H31" i="1"/>
  <c r="H21" i="1"/>
  <c r="I100" i="1" l="1"/>
  <c r="I101" i="1"/>
  <c r="I102" i="1"/>
  <c r="I103" i="1"/>
  <c r="I104" i="1"/>
  <c r="I105" i="1"/>
  <c r="I106" i="1"/>
  <c r="I107" i="1"/>
  <c r="I108" i="1"/>
  <c r="I109" i="1"/>
  <c r="I110" i="1"/>
  <c r="I111" i="1"/>
  <c r="I112" i="1"/>
  <c r="I113" i="1"/>
  <c r="I114" i="1"/>
  <c r="I115" i="1"/>
  <c r="I116" i="1"/>
  <c r="I99" i="1"/>
  <c r="H105" i="1"/>
  <c r="H106" i="1"/>
  <c r="H107" i="1"/>
  <c r="H108" i="1"/>
  <c r="H109" i="1"/>
  <c r="H110" i="1"/>
  <c r="H111" i="1"/>
  <c r="H112" i="1"/>
  <c r="H113" i="1"/>
  <c r="H114" i="1"/>
  <c r="H115" i="1"/>
  <c r="H116" i="1"/>
  <c r="H100" i="1"/>
  <c r="H101" i="1"/>
  <c r="H102" i="1"/>
  <c r="H103" i="1"/>
  <c r="H104" i="1"/>
  <c r="H9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D3A8B4-6E48-4899-B669-8E0E37F012AD}" keepAlive="1" name="Query - ORACLES2018_delta(RH)_Cal_Data_R1" description="Connection to the 'ORACLES2018_delta(RH)_Cal_Data_R1' query in the workbook." type="5" refreshedVersion="6" background="1">
    <dbPr connection="Provider=Microsoft.Mashup.OleDb.1;Data Source=$Workbook$;Location=ORACLES2018_delta(RH)_Cal_Data_R1;Extended Properties=&quot;&quot;" command="SELECT * FROM [ORACLES2018_delta(RH)_Cal_Data_R1]"/>
  </connection>
</connections>
</file>

<file path=xl/sharedStrings.xml><?xml version="1.0" encoding="utf-8"?>
<sst xmlns="http://schemas.openxmlformats.org/spreadsheetml/2006/main" count="137" uniqueCount="18">
  <si>
    <t>date</t>
  </si>
  <si>
    <t>d18O_permil</t>
  </si>
  <si>
    <t>dD_StdError</t>
  </si>
  <si>
    <t>dD_permil</t>
  </si>
  <si>
    <t>h2o_ppmv</t>
  </si>
  <si>
    <t>h2o_std</t>
  </si>
  <si>
    <t>d18O*_permil</t>
  </si>
  <si>
    <t>dD*_permil</t>
  </si>
  <si>
    <t>d18O* and dD* are generated by subtracting out the delta value measured at the highest humidity for that day. I.e. the delta value at highest humdity will be shifted to 0, and assumed to be the 'true' delta value of vapor being sampled; therefore d18O* and dD* become the deviations from 'true'.</t>
  </si>
  <si>
    <t>Estimate of uncertainty in humidity dependence calibration from spread in calibration data over all years (excluding Fall 2016)</t>
  </si>
  <si>
    <t>Humidity, ppmv</t>
  </si>
  <si>
    <t xml:space="preserve"> +/- dD error, permil</t>
  </si>
  <si>
    <t xml:space="preserve"> +/- d18O error, permil</t>
  </si>
  <si>
    <t>d18O_StdError</t>
  </si>
  <si>
    <t>G</t>
  </si>
  <si>
    <t>OL</t>
  </si>
  <si>
    <t>Quality</t>
  </si>
  <si>
    <t>Calibration data for the humditiy dependence of Picarro 1 (Mako) isotope ratio measurements, for all years of the ORACLES campaign. The data from fall 2016 is from David in the field; data from May and June 2017 is from Dean in the lab; fall 2017 data and fall 2018  are from Dean in the field.  For isotope measurments, errors are standard deviations on the mean; for humidity the errors are standard deviations. For the fall 2018 data the original file created in the field are standard deviations, so they will not match values quoted here. They are calculated here by dividing the duration of a measurment by 30s, and using the resulting N in the formula std/N. For the 'Quality' column, G=good and OL=outlier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</si>
</sst>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4"/>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2"/>
        <bgColor indexed="64"/>
      </patternFill>
    </fill>
  </fills>
  <borders count="11">
    <border>
      <left/>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2" fillId="0" borderId="0" xfId="0" applyFont="1" applyBorder="1"/>
    <xf numFmtId="0" fontId="3" fillId="0" borderId="0" xfId="0" applyFont="1"/>
    <xf numFmtId="0" fontId="3" fillId="0" borderId="0" xfId="0" applyFont="1" applyBorder="1"/>
    <xf numFmtId="0" fontId="3" fillId="0" borderId="1" xfId="0" applyFont="1" applyBorder="1"/>
    <xf numFmtId="0" fontId="3" fillId="0" borderId="3" xfId="0" applyFont="1" applyBorder="1"/>
    <xf numFmtId="0" fontId="3" fillId="0" borderId="4" xfId="0" applyFont="1" applyBorder="1"/>
    <xf numFmtId="14" fontId="3" fillId="0" borderId="0" xfId="0" applyNumberFormat="1" applyFont="1"/>
    <xf numFmtId="0" fontId="2" fillId="0" borderId="0" xfId="0" applyFont="1"/>
    <xf numFmtId="0" fontId="2" fillId="0" borderId="0" xfId="0" applyFont="1" applyBorder="1" applyAlignment="1">
      <alignment horizontal="center" vertical="top"/>
    </xf>
    <xf numFmtId="14" fontId="3" fillId="0" borderId="6" xfId="0" applyNumberFormat="1" applyFont="1" applyBorder="1"/>
    <xf numFmtId="0" fontId="3" fillId="0" borderId="7" xfId="0" applyFont="1" applyBorder="1"/>
    <xf numFmtId="0" fontId="3" fillId="0" borderId="8" xfId="0" applyFont="1" applyBorder="1"/>
    <xf numFmtId="14" fontId="3" fillId="0" borderId="2" xfId="0" applyNumberFormat="1" applyFont="1" applyBorder="1"/>
    <xf numFmtId="14" fontId="3" fillId="0" borderId="5" xfId="0" applyNumberFormat="1" applyFont="1" applyBorder="1"/>
    <xf numFmtId="14" fontId="3" fillId="0" borderId="6" xfId="0" applyNumberFormat="1" applyFont="1" applyBorder="1" applyAlignment="1">
      <alignment horizontal="center" vertical="top"/>
    </xf>
    <xf numFmtId="14" fontId="3" fillId="0" borderId="2" xfId="0" applyNumberFormat="1" applyFont="1" applyBorder="1" applyAlignment="1">
      <alignment horizontal="center"/>
    </xf>
    <xf numFmtId="14" fontId="3" fillId="0" borderId="2" xfId="0" applyNumberFormat="1" applyFont="1" applyBorder="1" applyAlignment="1">
      <alignment horizontal="center" vertical="top"/>
    </xf>
    <xf numFmtId="14" fontId="3" fillId="0" borderId="5" xfId="0" applyNumberFormat="1" applyFont="1" applyBorder="1" applyAlignment="1">
      <alignment horizontal="center" vertical="top"/>
    </xf>
    <xf numFmtId="14" fontId="5" fillId="3" borderId="9" xfId="1" applyNumberFormat="1" applyFont="1" applyFill="1" applyBorder="1" applyAlignment="1">
      <alignment horizontal="center"/>
    </xf>
    <xf numFmtId="0" fontId="5" fillId="3" borderId="7" xfId="1" applyFont="1" applyFill="1" applyBorder="1"/>
    <xf numFmtId="0" fontId="5" fillId="3" borderId="8" xfId="1" applyFont="1" applyFill="1" applyBorder="1"/>
    <xf numFmtId="0" fontId="5" fillId="3" borderId="6" xfId="1" applyFont="1" applyFill="1" applyBorder="1"/>
    <xf numFmtId="2" fontId="3" fillId="0" borderId="8" xfId="0" applyNumberFormat="1" applyFont="1" applyBorder="1" applyAlignment="1">
      <alignment horizontal="left"/>
    </xf>
    <xf numFmtId="2" fontId="3" fillId="0" borderId="1" xfId="0" applyNumberFormat="1" applyFont="1" applyBorder="1" applyAlignment="1">
      <alignment horizontal="left"/>
    </xf>
    <xf numFmtId="2" fontId="3" fillId="0" borderId="4" xfId="0" applyNumberFormat="1" applyFont="1" applyBorder="1" applyAlignment="1">
      <alignment horizontal="left"/>
    </xf>
    <xf numFmtId="2" fontId="3" fillId="0" borderId="7" xfId="0" applyNumberFormat="1" applyFont="1" applyBorder="1" applyAlignment="1">
      <alignment horizontal="right"/>
    </xf>
    <xf numFmtId="2" fontId="3" fillId="0" borderId="0" xfId="0" applyNumberFormat="1" applyFont="1" applyBorder="1" applyAlignment="1">
      <alignment horizontal="right"/>
    </xf>
    <xf numFmtId="2" fontId="3" fillId="0" borderId="3" xfId="0" applyNumberFormat="1" applyFont="1" applyBorder="1" applyAlignment="1">
      <alignment horizontal="right"/>
    </xf>
    <xf numFmtId="0" fontId="0" fillId="0" borderId="0" xfId="0" applyAlignment="1">
      <alignment horizontal="center" wrapText="1"/>
    </xf>
    <xf numFmtId="0" fontId="4" fillId="0" borderId="0" xfId="0" applyFont="1" applyAlignment="1">
      <alignment horizontal="center" wrapText="1"/>
    </xf>
    <xf numFmtId="2" fontId="3" fillId="0" borderId="0" xfId="0" applyNumberFormat="1" applyFont="1" applyBorder="1"/>
    <xf numFmtId="0" fontId="5" fillId="3" borderId="5" xfId="1" applyFont="1" applyFill="1" applyBorder="1"/>
    <xf numFmtId="14" fontId="4" fillId="0" borderId="0" xfId="0" applyNumberFormat="1" applyFont="1" applyAlignment="1">
      <alignment horizontal="left" wrapText="1"/>
    </xf>
    <xf numFmtId="14" fontId="3" fillId="0" borderId="0" xfId="0" applyNumberFormat="1" applyFont="1" applyAlignment="1">
      <alignment wrapText="1"/>
    </xf>
    <xf numFmtId="0" fontId="4" fillId="0" borderId="10" xfId="0" applyFont="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52607530638417E-2"/>
          <c:y val="2.7135360579799327E-2"/>
          <c:w val="0.87971564621208254"/>
          <c:h val="0.87912430287180299"/>
        </c:manualLayout>
      </c:layout>
      <c:scatterChart>
        <c:scatterStyle val="lineMarker"/>
        <c:varyColors val="0"/>
        <c:ser>
          <c:idx val="1"/>
          <c:order val="1"/>
          <c:tx>
            <c:v>Spring 2017, Lab</c:v>
          </c:tx>
          <c:spPr>
            <a:ln w="25400" cap="rnd">
              <a:noFill/>
              <a:round/>
            </a:ln>
            <a:effectLst/>
          </c:spPr>
          <c:marker>
            <c:symbol val="circle"/>
            <c:size val="5"/>
            <c:spPr>
              <a:solidFill>
                <a:schemeClr val="accent1"/>
              </a:solidFill>
              <a:ln w="19050">
                <a:solidFill>
                  <a:schemeClr val="accent1"/>
                </a:solidFill>
              </a:ln>
              <a:effectLst/>
            </c:spPr>
          </c:marker>
          <c:xVal>
            <c:numRef>
              <c:f>Data!$F$19:$F$74</c:f>
              <c:numCache>
                <c:formatCode>General</c:formatCode>
                <c:ptCount val="56"/>
                <c:pt idx="0">
                  <c:v>751.77348109580998</c:v>
                </c:pt>
                <c:pt idx="1">
                  <c:v>1395.9773480906899</c:v>
                </c:pt>
                <c:pt idx="2">
                  <c:v>1726.10193275711</c:v>
                </c:pt>
                <c:pt idx="3">
                  <c:v>1876.0671728406501</c:v>
                </c:pt>
                <c:pt idx="4">
                  <c:v>2826.4404292750401</c:v>
                </c:pt>
                <c:pt idx="5">
                  <c:v>3952.6996786259501</c:v>
                </c:pt>
                <c:pt idx="6">
                  <c:v>4912.4529300403401</c:v>
                </c:pt>
                <c:pt idx="7">
                  <c:v>5825.7448067109499</c:v>
                </c:pt>
                <c:pt idx="8">
                  <c:v>6925.9231344823802</c:v>
                </c:pt>
                <c:pt idx="9">
                  <c:v>7869.3176771497701</c:v>
                </c:pt>
                <c:pt idx="10">
                  <c:v>8832.0163672769704</c:v>
                </c:pt>
                <c:pt idx="11">
                  <c:v>10870.211488700499</c:v>
                </c:pt>
                <c:pt idx="12">
                  <c:v>12904.5505758126</c:v>
                </c:pt>
                <c:pt idx="13">
                  <c:v>1278.4173885765199</c:v>
                </c:pt>
                <c:pt idx="14">
                  <c:v>2000.28843723097</c:v>
                </c:pt>
                <c:pt idx="15">
                  <c:v>2322.0299110986002</c:v>
                </c:pt>
                <c:pt idx="16">
                  <c:v>2489.3061518001</c:v>
                </c:pt>
                <c:pt idx="17">
                  <c:v>3561.7474879270098</c:v>
                </c:pt>
                <c:pt idx="18">
                  <c:v>4773.8541360476502</c:v>
                </c:pt>
                <c:pt idx="19">
                  <c:v>5802.9169587517999</c:v>
                </c:pt>
                <c:pt idx="20">
                  <c:v>6829.4742043774404</c:v>
                </c:pt>
                <c:pt idx="21">
                  <c:v>8033.0114342991501</c:v>
                </c:pt>
                <c:pt idx="22">
                  <c:v>9064.3436087793598</c:v>
                </c:pt>
                <c:pt idx="23">
                  <c:v>10092.3732775309</c:v>
                </c:pt>
                <c:pt idx="24">
                  <c:v>12315.078532552699</c:v>
                </c:pt>
                <c:pt idx="25">
                  <c:v>14566.940075517001</c:v>
                </c:pt>
                <c:pt idx="26">
                  <c:v>16789.261227359701</c:v>
                </c:pt>
                <c:pt idx="27">
                  <c:v>19060.504233646501</c:v>
                </c:pt>
                <c:pt idx="28">
                  <c:v>12334.546102149299</c:v>
                </c:pt>
                <c:pt idx="29">
                  <c:v>4748.6876564685099</c:v>
                </c:pt>
                <c:pt idx="30">
                  <c:v>1273.0874469119799</c:v>
                </c:pt>
                <c:pt idx="31">
                  <c:v>436.16819701295998</c:v>
                </c:pt>
                <c:pt idx="32">
                  <c:v>731.48513868062105</c:v>
                </c:pt>
                <c:pt idx="33">
                  <c:v>1022.85274212681</c:v>
                </c:pt>
                <c:pt idx="34">
                  <c:v>1657.6303088185</c:v>
                </c:pt>
                <c:pt idx="35">
                  <c:v>1819.42151145256</c:v>
                </c:pt>
                <c:pt idx="36">
                  <c:v>2310.4824277872899</c:v>
                </c:pt>
                <c:pt idx="37">
                  <c:v>3106.1248866749802</c:v>
                </c:pt>
                <c:pt idx="38">
                  <c:v>3866.0672746448199</c:v>
                </c:pt>
                <c:pt idx="39">
                  <c:v>4676.9446542757196</c:v>
                </c:pt>
                <c:pt idx="40">
                  <c:v>5951.4907543065801</c:v>
                </c:pt>
                <c:pt idx="41">
                  <c:v>8019.0295132051997</c:v>
                </c:pt>
                <c:pt idx="42">
                  <c:v>10076.301179832701</c:v>
                </c:pt>
                <c:pt idx="43">
                  <c:v>13259.0651389508</c:v>
                </c:pt>
                <c:pt idx="44">
                  <c:v>15329.087110993099</c:v>
                </c:pt>
                <c:pt idx="45">
                  <c:v>17408.428524337702</c:v>
                </c:pt>
                <c:pt idx="46">
                  <c:v>15341.467316554301</c:v>
                </c:pt>
                <c:pt idx="47">
                  <c:v>13279.9322902077</c:v>
                </c:pt>
                <c:pt idx="48">
                  <c:v>10114.6484535769</c:v>
                </c:pt>
                <c:pt idx="49">
                  <c:v>8048.3290534543403</c:v>
                </c:pt>
                <c:pt idx="50">
                  <c:v>6010.0878665951896</c:v>
                </c:pt>
                <c:pt idx="51">
                  <c:v>4719.6808485398797</c:v>
                </c:pt>
                <c:pt idx="52">
                  <c:v>3923.9889581416201</c:v>
                </c:pt>
                <c:pt idx="53">
                  <c:v>3135.36969682788</c:v>
                </c:pt>
                <c:pt idx="54">
                  <c:v>2324.0528719173599</c:v>
                </c:pt>
                <c:pt idx="55">
                  <c:v>1832.94087081456</c:v>
                </c:pt>
              </c:numCache>
            </c:numRef>
          </c:xVal>
          <c:yVal>
            <c:numRef>
              <c:f>Data!$I$19:$I$74</c:f>
              <c:numCache>
                <c:formatCode>General</c:formatCode>
                <c:ptCount val="56"/>
                <c:pt idx="0">
                  <c:v>-69.620994659194992</c:v>
                </c:pt>
                <c:pt idx="1">
                  <c:v>-23.920661573497995</c:v>
                </c:pt>
                <c:pt idx="2">
                  <c:v>-10.108506118021012</c:v>
                </c:pt>
                <c:pt idx="3">
                  <c:v>-8.9439129111750049</c:v>
                </c:pt>
                <c:pt idx="4">
                  <c:v>-7.7388907460079963</c:v>
                </c:pt>
                <c:pt idx="5">
                  <c:v>-5.5305847048479961</c:v>
                </c:pt>
                <c:pt idx="6">
                  <c:v>-3.8355733359850035</c:v>
                </c:pt>
                <c:pt idx="7">
                  <c:v>-3.0001236850920066</c:v>
                </c:pt>
                <c:pt idx="8">
                  <c:v>-2.8112795849380063</c:v>
                </c:pt>
                <c:pt idx="9">
                  <c:v>-2.2178131074939955</c:v>
                </c:pt>
                <c:pt idx="10">
                  <c:v>-1.3376078198359949</c:v>
                </c:pt>
                <c:pt idx="11">
                  <c:v>-0.69482400252300636</c:v>
                </c:pt>
                <c:pt idx="12">
                  <c:v>0</c:v>
                </c:pt>
                <c:pt idx="13">
                  <c:v>-24.540914071696008</c:v>
                </c:pt>
                <c:pt idx="14">
                  <c:v>-15.120775110402008</c:v>
                </c:pt>
                <c:pt idx="15">
                  <c:v>-13.115854130073998</c:v>
                </c:pt>
                <c:pt idx="16">
                  <c:v>-11.836643067032</c:v>
                </c:pt>
                <c:pt idx="17">
                  <c:v>-8.7633666788759967</c:v>
                </c:pt>
                <c:pt idx="18">
                  <c:v>-6.86690812820801</c:v>
                </c:pt>
                <c:pt idx="19">
                  <c:v>-5.6805918490450011</c:v>
                </c:pt>
                <c:pt idx="20">
                  <c:v>-4.3664752569739989</c:v>
                </c:pt>
                <c:pt idx="21">
                  <c:v>-3.8656936063100034</c:v>
                </c:pt>
                <c:pt idx="22">
                  <c:v>-3.1097185822710003</c:v>
                </c:pt>
                <c:pt idx="23">
                  <c:v>-2.9583980481699967</c:v>
                </c:pt>
                <c:pt idx="24">
                  <c:v>-2.1907771611940063</c:v>
                </c:pt>
                <c:pt idx="25">
                  <c:v>-0.99355542051399937</c:v>
                </c:pt>
                <c:pt idx="26">
                  <c:v>-0.68694733630199778</c:v>
                </c:pt>
                <c:pt idx="27">
                  <c:v>0</c:v>
                </c:pt>
                <c:pt idx="28">
                  <c:v>-0.89748357018901004</c:v>
                </c:pt>
                <c:pt idx="29">
                  <c:v>-2.7663292230510024</c:v>
                </c:pt>
                <c:pt idx="30">
                  <c:v>-12.528570346120006</c:v>
                </c:pt>
                <c:pt idx="31">
                  <c:v>-57.351289221116886</c:v>
                </c:pt>
                <c:pt idx="32">
                  <c:v>-32.654243547962906</c:v>
                </c:pt>
                <c:pt idx="33">
                  <c:v>-24.166778821839898</c:v>
                </c:pt>
                <c:pt idx="34">
                  <c:v>-17.852572202821904</c:v>
                </c:pt>
                <c:pt idx="35">
                  <c:v>-14.415294313880892</c:v>
                </c:pt>
                <c:pt idx="36">
                  <c:v>-12.543374846983895</c:v>
                </c:pt>
                <c:pt idx="37">
                  <c:v>-7.5989455385839051</c:v>
                </c:pt>
                <c:pt idx="38">
                  <c:v>-6.4408832560409053</c:v>
                </c:pt>
                <c:pt idx="39">
                  <c:v>-3.6457117031908979</c:v>
                </c:pt>
                <c:pt idx="40">
                  <c:v>-3.4831313904929004</c:v>
                </c:pt>
                <c:pt idx="41">
                  <c:v>-2.7991909352288928</c:v>
                </c:pt>
                <c:pt idx="42">
                  <c:v>-2.0741939912428933</c:v>
                </c:pt>
                <c:pt idx="43">
                  <c:v>-1.1150599892200006</c:v>
                </c:pt>
                <c:pt idx="44">
                  <c:v>-0.40298516878409885</c:v>
                </c:pt>
                <c:pt idx="45">
                  <c:v>0</c:v>
                </c:pt>
                <c:pt idx="46">
                  <c:v>0.15640430891420465</c:v>
                </c:pt>
                <c:pt idx="47">
                  <c:v>-0.30047024841209691</c:v>
                </c:pt>
                <c:pt idx="48">
                  <c:v>-1.0572671753483007</c:v>
                </c:pt>
                <c:pt idx="49">
                  <c:v>-2.1458319116278943</c:v>
                </c:pt>
                <c:pt idx="50">
                  <c:v>-3.1995450707239002</c:v>
                </c:pt>
                <c:pt idx="51">
                  <c:v>-3.5808723589218943</c:v>
                </c:pt>
                <c:pt idx="52">
                  <c:v>-3.9109221570398915</c:v>
                </c:pt>
                <c:pt idx="53">
                  <c:v>-6.9031373120429009</c:v>
                </c:pt>
                <c:pt idx="54">
                  <c:v>-7.7378205650108924</c:v>
                </c:pt>
                <c:pt idx="55">
                  <c:v>-11.136629875137899</c:v>
                </c:pt>
              </c:numCache>
            </c:numRef>
          </c:yVal>
          <c:smooth val="0"/>
          <c:extLst>
            <c:ext xmlns:c16="http://schemas.microsoft.com/office/drawing/2014/chart" uri="{C3380CC4-5D6E-409C-BE32-E72D297353CC}">
              <c16:uniqueId val="{00000001-D923-4858-9597-AB5FB6F4BB4A}"/>
            </c:ext>
          </c:extLst>
        </c:ser>
        <c:ser>
          <c:idx val="2"/>
          <c:order val="2"/>
          <c:tx>
            <c:v>Fall 2017, Field</c:v>
          </c:tx>
          <c:spPr>
            <a:ln w="25400" cap="rnd">
              <a:noFill/>
              <a:round/>
            </a:ln>
            <a:effectLst/>
          </c:spPr>
          <c:marker>
            <c:symbol val="circle"/>
            <c:size val="5"/>
            <c:spPr>
              <a:solidFill>
                <a:schemeClr val="accent2"/>
              </a:solidFill>
              <a:ln w="19050">
                <a:solidFill>
                  <a:schemeClr val="accent2"/>
                </a:solidFill>
              </a:ln>
              <a:effectLst/>
            </c:spPr>
          </c:marker>
          <c:xVal>
            <c:numRef>
              <c:f>Data!$F$75:$F$116</c:f>
              <c:numCache>
                <c:formatCode>General</c:formatCode>
                <c:ptCount val="42"/>
                <c:pt idx="0">
                  <c:v>17635.217349557501</c:v>
                </c:pt>
                <c:pt idx="1">
                  <c:v>14945.230195365601</c:v>
                </c:pt>
                <c:pt idx="2">
                  <c:v>12848.046340159901</c:v>
                </c:pt>
                <c:pt idx="3">
                  <c:v>10082.027758862299</c:v>
                </c:pt>
                <c:pt idx="4">
                  <c:v>7231.31441313496</c:v>
                </c:pt>
                <c:pt idx="5">
                  <c:v>5523.2740930262298</c:v>
                </c:pt>
                <c:pt idx="6">
                  <c:v>4102.3261420587396</c:v>
                </c:pt>
                <c:pt idx="7">
                  <c:v>2708.8488407955301</c:v>
                </c:pt>
                <c:pt idx="8">
                  <c:v>1994.65967376137</c:v>
                </c:pt>
                <c:pt idx="9">
                  <c:v>2713.5459366065702</c:v>
                </c:pt>
                <c:pt idx="10">
                  <c:v>4120.80420632401</c:v>
                </c:pt>
                <c:pt idx="11">
                  <c:v>5490.5253177108298</c:v>
                </c:pt>
                <c:pt idx="12">
                  <c:v>7220.8157678878397</c:v>
                </c:pt>
                <c:pt idx="13">
                  <c:v>10092.0077632342</c:v>
                </c:pt>
                <c:pt idx="14">
                  <c:v>12834.2532146098</c:v>
                </c:pt>
                <c:pt idx="15">
                  <c:v>14958.9503619805</c:v>
                </c:pt>
                <c:pt idx="16">
                  <c:v>17676.814020255999</c:v>
                </c:pt>
                <c:pt idx="17">
                  <c:v>14953.592517748801</c:v>
                </c:pt>
                <c:pt idx="18">
                  <c:v>12846.017449814301</c:v>
                </c:pt>
                <c:pt idx="19">
                  <c:v>10102.653757657101</c:v>
                </c:pt>
                <c:pt idx="20">
                  <c:v>7266.0639709085799</c:v>
                </c:pt>
                <c:pt idx="21">
                  <c:v>5498.6063106653201</c:v>
                </c:pt>
                <c:pt idx="22">
                  <c:v>4102.1501522335902</c:v>
                </c:pt>
                <c:pt idx="23">
                  <c:v>2711.6799649804302</c:v>
                </c:pt>
                <c:pt idx="24">
                  <c:v>17605.191245578299</c:v>
                </c:pt>
                <c:pt idx="25">
                  <c:v>14870.7816895416</c:v>
                </c:pt>
                <c:pt idx="26">
                  <c:v>12688.5605561091</c:v>
                </c:pt>
                <c:pt idx="27">
                  <c:v>9862.4881093317599</c:v>
                </c:pt>
                <c:pt idx="28">
                  <c:v>6899.8681464897199</c:v>
                </c:pt>
                <c:pt idx="29">
                  <c:v>5124.4917381062796</c:v>
                </c:pt>
                <c:pt idx="30">
                  <c:v>3712.9639815339601</c:v>
                </c:pt>
                <c:pt idx="31">
                  <c:v>3151.84829076096</c:v>
                </c:pt>
                <c:pt idx="32">
                  <c:v>2425.8110134783701</c:v>
                </c:pt>
                <c:pt idx="33">
                  <c:v>1761.6791477018401</c:v>
                </c:pt>
                <c:pt idx="34">
                  <c:v>2386.7407579802102</c:v>
                </c:pt>
                <c:pt idx="35">
                  <c:v>3123.4948059558301</c:v>
                </c:pt>
                <c:pt idx="36">
                  <c:v>4439.8458770429397</c:v>
                </c:pt>
                <c:pt idx="37">
                  <c:v>5785.8301130186901</c:v>
                </c:pt>
                <c:pt idx="38">
                  <c:v>7435.7639692437997</c:v>
                </c:pt>
                <c:pt idx="39">
                  <c:v>10222.579001248299</c:v>
                </c:pt>
                <c:pt idx="40">
                  <c:v>12887.557883039901</c:v>
                </c:pt>
                <c:pt idx="41">
                  <c:v>14953.1693925086</c:v>
                </c:pt>
              </c:numCache>
            </c:numRef>
          </c:xVal>
          <c:yVal>
            <c:numRef>
              <c:f>Data!$I$75:$I$116</c:f>
              <c:numCache>
                <c:formatCode>General</c:formatCode>
                <c:ptCount val="42"/>
                <c:pt idx="0">
                  <c:v>-1.2470247933800067</c:v>
                </c:pt>
                <c:pt idx="1">
                  <c:v>-1.2746051550680022</c:v>
                </c:pt>
                <c:pt idx="2">
                  <c:v>-1.7188764563159964</c:v>
                </c:pt>
                <c:pt idx="3">
                  <c:v>-1.4761690974989961</c:v>
                </c:pt>
                <c:pt idx="4">
                  <c:v>-2.3658828734390056</c:v>
                </c:pt>
                <c:pt idx="5">
                  <c:v>-2.1695720602729978</c:v>
                </c:pt>
                <c:pt idx="6">
                  <c:v>-3.2476391908940059</c:v>
                </c:pt>
                <c:pt idx="7">
                  <c:v>-3.5199376672290157</c:v>
                </c:pt>
                <c:pt idx="8">
                  <c:v>-5.7838142660520191</c:v>
                </c:pt>
                <c:pt idx="9">
                  <c:v>-4.906782677349014</c:v>
                </c:pt>
                <c:pt idx="10">
                  <c:v>-2.9476513150719938</c:v>
                </c:pt>
                <c:pt idx="11">
                  <c:v>-2.0936007419660143</c:v>
                </c:pt>
                <c:pt idx="12">
                  <c:v>-2.0469672868730129</c:v>
                </c:pt>
                <c:pt idx="13">
                  <c:v>-1.6620175137219917</c:v>
                </c:pt>
                <c:pt idx="14">
                  <c:v>-0.66339253319699765</c:v>
                </c:pt>
                <c:pt idx="15">
                  <c:v>-0.73829616703500278</c:v>
                </c:pt>
                <c:pt idx="16">
                  <c:v>0</c:v>
                </c:pt>
                <c:pt idx="17">
                  <c:v>-0.11602750494799352</c:v>
                </c:pt>
                <c:pt idx="18">
                  <c:v>-0.44675522568601878</c:v>
                </c:pt>
                <c:pt idx="19">
                  <c:v>-0.70973963210300894</c:v>
                </c:pt>
                <c:pt idx="20">
                  <c:v>-1.2639677998390084</c:v>
                </c:pt>
                <c:pt idx="21">
                  <c:v>-1.4931461934019978</c:v>
                </c:pt>
                <c:pt idx="22">
                  <c:v>-2.9497794270750148</c:v>
                </c:pt>
                <c:pt idx="23">
                  <c:v>-4.1424862178519959</c:v>
                </c:pt>
                <c:pt idx="24">
                  <c:v>0</c:v>
                </c:pt>
                <c:pt idx="25">
                  <c:v>-5.5811514555983877E-2</c:v>
                </c:pt>
                <c:pt idx="26">
                  <c:v>-0.68878855840799247</c:v>
                </c:pt>
                <c:pt idx="27">
                  <c:v>-1.125999688148994</c:v>
                </c:pt>
                <c:pt idx="28">
                  <c:v>-1.6968285272999992</c:v>
                </c:pt>
                <c:pt idx="29">
                  <c:v>-3.0574997908630053</c:v>
                </c:pt>
                <c:pt idx="30">
                  <c:v>-4.3482454871359835</c:v>
                </c:pt>
                <c:pt idx="31">
                  <c:v>-3.6662030608599991</c:v>
                </c:pt>
                <c:pt idx="32">
                  <c:v>-3.8660351732309834</c:v>
                </c:pt>
                <c:pt idx="33">
                  <c:v>-3.8745563690879976</c:v>
                </c:pt>
                <c:pt idx="34">
                  <c:v>-4.5415511997329929</c:v>
                </c:pt>
                <c:pt idx="35">
                  <c:v>-3.4727964767109825</c:v>
                </c:pt>
                <c:pt idx="36">
                  <c:v>-3.1084069679340018</c:v>
                </c:pt>
                <c:pt idx="37">
                  <c:v>-2.8418393115279912</c:v>
                </c:pt>
                <c:pt idx="38">
                  <c:v>-1.7777977567660059</c:v>
                </c:pt>
                <c:pt idx="39">
                  <c:v>-1.8186562503489938</c:v>
                </c:pt>
                <c:pt idx="40">
                  <c:v>-1.2479467953469907</c:v>
                </c:pt>
                <c:pt idx="41">
                  <c:v>-0.99102181287398139</c:v>
                </c:pt>
              </c:numCache>
            </c:numRef>
          </c:yVal>
          <c:smooth val="0"/>
          <c:extLst>
            <c:ext xmlns:c16="http://schemas.microsoft.com/office/drawing/2014/chart" uri="{C3380CC4-5D6E-409C-BE32-E72D297353CC}">
              <c16:uniqueId val="{00000002-D923-4858-9597-AB5FB6F4BB4A}"/>
            </c:ext>
          </c:extLst>
        </c:ser>
        <c:ser>
          <c:idx val="3"/>
          <c:order val="3"/>
          <c:tx>
            <c:v>Fall 2018, Field</c:v>
          </c:tx>
          <c:spPr>
            <a:ln w="25400" cap="rnd">
              <a:noFill/>
              <a:round/>
            </a:ln>
            <a:effectLst/>
          </c:spPr>
          <c:marker>
            <c:symbol val="circle"/>
            <c:size val="5"/>
            <c:spPr>
              <a:solidFill>
                <a:schemeClr val="accent4"/>
              </a:solidFill>
              <a:ln w="19050">
                <a:solidFill>
                  <a:schemeClr val="accent4"/>
                </a:solidFill>
              </a:ln>
              <a:effectLst/>
            </c:spPr>
          </c:marker>
          <c:xVal>
            <c:numRef>
              <c:f>Data!$F$117:$F$125</c:f>
              <c:numCache>
                <c:formatCode>General</c:formatCode>
                <c:ptCount val="9"/>
                <c:pt idx="0">
                  <c:v>600</c:v>
                </c:pt>
                <c:pt idx="1">
                  <c:v>890</c:v>
                </c:pt>
                <c:pt idx="2">
                  <c:v>2000</c:v>
                </c:pt>
                <c:pt idx="3">
                  <c:v>4300</c:v>
                </c:pt>
                <c:pt idx="4">
                  <c:v>6000</c:v>
                </c:pt>
                <c:pt idx="5">
                  <c:v>8100</c:v>
                </c:pt>
                <c:pt idx="6">
                  <c:v>11700</c:v>
                </c:pt>
                <c:pt idx="7">
                  <c:v>15000</c:v>
                </c:pt>
                <c:pt idx="8">
                  <c:v>17600</c:v>
                </c:pt>
              </c:numCache>
            </c:numRef>
          </c:xVal>
          <c:yVal>
            <c:numRef>
              <c:f>Data!$I$117:$I$125</c:f>
              <c:numCache>
                <c:formatCode>0.00</c:formatCode>
                <c:ptCount val="9"/>
                <c:pt idx="0">
                  <c:v>-29</c:v>
                </c:pt>
                <c:pt idx="1">
                  <c:v>-16</c:v>
                </c:pt>
                <c:pt idx="2">
                  <c:v>-8</c:v>
                </c:pt>
                <c:pt idx="3">
                  <c:v>-3.4</c:v>
                </c:pt>
                <c:pt idx="4">
                  <c:v>-3.5</c:v>
                </c:pt>
                <c:pt idx="5">
                  <c:v>-2</c:v>
                </c:pt>
                <c:pt idx="6">
                  <c:v>-1.4</c:v>
                </c:pt>
                <c:pt idx="7">
                  <c:v>-0.5</c:v>
                </c:pt>
                <c:pt idx="8">
                  <c:v>0</c:v>
                </c:pt>
              </c:numCache>
            </c:numRef>
          </c:yVal>
          <c:smooth val="0"/>
          <c:extLst>
            <c:ext xmlns:c16="http://schemas.microsoft.com/office/drawing/2014/chart" uri="{C3380CC4-5D6E-409C-BE32-E72D297353CC}">
              <c16:uniqueId val="{00000003-D923-4858-9597-AB5FB6F4BB4A}"/>
            </c:ext>
          </c:extLst>
        </c:ser>
        <c:dLbls>
          <c:showLegendKey val="0"/>
          <c:showVal val="0"/>
          <c:showCatName val="0"/>
          <c:showSerName val="0"/>
          <c:showPercent val="0"/>
          <c:showBubbleSize val="0"/>
        </c:dLbls>
        <c:axId val="439603664"/>
        <c:axId val="439603992"/>
        <c:extLst>
          <c:ext xmlns:c15="http://schemas.microsoft.com/office/drawing/2012/chart" uri="{02D57815-91ED-43cb-92C2-25804820EDAC}">
            <c15:filteredScatterSeries>
              <c15:ser>
                <c:idx val="0"/>
                <c:order val="0"/>
                <c:tx>
                  <c:v>Fall 2016, Field</c:v>
                </c:tx>
                <c:spPr>
                  <a:ln w="25400" cap="rnd">
                    <a:noFill/>
                    <a:round/>
                  </a:ln>
                  <a:effectLst/>
                </c:spPr>
                <c:marker>
                  <c:symbol val="circle"/>
                  <c:size val="5"/>
                  <c:spPr>
                    <a:solidFill>
                      <a:srgbClr val="FF0000"/>
                    </a:solidFill>
                    <a:ln w="19050">
                      <a:solidFill>
                        <a:srgbClr val="FF0000"/>
                      </a:solidFill>
                    </a:ln>
                    <a:effectLst/>
                  </c:spPr>
                </c:marker>
                <c:xVal>
                  <c:numRef>
                    <c:extLst>
                      <c:ext uri="{02D57815-91ED-43cb-92C2-25804820EDAC}">
                        <c15:formulaRef>
                          <c15:sqref>Data!$F$5:$F$14</c15:sqref>
                        </c15:formulaRef>
                      </c:ext>
                    </c:extLst>
                    <c:numCache>
                      <c:formatCode>General</c:formatCode>
                      <c:ptCount val="10"/>
                      <c:pt idx="0">
                        <c:v>14370</c:v>
                      </c:pt>
                      <c:pt idx="1">
                        <c:v>5418</c:v>
                      </c:pt>
                      <c:pt idx="2">
                        <c:v>3076</c:v>
                      </c:pt>
                      <c:pt idx="3">
                        <c:v>2843</c:v>
                      </c:pt>
                      <c:pt idx="4">
                        <c:v>596</c:v>
                      </c:pt>
                      <c:pt idx="5">
                        <c:v>301.7</c:v>
                      </c:pt>
                      <c:pt idx="6">
                        <c:v>103.3</c:v>
                      </c:pt>
                      <c:pt idx="7">
                        <c:v>896.7</c:v>
                      </c:pt>
                      <c:pt idx="8">
                        <c:v>8252</c:v>
                      </c:pt>
                      <c:pt idx="9">
                        <c:v>14330</c:v>
                      </c:pt>
                    </c:numCache>
                  </c:numRef>
                </c:xVal>
                <c:yVal>
                  <c:numRef>
                    <c:extLst>
                      <c:ext uri="{02D57815-91ED-43cb-92C2-25804820EDAC}">
                        <c15:formulaRef>
                          <c15:sqref>Data!$I$5:$I$14</c15:sqref>
                        </c15:formulaRef>
                      </c:ext>
                    </c:extLst>
                    <c:numCache>
                      <c:formatCode>General</c:formatCode>
                      <c:ptCount val="10"/>
                      <c:pt idx="0">
                        <c:v>0</c:v>
                      </c:pt>
                      <c:pt idx="1">
                        <c:v>-0.59999999999999432</c:v>
                      </c:pt>
                      <c:pt idx="2">
                        <c:v>0.5</c:v>
                      </c:pt>
                      <c:pt idx="3">
                        <c:v>0.80000000000001137</c:v>
                      </c:pt>
                      <c:pt idx="4">
                        <c:v>6.9000000000000057</c:v>
                      </c:pt>
                      <c:pt idx="5">
                        <c:v>15.100000000000023</c:v>
                      </c:pt>
                      <c:pt idx="6">
                        <c:v>47.200000000000017</c:v>
                      </c:pt>
                      <c:pt idx="7">
                        <c:v>5.9000000000000057</c:v>
                      </c:pt>
                      <c:pt idx="8">
                        <c:v>1.7000000000000171</c:v>
                      </c:pt>
                      <c:pt idx="9">
                        <c:v>1.5</c:v>
                      </c:pt>
                    </c:numCache>
                  </c:numRef>
                </c:yVal>
                <c:smooth val="0"/>
                <c:extLst>
                  <c:ext xmlns:c16="http://schemas.microsoft.com/office/drawing/2014/chart" uri="{C3380CC4-5D6E-409C-BE32-E72D297353CC}">
                    <c16:uniqueId val="{00000000-D923-4858-9597-AB5FB6F4BB4A}"/>
                  </c:ext>
                </c:extLst>
              </c15:ser>
            </c15:filteredScatterSeries>
          </c:ext>
        </c:extLst>
      </c:scatterChart>
      <c:valAx>
        <c:axId val="43960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Humidity</a:t>
                </a:r>
                <a:r>
                  <a:rPr lang="en-US" sz="1400" b="1" baseline="0"/>
                  <a:t>, ppmv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39603992"/>
        <c:crosses val="autoZero"/>
        <c:crossBetween val="midCat"/>
      </c:valAx>
      <c:valAx>
        <c:axId val="43960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dD deviation, permil</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39603664"/>
        <c:crosses val="autoZero"/>
        <c:crossBetween val="midCat"/>
      </c:valAx>
      <c:spPr>
        <a:noFill/>
        <a:ln>
          <a:noFill/>
        </a:ln>
        <a:effectLst/>
      </c:spPr>
    </c:plotArea>
    <c:legend>
      <c:legendPos val="r"/>
      <c:layout>
        <c:manualLayout>
          <c:xMode val="edge"/>
          <c:yMode val="edge"/>
          <c:x val="0.77750703067416405"/>
          <c:y val="7.1776039457184013E-2"/>
          <c:w val="0.13642358941330268"/>
          <c:h val="0.1903981613996484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73726200349003E-2"/>
          <c:y val="2.626089427395031E-2"/>
          <c:w val="0.82811838182526942"/>
          <c:h val="0.85477820338334332"/>
        </c:manualLayout>
      </c:layout>
      <c:scatterChart>
        <c:scatterStyle val="lineMarker"/>
        <c:varyColors val="0"/>
        <c:ser>
          <c:idx val="0"/>
          <c:order val="0"/>
          <c:tx>
            <c:v>Spring 2017, Lab</c:v>
          </c:tx>
          <c:spPr>
            <a:ln w="25400" cap="rnd">
              <a:noFill/>
              <a:round/>
            </a:ln>
            <a:effectLst/>
          </c:spPr>
          <c:marker>
            <c:symbol val="circle"/>
            <c:size val="5"/>
            <c:spPr>
              <a:solidFill>
                <a:schemeClr val="accent1"/>
              </a:solidFill>
              <a:ln w="22225">
                <a:solidFill>
                  <a:schemeClr val="accent1"/>
                </a:solidFill>
              </a:ln>
              <a:effectLst/>
            </c:spPr>
          </c:marker>
          <c:xVal>
            <c:numRef>
              <c:f>Data!$F$21:$F$74</c:f>
              <c:numCache>
                <c:formatCode>General</c:formatCode>
                <c:ptCount val="54"/>
                <c:pt idx="0">
                  <c:v>1726.10193275711</c:v>
                </c:pt>
                <c:pt idx="1">
                  <c:v>1876.0671728406501</c:v>
                </c:pt>
                <c:pt idx="2">
                  <c:v>2826.4404292750401</c:v>
                </c:pt>
                <c:pt idx="3">
                  <c:v>3952.6996786259501</c:v>
                </c:pt>
                <c:pt idx="4">
                  <c:v>4912.4529300403401</c:v>
                </c:pt>
                <c:pt idx="5">
                  <c:v>5825.7448067109499</c:v>
                </c:pt>
                <c:pt idx="6">
                  <c:v>6925.9231344823802</c:v>
                </c:pt>
                <c:pt idx="7">
                  <c:v>7869.3176771497701</c:v>
                </c:pt>
                <c:pt idx="8">
                  <c:v>8832.0163672769704</c:v>
                </c:pt>
                <c:pt idx="9">
                  <c:v>10870.211488700499</c:v>
                </c:pt>
                <c:pt idx="10">
                  <c:v>12904.5505758126</c:v>
                </c:pt>
                <c:pt idx="11">
                  <c:v>1278.4173885765199</c:v>
                </c:pt>
                <c:pt idx="12">
                  <c:v>2000.28843723097</c:v>
                </c:pt>
                <c:pt idx="13">
                  <c:v>2322.0299110986002</c:v>
                </c:pt>
                <c:pt idx="14">
                  <c:v>2489.3061518001</c:v>
                </c:pt>
                <c:pt idx="15">
                  <c:v>3561.7474879270098</c:v>
                </c:pt>
                <c:pt idx="16">
                  <c:v>4773.8541360476502</c:v>
                </c:pt>
                <c:pt idx="17">
                  <c:v>5802.9169587517999</c:v>
                </c:pt>
                <c:pt idx="18">
                  <c:v>6829.4742043774404</c:v>
                </c:pt>
                <c:pt idx="19">
                  <c:v>8033.0114342991501</c:v>
                </c:pt>
                <c:pt idx="20">
                  <c:v>9064.3436087793598</c:v>
                </c:pt>
                <c:pt idx="21">
                  <c:v>10092.3732775309</c:v>
                </c:pt>
                <c:pt idx="22">
                  <c:v>12315.078532552699</c:v>
                </c:pt>
                <c:pt idx="23">
                  <c:v>14566.940075517001</c:v>
                </c:pt>
                <c:pt idx="24">
                  <c:v>16789.261227359701</c:v>
                </c:pt>
                <c:pt idx="25">
                  <c:v>19060.504233646501</c:v>
                </c:pt>
                <c:pt idx="26">
                  <c:v>12334.546102149299</c:v>
                </c:pt>
                <c:pt idx="27">
                  <c:v>4748.6876564685099</c:v>
                </c:pt>
                <c:pt idx="28">
                  <c:v>1273.0874469119799</c:v>
                </c:pt>
                <c:pt idx="29">
                  <c:v>436.16819701295998</c:v>
                </c:pt>
                <c:pt idx="30">
                  <c:v>731.48513868062105</c:v>
                </c:pt>
                <c:pt idx="31">
                  <c:v>1022.85274212681</c:v>
                </c:pt>
                <c:pt idx="32">
                  <c:v>1657.6303088185</c:v>
                </c:pt>
                <c:pt idx="33">
                  <c:v>1819.42151145256</c:v>
                </c:pt>
                <c:pt idx="34">
                  <c:v>2310.4824277872899</c:v>
                </c:pt>
                <c:pt idx="35">
                  <c:v>3106.1248866749802</c:v>
                </c:pt>
                <c:pt idx="36">
                  <c:v>3866.0672746448199</c:v>
                </c:pt>
                <c:pt idx="37">
                  <c:v>4676.9446542757196</c:v>
                </c:pt>
                <c:pt idx="38">
                  <c:v>5951.4907543065801</c:v>
                </c:pt>
                <c:pt idx="39">
                  <c:v>8019.0295132051997</c:v>
                </c:pt>
                <c:pt idx="40">
                  <c:v>10076.301179832701</c:v>
                </c:pt>
                <c:pt idx="41">
                  <c:v>13259.0651389508</c:v>
                </c:pt>
                <c:pt idx="42">
                  <c:v>15329.087110993099</c:v>
                </c:pt>
                <c:pt idx="43">
                  <c:v>17408.428524337702</c:v>
                </c:pt>
                <c:pt idx="44">
                  <c:v>15341.467316554301</c:v>
                </c:pt>
                <c:pt idx="45">
                  <c:v>13279.9322902077</c:v>
                </c:pt>
                <c:pt idx="46">
                  <c:v>10114.6484535769</c:v>
                </c:pt>
                <c:pt idx="47">
                  <c:v>8048.3290534543403</c:v>
                </c:pt>
                <c:pt idx="48">
                  <c:v>6010.0878665951896</c:v>
                </c:pt>
                <c:pt idx="49">
                  <c:v>4719.6808485398797</c:v>
                </c:pt>
                <c:pt idx="50">
                  <c:v>3923.9889581416201</c:v>
                </c:pt>
                <c:pt idx="51">
                  <c:v>3135.36969682788</c:v>
                </c:pt>
                <c:pt idx="52">
                  <c:v>2324.0528719173599</c:v>
                </c:pt>
                <c:pt idx="53">
                  <c:v>1832.94087081456</c:v>
                </c:pt>
              </c:numCache>
            </c:numRef>
          </c:xVal>
          <c:yVal>
            <c:numRef>
              <c:f>Data!$H$21:$H$74</c:f>
              <c:numCache>
                <c:formatCode>General</c:formatCode>
                <c:ptCount val="54"/>
                <c:pt idx="0">
                  <c:v>-2.6355868235081026</c:v>
                </c:pt>
                <c:pt idx="1">
                  <c:v>-2.3605782936161006</c:v>
                </c:pt>
                <c:pt idx="2">
                  <c:v>-1.3085634164136017</c:v>
                </c:pt>
                <c:pt idx="3">
                  <c:v>-0.58771159373760185</c:v>
                </c:pt>
                <c:pt idx="4">
                  <c:v>-0.38266128233830088</c:v>
                </c:pt>
                <c:pt idx="5">
                  <c:v>-0.22839155541669953</c:v>
                </c:pt>
                <c:pt idx="6">
                  <c:v>-6.6586050003699881E-2</c:v>
                </c:pt>
                <c:pt idx="7">
                  <c:v>7.8151783899471639E-5</c:v>
                </c:pt>
                <c:pt idx="8">
                  <c:v>4.9569584636099506E-2</c:v>
                </c:pt>
                <c:pt idx="9">
                  <c:v>6.2145011189400634E-2</c:v>
                </c:pt>
                <c:pt idx="10">
                  <c:v>0</c:v>
                </c:pt>
                <c:pt idx="11">
                  <c:v>-3.6993393984051011</c:v>
                </c:pt>
                <c:pt idx="12">
                  <c:v>-2.2124740490394004</c:v>
                </c:pt>
                <c:pt idx="13">
                  <c:v>-1.8040786505643993</c:v>
                </c:pt>
                <c:pt idx="14">
                  <c:v>-1.486103630728401</c:v>
                </c:pt>
                <c:pt idx="15">
                  <c:v>-0.8962240380126012</c:v>
                </c:pt>
                <c:pt idx="16">
                  <c:v>-0.50670182004770226</c:v>
                </c:pt>
                <c:pt idx="17">
                  <c:v>-0.32209817684530151</c:v>
                </c:pt>
                <c:pt idx="18">
                  <c:v>-0.27400959976050032</c:v>
                </c:pt>
                <c:pt idx="19">
                  <c:v>-0.1639456533693</c:v>
                </c:pt>
                <c:pt idx="20">
                  <c:v>-7.3834010528400995E-2</c:v>
                </c:pt>
                <c:pt idx="21">
                  <c:v>-1.6611550727102298E-2</c:v>
                </c:pt>
                <c:pt idx="22">
                  <c:v>-1.7421506654301311E-2</c:v>
                </c:pt>
                <c:pt idx="23">
                  <c:v>4.772183882120018E-2</c:v>
                </c:pt>
                <c:pt idx="24">
                  <c:v>-6.7095668972299904E-2</c:v>
                </c:pt>
                <c:pt idx="25">
                  <c:v>0</c:v>
                </c:pt>
                <c:pt idx="26">
                  <c:v>1.0080331355400318E-2</c:v>
                </c:pt>
                <c:pt idx="27">
                  <c:v>-0.32639432904620236</c:v>
                </c:pt>
                <c:pt idx="28">
                  <c:v>-3.047140762566201</c:v>
                </c:pt>
                <c:pt idx="29">
                  <c:v>-11.221097968590199</c:v>
                </c:pt>
                <c:pt idx="30">
                  <c:v>-6.7890371560838982</c:v>
                </c:pt>
                <c:pt idx="31">
                  <c:v>-4.6362678265863</c:v>
                </c:pt>
                <c:pt idx="32">
                  <c:v>-2.7047945324164981</c:v>
                </c:pt>
                <c:pt idx="33">
                  <c:v>-2.3734467969223996</c:v>
                </c:pt>
                <c:pt idx="34">
                  <c:v>-1.6992819405230986</c:v>
                </c:pt>
                <c:pt idx="35">
                  <c:v>-1.1923077378776004</c:v>
                </c:pt>
                <c:pt idx="36">
                  <c:v>-0.89609492421159942</c:v>
                </c:pt>
                <c:pt idx="37">
                  <c:v>-0.77823000634469963</c:v>
                </c:pt>
                <c:pt idx="38">
                  <c:v>-0.44896996253099886</c:v>
                </c:pt>
                <c:pt idx="39">
                  <c:v>-0.21615182282029899</c:v>
                </c:pt>
                <c:pt idx="40">
                  <c:v>-5.7162439321698955E-2</c:v>
                </c:pt>
                <c:pt idx="41">
                  <c:v>-2.7300394231899006E-2</c:v>
                </c:pt>
                <c:pt idx="42">
                  <c:v>4.0724391942699611E-2</c:v>
                </c:pt>
                <c:pt idx="43">
                  <c:v>0</c:v>
                </c:pt>
                <c:pt idx="44">
                  <c:v>9.8394304324699533E-2</c:v>
                </c:pt>
                <c:pt idx="45">
                  <c:v>8.6370043707001187E-2</c:v>
                </c:pt>
                <c:pt idx="46">
                  <c:v>0.16943200784830026</c:v>
                </c:pt>
                <c:pt idx="47">
                  <c:v>0.12259841947870065</c:v>
                </c:pt>
                <c:pt idx="48">
                  <c:v>8.0582445260100499E-2</c:v>
                </c:pt>
                <c:pt idx="49">
                  <c:v>-0.20897609189129973</c:v>
                </c:pt>
                <c:pt idx="50">
                  <c:v>-0.53860140736549944</c:v>
                </c:pt>
                <c:pt idx="51">
                  <c:v>-0.73485957091980048</c:v>
                </c:pt>
                <c:pt idx="52">
                  <c:v>-1.373091714533798</c:v>
                </c:pt>
                <c:pt idx="53">
                  <c:v>-2.0859054469019984</c:v>
                </c:pt>
              </c:numCache>
            </c:numRef>
          </c:yVal>
          <c:smooth val="0"/>
          <c:extLst>
            <c:ext xmlns:c16="http://schemas.microsoft.com/office/drawing/2014/chart" uri="{C3380CC4-5D6E-409C-BE32-E72D297353CC}">
              <c16:uniqueId val="{00000000-7420-40AF-B356-126A8A902EB7}"/>
            </c:ext>
          </c:extLst>
        </c:ser>
        <c:ser>
          <c:idx val="1"/>
          <c:order val="1"/>
          <c:tx>
            <c:v>Fall 2017, Field</c:v>
          </c:tx>
          <c:spPr>
            <a:ln w="25400" cap="rnd">
              <a:noFill/>
              <a:round/>
            </a:ln>
            <a:effectLst/>
          </c:spPr>
          <c:marker>
            <c:symbol val="circle"/>
            <c:size val="5"/>
            <c:spPr>
              <a:solidFill>
                <a:schemeClr val="accent2"/>
              </a:solidFill>
              <a:ln w="19050">
                <a:solidFill>
                  <a:schemeClr val="accent2"/>
                </a:solidFill>
              </a:ln>
              <a:effectLst/>
            </c:spPr>
          </c:marker>
          <c:xVal>
            <c:numRef>
              <c:f>Data!$F$75:$F$116</c:f>
              <c:numCache>
                <c:formatCode>General</c:formatCode>
                <c:ptCount val="42"/>
                <c:pt idx="0">
                  <c:v>17635.217349557501</c:v>
                </c:pt>
                <c:pt idx="1">
                  <c:v>14945.230195365601</c:v>
                </c:pt>
                <c:pt idx="2">
                  <c:v>12848.046340159901</c:v>
                </c:pt>
                <c:pt idx="3">
                  <c:v>10082.027758862299</c:v>
                </c:pt>
                <c:pt idx="4">
                  <c:v>7231.31441313496</c:v>
                </c:pt>
                <c:pt idx="5">
                  <c:v>5523.2740930262298</c:v>
                </c:pt>
                <c:pt idx="6">
                  <c:v>4102.3261420587396</c:v>
                </c:pt>
                <c:pt idx="7">
                  <c:v>2708.8488407955301</c:v>
                </c:pt>
                <c:pt idx="8">
                  <c:v>1994.65967376137</c:v>
                </c:pt>
                <c:pt idx="9">
                  <c:v>2713.5459366065702</c:v>
                </c:pt>
                <c:pt idx="10">
                  <c:v>4120.80420632401</c:v>
                </c:pt>
                <c:pt idx="11">
                  <c:v>5490.5253177108298</c:v>
                </c:pt>
                <c:pt idx="12">
                  <c:v>7220.8157678878397</c:v>
                </c:pt>
                <c:pt idx="13">
                  <c:v>10092.0077632342</c:v>
                </c:pt>
                <c:pt idx="14">
                  <c:v>12834.2532146098</c:v>
                </c:pt>
                <c:pt idx="15">
                  <c:v>14958.9503619805</c:v>
                </c:pt>
                <c:pt idx="16">
                  <c:v>17676.814020255999</c:v>
                </c:pt>
                <c:pt idx="17">
                  <c:v>14953.592517748801</c:v>
                </c:pt>
                <c:pt idx="18">
                  <c:v>12846.017449814301</c:v>
                </c:pt>
                <c:pt idx="19">
                  <c:v>10102.653757657101</c:v>
                </c:pt>
                <c:pt idx="20">
                  <c:v>7266.0639709085799</c:v>
                </c:pt>
                <c:pt idx="21">
                  <c:v>5498.6063106653201</c:v>
                </c:pt>
                <c:pt idx="22">
                  <c:v>4102.1501522335902</c:v>
                </c:pt>
                <c:pt idx="23">
                  <c:v>2711.6799649804302</c:v>
                </c:pt>
                <c:pt idx="24">
                  <c:v>17605.191245578299</c:v>
                </c:pt>
                <c:pt idx="25">
                  <c:v>14870.7816895416</c:v>
                </c:pt>
                <c:pt idx="26">
                  <c:v>12688.5605561091</c:v>
                </c:pt>
                <c:pt idx="27">
                  <c:v>9862.4881093317599</c:v>
                </c:pt>
                <c:pt idx="28">
                  <c:v>6899.8681464897199</c:v>
                </c:pt>
                <c:pt idx="29">
                  <c:v>5124.4917381062796</c:v>
                </c:pt>
                <c:pt idx="30">
                  <c:v>3712.9639815339601</c:v>
                </c:pt>
                <c:pt idx="31">
                  <c:v>3151.84829076096</c:v>
                </c:pt>
                <c:pt idx="32">
                  <c:v>2425.8110134783701</c:v>
                </c:pt>
                <c:pt idx="33">
                  <c:v>1761.6791477018401</c:v>
                </c:pt>
                <c:pt idx="34">
                  <c:v>2386.7407579802102</c:v>
                </c:pt>
                <c:pt idx="35">
                  <c:v>3123.4948059558301</c:v>
                </c:pt>
                <c:pt idx="36">
                  <c:v>4439.8458770429397</c:v>
                </c:pt>
                <c:pt idx="37">
                  <c:v>5785.8301130186901</c:v>
                </c:pt>
                <c:pt idx="38">
                  <c:v>7435.7639692437997</c:v>
                </c:pt>
                <c:pt idx="39">
                  <c:v>10222.579001248299</c:v>
                </c:pt>
                <c:pt idx="40">
                  <c:v>12887.557883039901</c:v>
                </c:pt>
                <c:pt idx="41">
                  <c:v>14953.1693925086</c:v>
                </c:pt>
              </c:numCache>
            </c:numRef>
          </c:xVal>
          <c:yVal>
            <c:numRef>
              <c:f>Data!$H$75:$H$116</c:f>
              <c:numCache>
                <c:formatCode>General</c:formatCode>
                <c:ptCount val="42"/>
                <c:pt idx="0">
                  <c:v>2.91856421847001E-2</c:v>
                </c:pt>
                <c:pt idx="1">
                  <c:v>3.9863229072800266E-2</c:v>
                </c:pt>
                <c:pt idx="2">
                  <c:v>-1.0245645984202412E-2</c:v>
                </c:pt>
                <c:pt idx="3">
                  <c:v>0.10959281147199817</c:v>
                </c:pt>
                <c:pt idx="4">
                  <c:v>5.264657122069849E-2</c:v>
                </c:pt>
                <c:pt idx="5">
                  <c:v>8.4917268337996177E-3</c:v>
                </c:pt>
                <c:pt idx="6">
                  <c:v>-0.27218843915689916</c:v>
                </c:pt>
                <c:pt idx="7">
                  <c:v>-0.57512714798550135</c:v>
                </c:pt>
                <c:pt idx="8">
                  <c:v>-0.87881794676210134</c:v>
                </c:pt>
                <c:pt idx="9">
                  <c:v>-0.5184885472751013</c:v>
                </c:pt>
                <c:pt idx="10">
                  <c:v>-0.33945010475880011</c:v>
                </c:pt>
                <c:pt idx="11">
                  <c:v>-6.3186070092701385E-2</c:v>
                </c:pt>
                <c:pt idx="12">
                  <c:v>-1.3676551812501714E-2</c:v>
                </c:pt>
                <c:pt idx="13">
                  <c:v>9.6642119626299205E-2</c:v>
                </c:pt>
                <c:pt idx="14">
                  <c:v>2.0523253908198313E-2</c:v>
                </c:pt>
                <c:pt idx="15">
                  <c:v>7.1538721797598015E-2</c:v>
                </c:pt>
                <c:pt idx="16">
                  <c:v>0</c:v>
                </c:pt>
                <c:pt idx="17">
                  <c:v>-3.0045495553800095E-2</c:v>
                </c:pt>
                <c:pt idx="18">
                  <c:v>7.6224966718399401E-2</c:v>
                </c:pt>
                <c:pt idx="19">
                  <c:v>0.12191288786409871</c:v>
                </c:pt>
                <c:pt idx="20">
                  <c:v>0.1003453334482991</c:v>
                </c:pt>
                <c:pt idx="21">
                  <c:v>2.3884197537199725E-2</c:v>
                </c:pt>
                <c:pt idx="22">
                  <c:v>-9.7516272157399442E-2</c:v>
                </c:pt>
                <c:pt idx="23">
                  <c:v>-0.33715791153669983</c:v>
                </c:pt>
                <c:pt idx="24">
                  <c:v>0</c:v>
                </c:pt>
                <c:pt idx="25">
                  <c:v>-0.10835954529660086</c:v>
                </c:pt>
                <c:pt idx="26">
                  <c:v>-0.10486674751660274</c:v>
                </c:pt>
                <c:pt idx="27">
                  <c:v>-6.4937742204001836E-2</c:v>
                </c:pt>
                <c:pt idx="28">
                  <c:v>-0.13648579816040041</c:v>
                </c:pt>
                <c:pt idx="29">
                  <c:v>-0.14306542352170126</c:v>
                </c:pt>
                <c:pt idx="30">
                  <c:v>-0.28709062553710041</c:v>
                </c:pt>
                <c:pt idx="31">
                  <c:v>-0.45059594627500132</c:v>
                </c:pt>
                <c:pt idx="32">
                  <c:v>-0.7940714587297002</c:v>
                </c:pt>
                <c:pt idx="33">
                  <c:v>-1.3797458420815012</c:v>
                </c:pt>
                <c:pt idx="34">
                  <c:v>-0.97435092419890168</c:v>
                </c:pt>
                <c:pt idx="35">
                  <c:v>-0.49481765891110285</c:v>
                </c:pt>
                <c:pt idx="36">
                  <c:v>-0.28788242797489971</c:v>
                </c:pt>
                <c:pt idx="37">
                  <c:v>-8.7883106779102604E-2</c:v>
                </c:pt>
                <c:pt idx="38">
                  <c:v>-0.11824544576669993</c:v>
                </c:pt>
                <c:pt idx="39">
                  <c:v>-7.243332253350232E-2</c:v>
                </c:pt>
                <c:pt idx="40">
                  <c:v>-0.1598799602819021</c:v>
                </c:pt>
                <c:pt idx="41">
                  <c:v>-3.7108261623000516E-2</c:v>
                </c:pt>
              </c:numCache>
            </c:numRef>
          </c:yVal>
          <c:smooth val="0"/>
          <c:extLst>
            <c:ext xmlns:c16="http://schemas.microsoft.com/office/drawing/2014/chart" uri="{C3380CC4-5D6E-409C-BE32-E72D297353CC}">
              <c16:uniqueId val="{00000001-7420-40AF-B356-126A8A902EB7}"/>
            </c:ext>
          </c:extLst>
        </c:ser>
        <c:ser>
          <c:idx val="3"/>
          <c:order val="3"/>
          <c:tx>
            <c:v>Fall 2018, Field</c:v>
          </c:tx>
          <c:spPr>
            <a:ln w="25400" cap="rnd">
              <a:noFill/>
              <a:round/>
            </a:ln>
            <a:effectLst/>
          </c:spPr>
          <c:marker>
            <c:symbol val="circle"/>
            <c:size val="5"/>
            <c:spPr>
              <a:solidFill>
                <a:schemeClr val="accent4"/>
              </a:solidFill>
              <a:ln w="19050">
                <a:solidFill>
                  <a:schemeClr val="accent4"/>
                </a:solidFill>
              </a:ln>
              <a:effectLst/>
            </c:spPr>
          </c:marker>
          <c:dPt>
            <c:idx val="1"/>
            <c:marker>
              <c:symbol val="circle"/>
              <c:size val="5"/>
              <c:spPr>
                <a:solidFill>
                  <a:schemeClr val="accent4"/>
                </a:solidFill>
                <a:ln w="19050">
                  <a:solidFill>
                    <a:schemeClr val="accent4"/>
                  </a:solidFill>
                </a:ln>
                <a:effectLst/>
              </c:spPr>
            </c:marker>
            <c:bubble3D val="0"/>
            <c:extLst>
              <c:ext xmlns:c16="http://schemas.microsoft.com/office/drawing/2014/chart" uri="{C3380CC4-5D6E-409C-BE32-E72D297353CC}">
                <c16:uniqueId val="{00000002-7420-40AF-B356-126A8A902EB7}"/>
              </c:ext>
            </c:extLst>
          </c:dPt>
          <c:xVal>
            <c:numRef>
              <c:f>Data!$F$117:$F$125</c:f>
              <c:numCache>
                <c:formatCode>General</c:formatCode>
                <c:ptCount val="9"/>
                <c:pt idx="0">
                  <c:v>600</c:v>
                </c:pt>
                <c:pt idx="1">
                  <c:v>890</c:v>
                </c:pt>
                <c:pt idx="2">
                  <c:v>2000</c:v>
                </c:pt>
                <c:pt idx="3">
                  <c:v>4300</c:v>
                </c:pt>
                <c:pt idx="4">
                  <c:v>6000</c:v>
                </c:pt>
                <c:pt idx="5">
                  <c:v>8100</c:v>
                </c:pt>
                <c:pt idx="6">
                  <c:v>11700</c:v>
                </c:pt>
                <c:pt idx="7">
                  <c:v>15000</c:v>
                </c:pt>
                <c:pt idx="8">
                  <c:v>17600</c:v>
                </c:pt>
              </c:numCache>
            </c:numRef>
          </c:xVal>
          <c:yVal>
            <c:numRef>
              <c:f>Data!$H$117:$H$125</c:f>
              <c:numCache>
                <c:formatCode>0.00</c:formatCode>
                <c:ptCount val="9"/>
                <c:pt idx="0">
                  <c:v>-5.3</c:v>
                </c:pt>
                <c:pt idx="1">
                  <c:v>-3.8</c:v>
                </c:pt>
                <c:pt idx="2">
                  <c:v>-1.5</c:v>
                </c:pt>
                <c:pt idx="3">
                  <c:v>-0.5</c:v>
                </c:pt>
                <c:pt idx="4">
                  <c:v>-0.19999</c:v>
                </c:pt>
                <c:pt idx="5">
                  <c:v>-0.19900000000000001</c:v>
                </c:pt>
                <c:pt idx="6">
                  <c:v>0.100000000000001</c:v>
                </c:pt>
                <c:pt idx="7">
                  <c:v>0.100000000000001</c:v>
                </c:pt>
                <c:pt idx="8">
                  <c:v>0</c:v>
                </c:pt>
              </c:numCache>
            </c:numRef>
          </c:yVal>
          <c:smooth val="0"/>
          <c:extLst>
            <c:ext xmlns:c16="http://schemas.microsoft.com/office/drawing/2014/chart" uri="{C3380CC4-5D6E-409C-BE32-E72D297353CC}">
              <c16:uniqueId val="{00000003-7420-40AF-B356-126A8A902EB7}"/>
            </c:ext>
          </c:extLst>
        </c:ser>
        <c:ser>
          <c:idx val="4"/>
          <c:order val="4"/>
          <c:tx>
            <c:v>Fall 2016, Field</c:v>
          </c:tx>
          <c:spPr>
            <a:ln w="25400" cap="rnd">
              <a:noFill/>
              <a:round/>
            </a:ln>
            <a:effectLst/>
          </c:spPr>
          <c:marker>
            <c:symbol val="circle"/>
            <c:size val="5"/>
            <c:spPr>
              <a:solidFill>
                <a:srgbClr val="FF0000"/>
              </a:solidFill>
              <a:ln w="19050">
                <a:solidFill>
                  <a:srgbClr val="FF0000"/>
                </a:solidFill>
              </a:ln>
              <a:effectLst/>
            </c:spPr>
          </c:marker>
          <c:xVal>
            <c:numRef>
              <c:f>Data!$F$5:$F$14</c:f>
              <c:numCache>
                <c:formatCode>General</c:formatCode>
                <c:ptCount val="10"/>
                <c:pt idx="0">
                  <c:v>14370</c:v>
                </c:pt>
                <c:pt idx="1">
                  <c:v>5418</c:v>
                </c:pt>
                <c:pt idx="2">
                  <c:v>3076</c:v>
                </c:pt>
                <c:pt idx="3">
                  <c:v>2843</c:v>
                </c:pt>
                <c:pt idx="4">
                  <c:v>596</c:v>
                </c:pt>
                <c:pt idx="5">
                  <c:v>301.7</c:v>
                </c:pt>
                <c:pt idx="6">
                  <c:v>103.3</c:v>
                </c:pt>
                <c:pt idx="7">
                  <c:v>896.7</c:v>
                </c:pt>
                <c:pt idx="8">
                  <c:v>8252</c:v>
                </c:pt>
                <c:pt idx="9">
                  <c:v>14330</c:v>
                </c:pt>
              </c:numCache>
            </c:numRef>
          </c:xVal>
          <c:yVal>
            <c:numRef>
              <c:f>Data!$H$5:$H$14</c:f>
              <c:numCache>
                <c:formatCode>General</c:formatCode>
                <c:ptCount val="10"/>
                <c:pt idx="0">
                  <c:v>0</c:v>
                </c:pt>
                <c:pt idx="1">
                  <c:v>0.21999999999999886</c:v>
                </c:pt>
                <c:pt idx="2">
                  <c:v>0.60999999999999943</c:v>
                </c:pt>
                <c:pt idx="3">
                  <c:v>0.76999999999999957</c:v>
                </c:pt>
                <c:pt idx="4">
                  <c:v>2.3599999999999994</c:v>
                </c:pt>
                <c:pt idx="5">
                  <c:v>5.5399999999999991</c:v>
                </c:pt>
                <c:pt idx="6">
                  <c:v>12.2</c:v>
                </c:pt>
                <c:pt idx="7">
                  <c:v>1.5499999999999972</c:v>
                </c:pt>
                <c:pt idx="8">
                  <c:v>0.96999999999999886</c:v>
                </c:pt>
                <c:pt idx="9">
                  <c:v>4.9999999999997158E-2</c:v>
                </c:pt>
              </c:numCache>
            </c:numRef>
          </c:yVal>
          <c:smooth val="0"/>
          <c:extLst>
            <c:ext xmlns:c16="http://schemas.microsoft.com/office/drawing/2014/chart" uri="{C3380CC4-5D6E-409C-BE32-E72D297353CC}">
              <c16:uniqueId val="{00000004-7420-40AF-B356-126A8A902EB7}"/>
            </c:ext>
          </c:extLst>
        </c:ser>
        <c:dLbls>
          <c:showLegendKey val="0"/>
          <c:showVal val="0"/>
          <c:showCatName val="0"/>
          <c:showSerName val="0"/>
          <c:showPercent val="0"/>
          <c:showBubbleSize val="0"/>
        </c:dLbls>
        <c:axId val="553588048"/>
        <c:axId val="553588376"/>
        <c:extLst>
          <c:ext xmlns:c15="http://schemas.microsoft.com/office/drawing/2012/chart" uri="{02D57815-91ED-43cb-92C2-25804820EDAC}">
            <c15:filteredScatterSeries>
              <c15:ser>
                <c:idx val="2"/>
                <c:order val="2"/>
                <c:tx>
                  <c:strRef>
                    <c:extLst>
                      <c:ext uri="{02D57815-91ED-43cb-92C2-25804820EDAC}">
                        <c15:formulaRef>
                          <c15:sqref>Data!$A$99</c15:sqref>
                        </c15:formulaRef>
                      </c:ext>
                    </c:extLst>
                    <c:strCache>
                      <c:ptCount val="1"/>
                      <c:pt idx="0">
                        <c:v>8/27/2017</c:v>
                      </c:pt>
                    </c:strCache>
                  </c:strRef>
                </c:tx>
                <c:spPr>
                  <a:ln w="25400" cap="rnd">
                    <a:no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Data!$F$99:$F$116</c15:sqref>
                        </c15:formulaRef>
                      </c:ext>
                    </c:extLst>
                    <c:numCache>
                      <c:formatCode>General</c:formatCode>
                      <c:ptCount val="18"/>
                      <c:pt idx="0">
                        <c:v>17605.191245578299</c:v>
                      </c:pt>
                      <c:pt idx="1">
                        <c:v>14870.7816895416</c:v>
                      </c:pt>
                      <c:pt idx="2">
                        <c:v>12688.5605561091</c:v>
                      </c:pt>
                      <c:pt idx="3">
                        <c:v>9862.4881093317599</c:v>
                      </c:pt>
                      <c:pt idx="4">
                        <c:v>6899.8681464897199</c:v>
                      </c:pt>
                      <c:pt idx="5">
                        <c:v>5124.4917381062796</c:v>
                      </c:pt>
                      <c:pt idx="6">
                        <c:v>3712.9639815339601</c:v>
                      </c:pt>
                      <c:pt idx="7">
                        <c:v>3151.84829076096</c:v>
                      </c:pt>
                      <c:pt idx="8">
                        <c:v>2425.8110134783701</c:v>
                      </c:pt>
                      <c:pt idx="9">
                        <c:v>1761.6791477018401</c:v>
                      </c:pt>
                      <c:pt idx="10">
                        <c:v>2386.7407579802102</c:v>
                      </c:pt>
                      <c:pt idx="11">
                        <c:v>3123.4948059558301</c:v>
                      </c:pt>
                      <c:pt idx="12">
                        <c:v>4439.8458770429397</c:v>
                      </c:pt>
                      <c:pt idx="13">
                        <c:v>5785.8301130186901</c:v>
                      </c:pt>
                      <c:pt idx="14">
                        <c:v>7435.7639692437997</c:v>
                      </c:pt>
                      <c:pt idx="15">
                        <c:v>10222.579001248299</c:v>
                      </c:pt>
                      <c:pt idx="16">
                        <c:v>12887.557883039901</c:v>
                      </c:pt>
                      <c:pt idx="17">
                        <c:v>14953.1693925086</c:v>
                      </c:pt>
                    </c:numCache>
                  </c:numRef>
                </c:xVal>
                <c:yVal>
                  <c:numRef>
                    <c:extLst>
                      <c:ext uri="{02D57815-91ED-43cb-92C2-25804820EDAC}">
                        <c15:formulaRef>
                          <c15:sqref>Data!$H$99:$H$116</c15:sqref>
                        </c15:formulaRef>
                      </c:ext>
                    </c:extLst>
                    <c:numCache>
                      <c:formatCode>General</c:formatCode>
                      <c:ptCount val="18"/>
                      <c:pt idx="0">
                        <c:v>0</c:v>
                      </c:pt>
                      <c:pt idx="1">
                        <c:v>-0.10835954529660086</c:v>
                      </c:pt>
                      <c:pt idx="2">
                        <c:v>-0.10486674751660274</c:v>
                      </c:pt>
                      <c:pt idx="3">
                        <c:v>-6.4937742204001836E-2</c:v>
                      </c:pt>
                      <c:pt idx="4">
                        <c:v>-0.13648579816040041</c:v>
                      </c:pt>
                      <c:pt idx="5">
                        <c:v>-0.14306542352170126</c:v>
                      </c:pt>
                      <c:pt idx="6">
                        <c:v>-0.28709062553710041</c:v>
                      </c:pt>
                      <c:pt idx="7">
                        <c:v>-0.45059594627500132</c:v>
                      </c:pt>
                      <c:pt idx="8">
                        <c:v>-0.7940714587297002</c:v>
                      </c:pt>
                      <c:pt idx="9">
                        <c:v>-1.3797458420815012</c:v>
                      </c:pt>
                      <c:pt idx="10">
                        <c:v>-0.97435092419890168</c:v>
                      </c:pt>
                      <c:pt idx="11">
                        <c:v>-0.49481765891110285</c:v>
                      </c:pt>
                      <c:pt idx="12">
                        <c:v>-0.28788242797489971</c:v>
                      </c:pt>
                      <c:pt idx="13">
                        <c:v>-8.7883106779102604E-2</c:v>
                      </c:pt>
                      <c:pt idx="14">
                        <c:v>-0.11824544576669993</c:v>
                      </c:pt>
                      <c:pt idx="15">
                        <c:v>-7.243332253350232E-2</c:v>
                      </c:pt>
                      <c:pt idx="16">
                        <c:v>-0.1598799602819021</c:v>
                      </c:pt>
                      <c:pt idx="17">
                        <c:v>-3.7108261623000516E-2</c:v>
                      </c:pt>
                    </c:numCache>
                  </c:numRef>
                </c:yVal>
                <c:smooth val="0"/>
                <c:extLst>
                  <c:ext xmlns:c16="http://schemas.microsoft.com/office/drawing/2014/chart" uri="{C3380CC4-5D6E-409C-BE32-E72D297353CC}">
                    <c16:uniqueId val="{00000005-7420-40AF-B356-126A8A902EB7}"/>
                  </c:ext>
                </c:extLst>
              </c15:ser>
            </c15:filteredScatterSeries>
          </c:ext>
        </c:extLst>
      </c:scatterChart>
      <c:valAx>
        <c:axId val="55358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Humidity, ppmv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53588376"/>
        <c:crosses val="autoZero"/>
        <c:crossBetween val="midCat"/>
      </c:valAx>
      <c:valAx>
        <c:axId val="553588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d18O deviation, permil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53588048"/>
        <c:crosses val="autoZero"/>
        <c:crossBetween val="midCat"/>
      </c:valAx>
      <c:spPr>
        <a:noFill/>
        <a:ln>
          <a:noFill/>
        </a:ln>
        <a:effectLst/>
      </c:spPr>
    </c:plotArea>
    <c:legend>
      <c:legendPos val="r"/>
      <c:layout>
        <c:manualLayout>
          <c:xMode val="edge"/>
          <c:yMode val="edge"/>
          <c:x val="0.75921176270980817"/>
          <c:y val="7.2772273428981807E-2"/>
          <c:w val="0.16963511297272391"/>
          <c:h val="0.242197547795753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Spring 2017, Ascending Humidity</c:v>
          </c:tx>
          <c:spPr>
            <a:ln w="19050" cap="rnd">
              <a:noFill/>
              <a:round/>
            </a:ln>
            <a:effectLst/>
          </c:spPr>
          <c:marker>
            <c:symbol val="circle"/>
            <c:size val="5"/>
            <c:spPr>
              <a:solidFill>
                <a:schemeClr val="accent1"/>
              </a:solidFill>
              <a:ln w="9525">
                <a:solidFill>
                  <a:schemeClr val="accent1"/>
                </a:solidFill>
              </a:ln>
              <a:effectLst/>
            </c:spPr>
          </c:marker>
          <c:xVal>
            <c:numRef>
              <c:f>(Data!$F$19:$F$31,Data!$F$32:$F$46,Data!$F$50:$F$64)</c:f>
              <c:numCache>
                <c:formatCode>General</c:formatCode>
                <c:ptCount val="43"/>
                <c:pt idx="0">
                  <c:v>751.77348109580998</c:v>
                </c:pt>
                <c:pt idx="1">
                  <c:v>1395.9773480906899</c:v>
                </c:pt>
                <c:pt idx="2">
                  <c:v>1726.10193275711</c:v>
                </c:pt>
                <c:pt idx="3">
                  <c:v>1876.0671728406501</c:v>
                </c:pt>
                <c:pt idx="4">
                  <c:v>2826.4404292750401</c:v>
                </c:pt>
                <c:pt idx="5">
                  <c:v>3952.6996786259501</c:v>
                </c:pt>
                <c:pt idx="6">
                  <c:v>4912.4529300403401</c:v>
                </c:pt>
                <c:pt idx="7">
                  <c:v>5825.7448067109499</c:v>
                </c:pt>
                <c:pt idx="8">
                  <c:v>6925.9231344823802</c:v>
                </c:pt>
                <c:pt idx="9">
                  <c:v>7869.3176771497701</c:v>
                </c:pt>
                <c:pt idx="10">
                  <c:v>8832.0163672769704</c:v>
                </c:pt>
                <c:pt idx="11">
                  <c:v>10870.211488700499</c:v>
                </c:pt>
                <c:pt idx="12">
                  <c:v>12904.5505758126</c:v>
                </c:pt>
                <c:pt idx="13">
                  <c:v>1278.4173885765199</c:v>
                </c:pt>
                <c:pt idx="14">
                  <c:v>2000.28843723097</c:v>
                </c:pt>
                <c:pt idx="15">
                  <c:v>2322.0299110986002</c:v>
                </c:pt>
                <c:pt idx="16">
                  <c:v>2489.3061518001</c:v>
                </c:pt>
                <c:pt idx="17">
                  <c:v>3561.7474879270098</c:v>
                </c:pt>
                <c:pt idx="18">
                  <c:v>4773.8541360476502</c:v>
                </c:pt>
                <c:pt idx="19">
                  <c:v>5802.9169587517999</c:v>
                </c:pt>
                <c:pt idx="20">
                  <c:v>6829.4742043774404</c:v>
                </c:pt>
                <c:pt idx="21">
                  <c:v>8033.0114342991501</c:v>
                </c:pt>
                <c:pt idx="22">
                  <c:v>9064.3436087793598</c:v>
                </c:pt>
                <c:pt idx="23">
                  <c:v>10092.3732775309</c:v>
                </c:pt>
                <c:pt idx="24">
                  <c:v>12315.078532552699</c:v>
                </c:pt>
                <c:pt idx="25">
                  <c:v>14566.940075517001</c:v>
                </c:pt>
                <c:pt idx="26">
                  <c:v>16789.261227359701</c:v>
                </c:pt>
                <c:pt idx="27">
                  <c:v>19060.504233646501</c:v>
                </c:pt>
                <c:pt idx="28">
                  <c:v>436.16819701295998</c:v>
                </c:pt>
                <c:pt idx="29">
                  <c:v>731.48513868062105</c:v>
                </c:pt>
                <c:pt idx="30">
                  <c:v>1022.85274212681</c:v>
                </c:pt>
                <c:pt idx="31">
                  <c:v>1657.6303088185</c:v>
                </c:pt>
                <c:pt idx="32">
                  <c:v>1819.42151145256</c:v>
                </c:pt>
                <c:pt idx="33">
                  <c:v>2310.4824277872899</c:v>
                </c:pt>
                <c:pt idx="34">
                  <c:v>3106.1248866749802</c:v>
                </c:pt>
                <c:pt idx="35">
                  <c:v>3866.0672746448199</c:v>
                </c:pt>
                <c:pt idx="36">
                  <c:v>4676.9446542757196</c:v>
                </c:pt>
                <c:pt idx="37">
                  <c:v>5951.4907543065801</c:v>
                </c:pt>
                <c:pt idx="38">
                  <c:v>8019.0295132051997</c:v>
                </c:pt>
                <c:pt idx="39">
                  <c:v>10076.301179832701</c:v>
                </c:pt>
                <c:pt idx="40">
                  <c:v>13259.0651389508</c:v>
                </c:pt>
                <c:pt idx="41">
                  <c:v>15329.087110993099</c:v>
                </c:pt>
                <c:pt idx="42">
                  <c:v>17408.428524337702</c:v>
                </c:pt>
              </c:numCache>
              <c:extLst xmlns:c15="http://schemas.microsoft.com/office/drawing/2012/chart"/>
            </c:numRef>
          </c:xVal>
          <c:yVal>
            <c:numRef>
              <c:f>(Data!$I$19:$I$31,Data!$I$32:$I$46,Data!$I$50:$I$64)</c:f>
              <c:numCache>
                <c:formatCode>General</c:formatCode>
                <c:ptCount val="43"/>
                <c:pt idx="0">
                  <c:v>-69.620994659194992</c:v>
                </c:pt>
                <c:pt idx="1">
                  <c:v>-23.920661573497995</c:v>
                </c:pt>
                <c:pt idx="2">
                  <c:v>-10.108506118021012</c:v>
                </c:pt>
                <c:pt idx="3">
                  <c:v>-8.9439129111750049</c:v>
                </c:pt>
                <c:pt idx="4">
                  <c:v>-7.7388907460079963</c:v>
                </c:pt>
                <c:pt idx="5">
                  <c:v>-5.5305847048479961</c:v>
                </c:pt>
                <c:pt idx="6">
                  <c:v>-3.8355733359850035</c:v>
                </c:pt>
                <c:pt idx="7">
                  <c:v>-3.0001236850920066</c:v>
                </c:pt>
                <c:pt idx="8">
                  <c:v>-2.8112795849380063</c:v>
                </c:pt>
                <c:pt idx="9">
                  <c:v>-2.2178131074939955</c:v>
                </c:pt>
                <c:pt idx="10">
                  <c:v>-1.3376078198359949</c:v>
                </c:pt>
                <c:pt idx="11">
                  <c:v>-0.69482400252300636</c:v>
                </c:pt>
                <c:pt idx="12">
                  <c:v>0</c:v>
                </c:pt>
                <c:pt idx="13">
                  <c:v>-24.540914071696008</c:v>
                </c:pt>
                <c:pt idx="14">
                  <c:v>-15.120775110402008</c:v>
                </c:pt>
                <c:pt idx="15">
                  <c:v>-13.115854130073998</c:v>
                </c:pt>
                <c:pt idx="16">
                  <c:v>-11.836643067032</c:v>
                </c:pt>
                <c:pt idx="17">
                  <c:v>-8.7633666788759967</c:v>
                </c:pt>
                <c:pt idx="18">
                  <c:v>-6.86690812820801</c:v>
                </c:pt>
                <c:pt idx="19">
                  <c:v>-5.6805918490450011</c:v>
                </c:pt>
                <c:pt idx="20">
                  <c:v>-4.3664752569739989</c:v>
                </c:pt>
                <c:pt idx="21">
                  <c:v>-3.8656936063100034</c:v>
                </c:pt>
                <c:pt idx="22">
                  <c:v>-3.1097185822710003</c:v>
                </c:pt>
                <c:pt idx="23">
                  <c:v>-2.9583980481699967</c:v>
                </c:pt>
                <c:pt idx="24">
                  <c:v>-2.1907771611940063</c:v>
                </c:pt>
                <c:pt idx="25">
                  <c:v>-0.99355542051399937</c:v>
                </c:pt>
                <c:pt idx="26">
                  <c:v>-0.68694733630199778</c:v>
                </c:pt>
                <c:pt idx="27">
                  <c:v>0</c:v>
                </c:pt>
                <c:pt idx="28">
                  <c:v>-57.351289221116886</c:v>
                </c:pt>
                <c:pt idx="29">
                  <c:v>-32.654243547962906</c:v>
                </c:pt>
                <c:pt idx="30">
                  <c:v>-24.166778821839898</c:v>
                </c:pt>
                <c:pt idx="31">
                  <c:v>-17.852572202821904</c:v>
                </c:pt>
                <c:pt idx="32">
                  <c:v>-14.415294313880892</c:v>
                </c:pt>
                <c:pt idx="33">
                  <c:v>-12.543374846983895</c:v>
                </c:pt>
                <c:pt idx="34">
                  <c:v>-7.5989455385839051</c:v>
                </c:pt>
                <c:pt idx="35">
                  <c:v>-6.4408832560409053</c:v>
                </c:pt>
                <c:pt idx="36">
                  <c:v>-3.6457117031908979</c:v>
                </c:pt>
                <c:pt idx="37">
                  <c:v>-3.4831313904929004</c:v>
                </c:pt>
                <c:pt idx="38">
                  <c:v>-2.7991909352288928</c:v>
                </c:pt>
                <c:pt idx="39">
                  <c:v>-2.0741939912428933</c:v>
                </c:pt>
                <c:pt idx="40">
                  <c:v>-1.1150599892200006</c:v>
                </c:pt>
                <c:pt idx="41">
                  <c:v>-0.40298516878409885</c:v>
                </c:pt>
                <c:pt idx="42">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DD24-4541-954E-E9B98035B7CD}"/>
            </c:ext>
          </c:extLst>
        </c:ser>
        <c:ser>
          <c:idx val="1"/>
          <c:order val="1"/>
          <c:tx>
            <c:v>Spring 2017, Descending Humidity</c:v>
          </c:tx>
          <c:spPr>
            <a:ln w="25400" cap="rnd">
              <a:noFill/>
              <a:round/>
            </a:ln>
            <a:effectLst/>
          </c:spPr>
          <c:marker>
            <c:symbol val="circle"/>
            <c:size val="5"/>
            <c:spPr>
              <a:solidFill>
                <a:schemeClr val="accent2"/>
              </a:solidFill>
              <a:ln w="9525">
                <a:solidFill>
                  <a:schemeClr val="accent2"/>
                </a:solidFill>
              </a:ln>
              <a:effectLst/>
            </c:spPr>
          </c:marker>
          <c:xVal>
            <c:numRef>
              <c:f>(Data!$F$46:$F$49,Data!$F$64:$F$74)</c:f>
              <c:numCache>
                <c:formatCode>General</c:formatCode>
                <c:ptCount val="15"/>
                <c:pt idx="0">
                  <c:v>19060.504233646501</c:v>
                </c:pt>
                <c:pt idx="1">
                  <c:v>12334.546102149299</c:v>
                </c:pt>
                <c:pt idx="2">
                  <c:v>4748.6876564685099</c:v>
                </c:pt>
                <c:pt idx="3">
                  <c:v>1273.0874469119799</c:v>
                </c:pt>
                <c:pt idx="4">
                  <c:v>17408.428524337702</c:v>
                </c:pt>
                <c:pt idx="5">
                  <c:v>15341.467316554301</c:v>
                </c:pt>
                <c:pt idx="6">
                  <c:v>13279.9322902077</c:v>
                </c:pt>
                <c:pt idx="7">
                  <c:v>10114.6484535769</c:v>
                </c:pt>
                <c:pt idx="8">
                  <c:v>8048.3290534543403</c:v>
                </c:pt>
                <c:pt idx="9">
                  <c:v>6010.0878665951896</c:v>
                </c:pt>
                <c:pt idx="10">
                  <c:v>4719.6808485398797</c:v>
                </c:pt>
                <c:pt idx="11">
                  <c:v>3923.9889581416201</c:v>
                </c:pt>
                <c:pt idx="12">
                  <c:v>3135.36969682788</c:v>
                </c:pt>
                <c:pt idx="13">
                  <c:v>2324.0528719173599</c:v>
                </c:pt>
                <c:pt idx="14">
                  <c:v>1832.94087081456</c:v>
                </c:pt>
              </c:numCache>
              <c:extLst xmlns:c15="http://schemas.microsoft.com/office/drawing/2012/chart"/>
            </c:numRef>
          </c:xVal>
          <c:yVal>
            <c:numRef>
              <c:f>(Data!$I$46:$I$49,Data!$I$64:$I$74)</c:f>
              <c:numCache>
                <c:formatCode>General</c:formatCode>
                <c:ptCount val="15"/>
                <c:pt idx="0">
                  <c:v>0</c:v>
                </c:pt>
                <c:pt idx="1">
                  <c:v>-0.89748357018901004</c:v>
                </c:pt>
                <c:pt idx="2">
                  <c:v>-2.7663292230510024</c:v>
                </c:pt>
                <c:pt idx="3">
                  <c:v>-12.528570346120006</c:v>
                </c:pt>
                <c:pt idx="4">
                  <c:v>0</c:v>
                </c:pt>
                <c:pt idx="5">
                  <c:v>0.15640430891420465</c:v>
                </c:pt>
                <c:pt idx="6">
                  <c:v>-0.30047024841209691</c:v>
                </c:pt>
                <c:pt idx="7">
                  <c:v>-1.0572671753483007</c:v>
                </c:pt>
                <c:pt idx="8">
                  <c:v>-2.1458319116278943</c:v>
                </c:pt>
                <c:pt idx="9">
                  <c:v>-3.1995450707239002</c:v>
                </c:pt>
                <c:pt idx="10">
                  <c:v>-3.5808723589218943</c:v>
                </c:pt>
                <c:pt idx="11">
                  <c:v>-3.9109221570398915</c:v>
                </c:pt>
                <c:pt idx="12">
                  <c:v>-6.9031373120429009</c:v>
                </c:pt>
                <c:pt idx="13">
                  <c:v>-7.7378205650108924</c:v>
                </c:pt>
                <c:pt idx="14">
                  <c:v>-11.136629875137899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D24-4541-954E-E9B98035B7CD}"/>
            </c:ext>
          </c:extLst>
        </c:ser>
        <c:dLbls>
          <c:showLegendKey val="0"/>
          <c:showVal val="0"/>
          <c:showCatName val="0"/>
          <c:showSerName val="0"/>
          <c:showPercent val="0"/>
          <c:showBubbleSize val="0"/>
        </c:dLbls>
        <c:axId val="655522592"/>
        <c:axId val="655522920"/>
        <c:extLst>
          <c:ext xmlns:c15="http://schemas.microsoft.com/office/drawing/2012/chart" uri="{02D57815-91ED-43cb-92C2-25804820EDAC}">
            <c15:filteredScatterSeries>
              <c15:ser>
                <c:idx val="2"/>
                <c:order val="2"/>
                <c:tx>
                  <c:v>5/26/2017</c:v>
                </c:tx>
                <c:spPr>
                  <a:ln w="25400" cap="rnd">
                    <a:no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Data!$F$19:$F$31</c15:sqref>
                        </c15:formulaRef>
                      </c:ext>
                    </c:extLst>
                    <c:numCache>
                      <c:formatCode>General</c:formatCode>
                      <c:ptCount val="13"/>
                      <c:pt idx="0">
                        <c:v>751.77348109580998</c:v>
                      </c:pt>
                      <c:pt idx="1">
                        <c:v>1395.9773480906899</c:v>
                      </c:pt>
                      <c:pt idx="2">
                        <c:v>1726.10193275711</c:v>
                      </c:pt>
                      <c:pt idx="3">
                        <c:v>1876.0671728406501</c:v>
                      </c:pt>
                      <c:pt idx="4">
                        <c:v>2826.4404292750401</c:v>
                      </c:pt>
                      <c:pt idx="5">
                        <c:v>3952.6996786259501</c:v>
                      </c:pt>
                      <c:pt idx="6">
                        <c:v>4912.4529300403401</c:v>
                      </c:pt>
                      <c:pt idx="7">
                        <c:v>5825.7448067109499</c:v>
                      </c:pt>
                      <c:pt idx="8">
                        <c:v>6925.9231344823802</c:v>
                      </c:pt>
                      <c:pt idx="9">
                        <c:v>7869.3176771497701</c:v>
                      </c:pt>
                      <c:pt idx="10">
                        <c:v>8832.0163672769704</c:v>
                      </c:pt>
                      <c:pt idx="11">
                        <c:v>10870.211488700499</c:v>
                      </c:pt>
                      <c:pt idx="12">
                        <c:v>12904.5505758126</c:v>
                      </c:pt>
                    </c:numCache>
                  </c:numRef>
                </c:xVal>
                <c:yVal>
                  <c:numRef>
                    <c:extLst>
                      <c:ext uri="{02D57815-91ED-43cb-92C2-25804820EDAC}">
                        <c15:formulaRef>
                          <c15:sqref>Data!$I$19:$I$31</c15:sqref>
                        </c15:formulaRef>
                      </c:ext>
                    </c:extLst>
                    <c:numCache>
                      <c:formatCode>General</c:formatCode>
                      <c:ptCount val="13"/>
                      <c:pt idx="0">
                        <c:v>-69.620994659194992</c:v>
                      </c:pt>
                      <c:pt idx="1">
                        <c:v>-23.920661573497995</c:v>
                      </c:pt>
                      <c:pt idx="2">
                        <c:v>-10.108506118021012</c:v>
                      </c:pt>
                      <c:pt idx="3">
                        <c:v>-8.9439129111750049</c:v>
                      </c:pt>
                      <c:pt idx="4">
                        <c:v>-7.7388907460079963</c:v>
                      </c:pt>
                      <c:pt idx="5">
                        <c:v>-5.5305847048479961</c:v>
                      </c:pt>
                      <c:pt idx="6">
                        <c:v>-3.8355733359850035</c:v>
                      </c:pt>
                      <c:pt idx="7">
                        <c:v>-3.0001236850920066</c:v>
                      </c:pt>
                      <c:pt idx="8">
                        <c:v>-2.8112795849380063</c:v>
                      </c:pt>
                      <c:pt idx="9">
                        <c:v>-2.2178131074939955</c:v>
                      </c:pt>
                      <c:pt idx="10">
                        <c:v>-1.3376078198359949</c:v>
                      </c:pt>
                      <c:pt idx="11">
                        <c:v>-0.69482400252300636</c:v>
                      </c:pt>
                      <c:pt idx="12">
                        <c:v>0</c:v>
                      </c:pt>
                    </c:numCache>
                  </c:numRef>
                </c:yVal>
                <c:smooth val="0"/>
                <c:extLst>
                  <c:ext xmlns:c16="http://schemas.microsoft.com/office/drawing/2014/chart" uri="{C3380CC4-5D6E-409C-BE32-E72D297353CC}">
                    <c16:uniqueId val="{00000000-DD24-4541-954E-E9B98035B7CD}"/>
                  </c:ext>
                </c:extLst>
              </c15:ser>
            </c15:filteredScatterSeries>
            <c15:filteredScatterSeries>
              <c15:ser>
                <c:idx val="3"/>
                <c:order val="3"/>
                <c:tx>
                  <c:v>5/29/2017</c:v>
                </c:tx>
                <c:spPr>
                  <a:ln w="25400" cap="rnd">
                    <a:no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Data!$F$32:$F$49</c15:sqref>
                        </c15:formulaRef>
                      </c:ext>
                    </c:extLst>
                    <c:numCache>
                      <c:formatCode>General</c:formatCode>
                      <c:ptCount val="18"/>
                      <c:pt idx="0">
                        <c:v>1278.4173885765199</c:v>
                      </c:pt>
                      <c:pt idx="1">
                        <c:v>2000.28843723097</c:v>
                      </c:pt>
                      <c:pt idx="2">
                        <c:v>2322.0299110986002</c:v>
                      </c:pt>
                      <c:pt idx="3">
                        <c:v>2489.3061518001</c:v>
                      </c:pt>
                      <c:pt idx="4">
                        <c:v>3561.7474879270098</c:v>
                      </c:pt>
                      <c:pt idx="5">
                        <c:v>4773.8541360476502</c:v>
                      </c:pt>
                      <c:pt idx="6">
                        <c:v>5802.9169587517999</c:v>
                      </c:pt>
                      <c:pt idx="7">
                        <c:v>6829.4742043774404</c:v>
                      </c:pt>
                      <c:pt idx="8">
                        <c:v>8033.0114342991501</c:v>
                      </c:pt>
                      <c:pt idx="9">
                        <c:v>9064.3436087793598</c:v>
                      </c:pt>
                      <c:pt idx="10">
                        <c:v>10092.3732775309</c:v>
                      </c:pt>
                      <c:pt idx="11">
                        <c:v>12315.078532552699</c:v>
                      </c:pt>
                      <c:pt idx="12">
                        <c:v>14566.940075517001</c:v>
                      </c:pt>
                      <c:pt idx="13">
                        <c:v>16789.261227359701</c:v>
                      </c:pt>
                      <c:pt idx="14">
                        <c:v>19060.504233646501</c:v>
                      </c:pt>
                      <c:pt idx="15">
                        <c:v>12334.546102149299</c:v>
                      </c:pt>
                      <c:pt idx="16">
                        <c:v>4748.6876564685099</c:v>
                      </c:pt>
                      <c:pt idx="17">
                        <c:v>1273.0874469119799</c:v>
                      </c:pt>
                    </c:numCache>
                  </c:numRef>
                </c:xVal>
                <c:yVal>
                  <c:numRef>
                    <c:extLst xmlns:c15="http://schemas.microsoft.com/office/drawing/2012/chart">
                      <c:ext xmlns:c15="http://schemas.microsoft.com/office/drawing/2012/chart" uri="{02D57815-91ED-43cb-92C2-25804820EDAC}">
                        <c15:formulaRef>
                          <c15:sqref>Data!$I$32:$I$49</c15:sqref>
                        </c15:formulaRef>
                      </c:ext>
                    </c:extLst>
                    <c:numCache>
                      <c:formatCode>General</c:formatCode>
                      <c:ptCount val="18"/>
                      <c:pt idx="0">
                        <c:v>-24.540914071696008</c:v>
                      </c:pt>
                      <c:pt idx="1">
                        <c:v>-15.120775110402008</c:v>
                      </c:pt>
                      <c:pt idx="2">
                        <c:v>-13.115854130073998</c:v>
                      </c:pt>
                      <c:pt idx="3">
                        <c:v>-11.836643067032</c:v>
                      </c:pt>
                      <c:pt idx="4">
                        <c:v>-8.7633666788759967</c:v>
                      </c:pt>
                      <c:pt idx="5">
                        <c:v>-6.86690812820801</c:v>
                      </c:pt>
                      <c:pt idx="6">
                        <c:v>-5.6805918490450011</c:v>
                      </c:pt>
                      <c:pt idx="7">
                        <c:v>-4.3664752569739989</c:v>
                      </c:pt>
                      <c:pt idx="8">
                        <c:v>-3.8656936063100034</c:v>
                      </c:pt>
                      <c:pt idx="9">
                        <c:v>-3.1097185822710003</c:v>
                      </c:pt>
                      <c:pt idx="10">
                        <c:v>-2.9583980481699967</c:v>
                      </c:pt>
                      <c:pt idx="11">
                        <c:v>-2.1907771611940063</c:v>
                      </c:pt>
                      <c:pt idx="12">
                        <c:v>-0.99355542051399937</c:v>
                      </c:pt>
                      <c:pt idx="13">
                        <c:v>-0.68694733630199778</c:v>
                      </c:pt>
                      <c:pt idx="14">
                        <c:v>0</c:v>
                      </c:pt>
                      <c:pt idx="15">
                        <c:v>-0.89748357018901004</c:v>
                      </c:pt>
                      <c:pt idx="16">
                        <c:v>-2.7663292230510024</c:v>
                      </c:pt>
                      <c:pt idx="17">
                        <c:v>-12.528570346120006</c:v>
                      </c:pt>
                    </c:numCache>
                  </c:numRef>
                </c:yVal>
                <c:smooth val="0"/>
                <c:extLst xmlns:c15="http://schemas.microsoft.com/office/drawing/2012/chart">
                  <c:ext xmlns:c16="http://schemas.microsoft.com/office/drawing/2014/chart" uri="{C3380CC4-5D6E-409C-BE32-E72D297353CC}">
                    <c16:uniqueId val="{00000001-DD24-4541-954E-E9B98035B7CD}"/>
                  </c:ext>
                </c:extLst>
              </c15:ser>
            </c15:filteredScatterSeries>
            <c15:filteredScatterSeries>
              <c15:ser>
                <c:idx val="4"/>
                <c:order val="4"/>
                <c:tx>
                  <c:v>6/1/2017</c:v>
                </c:tx>
                <c:spPr>
                  <a:ln w="25400" cap="rnd">
                    <a:no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Data!$F$50:$F$74</c15:sqref>
                        </c15:formulaRef>
                      </c:ext>
                    </c:extLst>
                    <c:numCache>
                      <c:formatCode>General</c:formatCode>
                      <c:ptCount val="25"/>
                      <c:pt idx="0">
                        <c:v>436.16819701295998</c:v>
                      </c:pt>
                      <c:pt idx="1">
                        <c:v>731.48513868062105</c:v>
                      </c:pt>
                      <c:pt idx="2">
                        <c:v>1022.85274212681</c:v>
                      </c:pt>
                      <c:pt idx="3">
                        <c:v>1657.6303088185</c:v>
                      </c:pt>
                      <c:pt idx="4">
                        <c:v>1819.42151145256</c:v>
                      </c:pt>
                      <c:pt idx="5">
                        <c:v>2310.4824277872899</c:v>
                      </c:pt>
                      <c:pt idx="6">
                        <c:v>3106.1248866749802</c:v>
                      </c:pt>
                      <c:pt idx="7">
                        <c:v>3866.0672746448199</c:v>
                      </c:pt>
                      <c:pt idx="8">
                        <c:v>4676.9446542757196</c:v>
                      </c:pt>
                      <c:pt idx="9">
                        <c:v>5951.4907543065801</c:v>
                      </c:pt>
                      <c:pt idx="10">
                        <c:v>8019.0295132051997</c:v>
                      </c:pt>
                      <c:pt idx="11">
                        <c:v>10076.301179832701</c:v>
                      </c:pt>
                      <c:pt idx="12">
                        <c:v>13259.0651389508</c:v>
                      </c:pt>
                      <c:pt idx="13">
                        <c:v>15329.087110993099</c:v>
                      </c:pt>
                      <c:pt idx="14">
                        <c:v>17408.428524337702</c:v>
                      </c:pt>
                      <c:pt idx="15">
                        <c:v>15341.467316554301</c:v>
                      </c:pt>
                      <c:pt idx="16">
                        <c:v>13279.9322902077</c:v>
                      </c:pt>
                      <c:pt idx="17">
                        <c:v>10114.6484535769</c:v>
                      </c:pt>
                      <c:pt idx="18">
                        <c:v>8048.3290534543403</c:v>
                      </c:pt>
                      <c:pt idx="19">
                        <c:v>6010.0878665951896</c:v>
                      </c:pt>
                      <c:pt idx="20">
                        <c:v>4719.6808485398797</c:v>
                      </c:pt>
                      <c:pt idx="21">
                        <c:v>3923.9889581416201</c:v>
                      </c:pt>
                      <c:pt idx="22">
                        <c:v>3135.36969682788</c:v>
                      </c:pt>
                      <c:pt idx="23">
                        <c:v>2324.0528719173599</c:v>
                      </c:pt>
                      <c:pt idx="24">
                        <c:v>1832.94087081456</c:v>
                      </c:pt>
                    </c:numCache>
                  </c:numRef>
                </c:xVal>
                <c:yVal>
                  <c:numRef>
                    <c:extLst xmlns:c15="http://schemas.microsoft.com/office/drawing/2012/chart">
                      <c:ext xmlns:c15="http://schemas.microsoft.com/office/drawing/2012/chart" uri="{02D57815-91ED-43cb-92C2-25804820EDAC}">
                        <c15:formulaRef>
                          <c15:sqref>Data!$I$50:$I$74</c15:sqref>
                        </c15:formulaRef>
                      </c:ext>
                    </c:extLst>
                    <c:numCache>
                      <c:formatCode>General</c:formatCode>
                      <c:ptCount val="25"/>
                      <c:pt idx="0">
                        <c:v>-57.351289221116886</c:v>
                      </c:pt>
                      <c:pt idx="1">
                        <c:v>-32.654243547962906</c:v>
                      </c:pt>
                      <c:pt idx="2">
                        <c:v>-24.166778821839898</c:v>
                      </c:pt>
                      <c:pt idx="3">
                        <c:v>-17.852572202821904</c:v>
                      </c:pt>
                      <c:pt idx="4">
                        <c:v>-14.415294313880892</c:v>
                      </c:pt>
                      <c:pt idx="5">
                        <c:v>-12.543374846983895</c:v>
                      </c:pt>
                      <c:pt idx="6">
                        <c:v>-7.5989455385839051</c:v>
                      </c:pt>
                      <c:pt idx="7">
                        <c:v>-6.4408832560409053</c:v>
                      </c:pt>
                      <c:pt idx="8">
                        <c:v>-3.6457117031908979</c:v>
                      </c:pt>
                      <c:pt idx="9">
                        <c:v>-3.4831313904929004</c:v>
                      </c:pt>
                      <c:pt idx="10">
                        <c:v>-2.7991909352288928</c:v>
                      </c:pt>
                      <c:pt idx="11">
                        <c:v>-2.0741939912428933</c:v>
                      </c:pt>
                      <c:pt idx="12">
                        <c:v>-1.1150599892200006</c:v>
                      </c:pt>
                      <c:pt idx="13">
                        <c:v>-0.40298516878409885</c:v>
                      </c:pt>
                      <c:pt idx="14">
                        <c:v>0</c:v>
                      </c:pt>
                      <c:pt idx="15">
                        <c:v>0.15640430891420465</c:v>
                      </c:pt>
                      <c:pt idx="16">
                        <c:v>-0.30047024841209691</c:v>
                      </c:pt>
                      <c:pt idx="17">
                        <c:v>-1.0572671753483007</c:v>
                      </c:pt>
                      <c:pt idx="18">
                        <c:v>-2.1458319116278943</c:v>
                      </c:pt>
                      <c:pt idx="19">
                        <c:v>-3.1995450707239002</c:v>
                      </c:pt>
                      <c:pt idx="20">
                        <c:v>-3.5808723589218943</c:v>
                      </c:pt>
                      <c:pt idx="21">
                        <c:v>-3.9109221570398915</c:v>
                      </c:pt>
                      <c:pt idx="22">
                        <c:v>-6.9031373120429009</c:v>
                      </c:pt>
                      <c:pt idx="23">
                        <c:v>-7.7378205650108924</c:v>
                      </c:pt>
                      <c:pt idx="24">
                        <c:v>-11.136629875137899</c:v>
                      </c:pt>
                    </c:numCache>
                  </c:numRef>
                </c:yVal>
                <c:smooth val="0"/>
                <c:extLst xmlns:c15="http://schemas.microsoft.com/office/drawing/2012/chart">
                  <c:ext xmlns:c16="http://schemas.microsoft.com/office/drawing/2014/chart" uri="{C3380CC4-5D6E-409C-BE32-E72D297353CC}">
                    <c16:uniqueId val="{00000002-DD24-4541-954E-E9B98035B7CD}"/>
                  </c:ext>
                </c:extLst>
              </c15:ser>
            </c15:filteredScatterSeries>
          </c:ext>
        </c:extLst>
      </c:scatterChart>
      <c:valAx>
        <c:axId val="655522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Humidity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22920"/>
        <c:crosses val="autoZero"/>
        <c:crossBetween val="midCat"/>
      </c:valAx>
      <c:valAx>
        <c:axId val="65552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dD</a:t>
                </a:r>
                <a:r>
                  <a:rPr lang="en-US" sz="1100" b="1" baseline="0"/>
                  <a:t> deviation</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22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123825</xdr:colOff>
      <xdr:row>18</xdr:row>
      <xdr:rowOff>209551</xdr:rowOff>
    </xdr:to>
    <xdr:graphicFrame macro="">
      <xdr:nvGraphicFramePr>
        <xdr:cNvPr id="2" name="Chart 1">
          <a:extLst>
            <a:ext uri="{FF2B5EF4-FFF2-40B4-BE49-F238E27FC236}">
              <a16:creationId xmlns:a16="http://schemas.microsoft.com/office/drawing/2014/main" id="{C0F3E7BD-07D8-4FD8-84CF-376A15208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114300</xdr:rowOff>
    </xdr:from>
    <xdr:to>
      <xdr:col>14</xdr:col>
      <xdr:colOff>133350</xdr:colOff>
      <xdr:row>46</xdr:row>
      <xdr:rowOff>28575</xdr:rowOff>
    </xdr:to>
    <xdr:graphicFrame macro="">
      <xdr:nvGraphicFramePr>
        <xdr:cNvPr id="3" name="Chart 2">
          <a:extLst>
            <a:ext uri="{FF2B5EF4-FFF2-40B4-BE49-F238E27FC236}">
              <a16:creationId xmlns:a16="http://schemas.microsoft.com/office/drawing/2014/main" id="{5F83A1E9-2251-4C1A-B1F7-668602550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247650</xdr:colOff>
      <xdr:row>56</xdr:row>
      <xdr:rowOff>171450</xdr:rowOff>
    </xdr:from>
    <xdr:to>
      <xdr:col>13</xdr:col>
      <xdr:colOff>585787</xdr:colOff>
      <xdr:row>80</xdr:row>
      <xdr:rowOff>147638</xdr:rowOff>
    </xdr:to>
    <xdr:graphicFrame macro="">
      <xdr:nvGraphicFramePr>
        <xdr:cNvPr id="4" name="Chart 3">
          <a:extLst>
            <a:ext uri="{FF2B5EF4-FFF2-40B4-BE49-F238E27FC236}">
              <a16:creationId xmlns:a16="http://schemas.microsoft.com/office/drawing/2014/main" id="{606BCABB-A171-43DB-9A60-D92687EDE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B70B0-7070-4E2C-BCBE-5B82622C30D6}">
  <dimension ref="A1:S125"/>
  <sheetViews>
    <sheetView workbookViewId="0">
      <selection activeCell="M11" sqref="M11"/>
    </sheetView>
  </sheetViews>
  <sheetFormatPr defaultRowHeight="18.75" x14ac:dyDescent="0.3"/>
  <cols>
    <col min="1" max="1" width="17.28515625" style="7" customWidth="1"/>
    <col min="2" max="2" width="15.28515625" style="2" customWidth="1"/>
    <col min="3" max="3" width="19.28515625" style="2" customWidth="1"/>
    <col min="4" max="4" width="16.140625" style="2" customWidth="1"/>
    <col min="5" max="5" width="14.140625" style="2" customWidth="1"/>
    <col min="6" max="6" width="13" style="2" customWidth="1"/>
    <col min="7" max="7" width="12.7109375" style="2" customWidth="1"/>
    <col min="8" max="8" width="12.85546875" style="2" customWidth="1"/>
    <col min="9" max="9" width="16.140625" style="2" customWidth="1"/>
    <col min="10" max="10" width="28.7109375" style="2" customWidth="1"/>
    <col min="11" max="16384" width="9.140625" style="2"/>
  </cols>
  <sheetData>
    <row r="1" spans="1:15" ht="78.75" customHeight="1" x14ac:dyDescent="0.3">
      <c r="A1" s="34" t="s">
        <v>17</v>
      </c>
      <c r="B1" s="34"/>
      <c r="C1" s="34"/>
      <c r="D1" s="34"/>
      <c r="E1" s="34"/>
      <c r="F1" s="34"/>
      <c r="G1" s="34"/>
      <c r="H1" s="34"/>
      <c r="I1" s="34"/>
      <c r="J1" s="34"/>
      <c r="K1" s="34"/>
      <c r="L1" s="34"/>
      <c r="M1" s="34"/>
      <c r="N1" s="34"/>
      <c r="O1" s="34"/>
    </row>
    <row r="2" spans="1:15" ht="45" customHeight="1" x14ac:dyDescent="0.3">
      <c r="A2" s="33" t="s">
        <v>8</v>
      </c>
      <c r="B2" s="33"/>
      <c r="C2" s="33"/>
      <c r="D2" s="33"/>
      <c r="E2" s="33"/>
      <c r="F2" s="33"/>
      <c r="G2" s="33"/>
      <c r="H2" s="33"/>
      <c r="I2" s="33"/>
      <c r="J2" s="33"/>
      <c r="K2" s="33"/>
      <c r="L2" s="33"/>
      <c r="M2" s="33"/>
      <c r="N2" s="33"/>
      <c r="O2" s="33"/>
    </row>
    <row r="3" spans="1:15" ht="19.5" thickBot="1" x14ac:dyDescent="0.35"/>
    <row r="4" spans="1:15" ht="19.5" thickBot="1" x14ac:dyDescent="0.35">
      <c r="A4" s="19" t="s">
        <v>0</v>
      </c>
      <c r="B4" s="20" t="s">
        <v>13</v>
      </c>
      <c r="C4" s="20" t="s">
        <v>1</v>
      </c>
      <c r="D4" s="20" t="s">
        <v>2</v>
      </c>
      <c r="E4" s="20" t="s">
        <v>3</v>
      </c>
      <c r="F4" s="20" t="s">
        <v>4</v>
      </c>
      <c r="G4" s="21" t="s">
        <v>5</v>
      </c>
      <c r="H4" s="22" t="s">
        <v>6</v>
      </c>
      <c r="I4" s="21" t="s">
        <v>7</v>
      </c>
      <c r="J4" s="32" t="s">
        <v>16</v>
      </c>
    </row>
    <row r="5" spans="1:15" x14ac:dyDescent="0.3">
      <c r="A5" s="10">
        <v>42622</v>
      </c>
      <c r="B5" s="11"/>
      <c r="C5" s="11">
        <v>-24.72</v>
      </c>
      <c r="D5" s="11"/>
      <c r="E5" s="11">
        <v>-167.3</v>
      </c>
      <c r="F5" s="11">
        <v>14370</v>
      </c>
      <c r="G5" s="11"/>
      <c r="H5" s="11">
        <f xml:space="preserve"> C5 - $C$5</f>
        <v>0</v>
      </c>
      <c r="I5" s="12">
        <f xml:space="preserve"> E5 - $E$5</f>
        <v>0</v>
      </c>
      <c r="J5" s="2" t="s">
        <v>14</v>
      </c>
    </row>
    <row r="6" spans="1:15" x14ac:dyDescent="0.3">
      <c r="A6" s="13">
        <v>42622</v>
      </c>
      <c r="B6" s="3"/>
      <c r="C6" s="3">
        <v>-24.5</v>
      </c>
      <c r="D6" s="3"/>
      <c r="E6" s="3">
        <v>-167.9</v>
      </c>
      <c r="F6" s="3">
        <v>5418</v>
      </c>
      <c r="G6" s="3"/>
      <c r="H6" s="3">
        <f t="shared" ref="H6:H14" si="0" xml:space="preserve"> C6 - $C$5</f>
        <v>0.21999999999999886</v>
      </c>
      <c r="I6" s="4">
        <f t="shared" ref="I6:I14" si="1" xml:space="preserve"> E6 - $E$5</f>
        <v>-0.59999999999999432</v>
      </c>
      <c r="J6" s="2" t="s">
        <v>14</v>
      </c>
    </row>
    <row r="7" spans="1:15" x14ac:dyDescent="0.3">
      <c r="A7" s="13">
        <v>42622</v>
      </c>
      <c r="B7" s="3"/>
      <c r="C7" s="3">
        <v>-24.11</v>
      </c>
      <c r="D7" s="3"/>
      <c r="E7" s="3">
        <v>-166.8</v>
      </c>
      <c r="F7" s="3">
        <v>3076</v>
      </c>
      <c r="G7" s="3"/>
      <c r="H7" s="3">
        <f t="shared" si="0"/>
        <v>0.60999999999999943</v>
      </c>
      <c r="I7" s="4">
        <f t="shared" si="1"/>
        <v>0.5</v>
      </c>
      <c r="J7" s="2" t="s">
        <v>14</v>
      </c>
    </row>
    <row r="8" spans="1:15" x14ac:dyDescent="0.3">
      <c r="A8" s="13">
        <v>42622</v>
      </c>
      <c r="B8" s="3"/>
      <c r="C8" s="3">
        <v>-23.95</v>
      </c>
      <c r="D8" s="3"/>
      <c r="E8" s="3">
        <v>-166.5</v>
      </c>
      <c r="F8" s="3">
        <v>2843</v>
      </c>
      <c r="G8" s="3"/>
      <c r="H8" s="3">
        <f t="shared" si="0"/>
        <v>0.76999999999999957</v>
      </c>
      <c r="I8" s="4">
        <f t="shared" si="1"/>
        <v>0.80000000000001137</v>
      </c>
      <c r="J8" s="2" t="s">
        <v>14</v>
      </c>
    </row>
    <row r="9" spans="1:15" x14ac:dyDescent="0.3">
      <c r="A9" s="13">
        <v>42622</v>
      </c>
      <c r="B9" s="3"/>
      <c r="C9" s="3">
        <v>-22.36</v>
      </c>
      <c r="D9" s="3"/>
      <c r="E9" s="3">
        <v>-160.4</v>
      </c>
      <c r="F9" s="3">
        <v>596</v>
      </c>
      <c r="G9" s="3"/>
      <c r="H9" s="3">
        <f t="shared" si="0"/>
        <v>2.3599999999999994</v>
      </c>
      <c r="I9" s="4">
        <f t="shared" si="1"/>
        <v>6.9000000000000057</v>
      </c>
      <c r="J9" s="2" t="s">
        <v>14</v>
      </c>
    </row>
    <row r="10" spans="1:15" x14ac:dyDescent="0.3">
      <c r="A10" s="13">
        <v>42622</v>
      </c>
      <c r="B10" s="3"/>
      <c r="C10" s="3">
        <v>-19.18</v>
      </c>
      <c r="D10" s="3"/>
      <c r="E10" s="3">
        <v>-152.19999999999999</v>
      </c>
      <c r="F10" s="3">
        <v>301.7</v>
      </c>
      <c r="G10" s="3"/>
      <c r="H10" s="3">
        <f t="shared" si="0"/>
        <v>5.5399999999999991</v>
      </c>
      <c r="I10" s="4">
        <f t="shared" si="1"/>
        <v>15.100000000000023</v>
      </c>
      <c r="J10" s="2" t="s">
        <v>14</v>
      </c>
    </row>
    <row r="11" spans="1:15" x14ac:dyDescent="0.3">
      <c r="A11" s="13">
        <v>42622</v>
      </c>
      <c r="B11" s="3"/>
      <c r="C11" s="3">
        <v>-12.52</v>
      </c>
      <c r="D11" s="3"/>
      <c r="E11" s="3">
        <v>-120.1</v>
      </c>
      <c r="F11" s="3">
        <v>103.3</v>
      </c>
      <c r="G11" s="3"/>
      <c r="H11" s="3">
        <f t="shared" si="0"/>
        <v>12.2</v>
      </c>
      <c r="I11" s="4">
        <f t="shared" si="1"/>
        <v>47.200000000000017</v>
      </c>
      <c r="J11" s="2" t="s">
        <v>14</v>
      </c>
    </row>
    <row r="12" spans="1:15" x14ac:dyDescent="0.3">
      <c r="A12" s="13">
        <v>42622</v>
      </c>
      <c r="B12" s="3"/>
      <c r="C12" s="3">
        <v>-23.17</v>
      </c>
      <c r="D12" s="3"/>
      <c r="E12" s="3">
        <v>-161.4</v>
      </c>
      <c r="F12" s="3">
        <v>896.7</v>
      </c>
      <c r="G12" s="3"/>
      <c r="H12" s="3">
        <f t="shared" si="0"/>
        <v>1.5499999999999972</v>
      </c>
      <c r="I12" s="4">
        <f t="shared" si="1"/>
        <v>5.9000000000000057</v>
      </c>
      <c r="J12" s="2" t="s">
        <v>14</v>
      </c>
    </row>
    <row r="13" spans="1:15" x14ac:dyDescent="0.3">
      <c r="A13" s="13">
        <v>42622</v>
      </c>
      <c r="B13" s="3"/>
      <c r="C13" s="3">
        <v>-23.75</v>
      </c>
      <c r="D13" s="3"/>
      <c r="E13" s="3">
        <v>-165.6</v>
      </c>
      <c r="F13" s="3">
        <v>8252</v>
      </c>
      <c r="G13" s="3"/>
      <c r="H13" s="3">
        <f t="shared" si="0"/>
        <v>0.96999999999999886</v>
      </c>
      <c r="I13" s="4">
        <f t="shared" si="1"/>
        <v>1.7000000000000171</v>
      </c>
      <c r="J13" s="2" t="s">
        <v>14</v>
      </c>
    </row>
    <row r="14" spans="1:15" ht="19.5" thickBot="1" x14ac:dyDescent="0.35">
      <c r="A14" s="14">
        <v>42622</v>
      </c>
      <c r="B14" s="5"/>
      <c r="C14" s="5">
        <v>-24.67</v>
      </c>
      <c r="D14" s="5"/>
      <c r="E14" s="5">
        <v>-165.8</v>
      </c>
      <c r="F14" s="5">
        <v>14330</v>
      </c>
      <c r="G14" s="5"/>
      <c r="H14" s="5">
        <f t="shared" si="0"/>
        <v>4.9999999999997158E-2</v>
      </c>
      <c r="I14" s="6">
        <f t="shared" si="1"/>
        <v>1.5</v>
      </c>
      <c r="J14" s="2" t="s">
        <v>14</v>
      </c>
    </row>
    <row r="15" spans="1:15" x14ac:dyDescent="0.3">
      <c r="A15" s="13">
        <v>42634</v>
      </c>
      <c r="B15" s="3"/>
      <c r="C15" s="3">
        <v>-25.79</v>
      </c>
      <c r="D15" s="3"/>
      <c r="E15" s="3">
        <v>-168.4</v>
      </c>
      <c r="F15" s="3">
        <v>4033</v>
      </c>
      <c r="G15" s="3">
        <v>140.19999999999999</v>
      </c>
      <c r="H15" s="3"/>
      <c r="I15" s="4"/>
      <c r="J15" s="2" t="s">
        <v>14</v>
      </c>
    </row>
    <row r="16" spans="1:15" x14ac:dyDescent="0.3">
      <c r="A16" s="13">
        <v>42634</v>
      </c>
      <c r="B16" s="3"/>
      <c r="C16" s="3">
        <v>-25.9</v>
      </c>
      <c r="D16" s="3"/>
      <c r="E16" s="3">
        <v>-168.5</v>
      </c>
      <c r="F16" s="3">
        <v>8168</v>
      </c>
      <c r="G16" s="3">
        <v>258.5</v>
      </c>
      <c r="H16" s="3"/>
      <c r="I16" s="4"/>
      <c r="J16" s="2" t="s">
        <v>14</v>
      </c>
    </row>
    <row r="17" spans="1:10" x14ac:dyDescent="0.3">
      <c r="A17" s="13">
        <v>42634</v>
      </c>
      <c r="B17" s="3"/>
      <c r="C17" s="3">
        <v>-25.16</v>
      </c>
      <c r="D17" s="3"/>
      <c r="E17" s="3">
        <v>-167.2</v>
      </c>
      <c r="F17" s="3">
        <v>14250</v>
      </c>
      <c r="G17" s="3">
        <v>12.2</v>
      </c>
      <c r="H17" s="3"/>
      <c r="I17" s="4"/>
      <c r="J17" s="2" t="s">
        <v>14</v>
      </c>
    </row>
    <row r="18" spans="1:10" ht="19.5" thickBot="1" x14ac:dyDescent="0.35">
      <c r="A18" s="13">
        <v>42634</v>
      </c>
      <c r="B18" s="3"/>
      <c r="C18" s="3">
        <v>-25.85</v>
      </c>
      <c r="D18" s="3"/>
      <c r="E18" s="3">
        <v>-167.8</v>
      </c>
      <c r="F18" s="3">
        <v>8877</v>
      </c>
      <c r="G18" s="3">
        <v>166.9</v>
      </c>
      <c r="H18" s="3"/>
      <c r="I18" s="4"/>
      <c r="J18" s="2" t="s">
        <v>14</v>
      </c>
    </row>
    <row r="19" spans="1:10" x14ac:dyDescent="0.3">
      <c r="A19" s="15">
        <v>42881</v>
      </c>
      <c r="B19" s="11"/>
      <c r="C19" s="11"/>
      <c r="D19" s="11">
        <v>23.2596210091661</v>
      </c>
      <c r="E19" s="11">
        <v>-188.68782529818199</v>
      </c>
      <c r="F19" s="11">
        <v>751.77348109580998</v>
      </c>
      <c r="G19" s="11">
        <v>45.8727842532114</v>
      </c>
      <c r="H19" s="11"/>
      <c r="I19" s="12">
        <f xml:space="preserve"> E19-$E$31</f>
        <v>-69.620994659194992</v>
      </c>
      <c r="J19" s="2" t="s">
        <v>15</v>
      </c>
    </row>
    <row r="20" spans="1:10" x14ac:dyDescent="0.3">
      <c r="A20" s="16">
        <v>42881</v>
      </c>
      <c r="B20" s="3"/>
      <c r="C20" s="3"/>
      <c r="D20" s="3">
        <v>11.258513616339901</v>
      </c>
      <c r="E20" s="3">
        <v>-142.98749221248499</v>
      </c>
      <c r="F20" s="3">
        <v>1395.9773480906899</v>
      </c>
      <c r="G20" s="3">
        <v>52.124988801351698</v>
      </c>
      <c r="H20" s="3"/>
      <c r="I20" s="4">
        <f t="shared" ref="I20:I31" si="2" xml:space="preserve"> E20-$E$31</f>
        <v>-23.920661573497995</v>
      </c>
      <c r="J20" s="2" t="s">
        <v>14</v>
      </c>
    </row>
    <row r="21" spans="1:10" x14ac:dyDescent="0.3">
      <c r="A21" s="17">
        <v>42881</v>
      </c>
      <c r="B21" s="3">
        <v>0.635798039670047</v>
      </c>
      <c r="C21" s="3">
        <v>-20.399944787560202</v>
      </c>
      <c r="D21" s="3">
        <v>10.862895898547899</v>
      </c>
      <c r="E21" s="3">
        <v>-129.17533675700801</v>
      </c>
      <c r="F21" s="3">
        <v>1726.10193275711</v>
      </c>
      <c r="G21" s="3">
        <v>68.405445581781905</v>
      </c>
      <c r="H21" s="3">
        <f>C21-$C$31</f>
        <v>-2.6355868235081026</v>
      </c>
      <c r="I21" s="4">
        <f t="shared" si="2"/>
        <v>-10.108506118021012</v>
      </c>
      <c r="J21" s="2" t="s">
        <v>14</v>
      </c>
    </row>
    <row r="22" spans="1:10" x14ac:dyDescent="0.3">
      <c r="A22" s="16">
        <v>42881</v>
      </c>
      <c r="B22" s="3">
        <v>0.58142226458531499</v>
      </c>
      <c r="C22" s="3">
        <v>-20.1249362576682</v>
      </c>
      <c r="D22" s="3">
        <v>10.0389597646823</v>
      </c>
      <c r="E22" s="3">
        <v>-128.010743550162</v>
      </c>
      <c r="F22" s="3">
        <v>1876.0671728406501</v>
      </c>
      <c r="G22" s="3">
        <v>50.001858490234802</v>
      </c>
      <c r="H22" s="3">
        <f t="shared" ref="H22:H31" si="3">C22-$C$31</f>
        <v>-2.3605782936161006</v>
      </c>
      <c r="I22" s="4">
        <f t="shared" si="2"/>
        <v>-8.9439129111750049</v>
      </c>
      <c r="J22" s="2" t="s">
        <v>14</v>
      </c>
    </row>
    <row r="23" spans="1:10" x14ac:dyDescent="0.3">
      <c r="A23" s="17">
        <v>42881</v>
      </c>
      <c r="B23" s="3">
        <v>0.37125996148835699</v>
      </c>
      <c r="C23" s="3">
        <v>-19.072921380465701</v>
      </c>
      <c r="D23" s="3">
        <v>6.7580232098346</v>
      </c>
      <c r="E23" s="3">
        <v>-126.805721384995</v>
      </c>
      <c r="F23" s="3">
        <v>2826.4404292750401</v>
      </c>
      <c r="G23" s="3">
        <v>38.5585744519503</v>
      </c>
      <c r="H23" s="3">
        <f t="shared" si="3"/>
        <v>-1.3085634164136017</v>
      </c>
      <c r="I23" s="4">
        <f t="shared" si="2"/>
        <v>-7.7388907460079963</v>
      </c>
      <c r="J23" s="2" t="s">
        <v>14</v>
      </c>
    </row>
    <row r="24" spans="1:10" x14ac:dyDescent="0.3">
      <c r="A24" s="16">
        <v>42881</v>
      </c>
      <c r="B24" s="3">
        <v>0.25420747941704103</v>
      </c>
      <c r="C24" s="3">
        <v>-18.352069557789701</v>
      </c>
      <c r="D24" s="3">
        <v>4.7226231586936898</v>
      </c>
      <c r="E24" s="3">
        <v>-124.597415343835</v>
      </c>
      <c r="F24" s="3">
        <v>3952.6996786259501</v>
      </c>
      <c r="G24" s="3">
        <v>51.666582521129797</v>
      </c>
      <c r="H24" s="3">
        <f t="shared" si="3"/>
        <v>-0.58771159373760185</v>
      </c>
      <c r="I24" s="4">
        <f t="shared" si="2"/>
        <v>-5.5305847048479961</v>
      </c>
      <c r="J24" s="2" t="s">
        <v>14</v>
      </c>
    </row>
    <row r="25" spans="1:10" x14ac:dyDescent="0.3">
      <c r="A25" s="17">
        <v>42881</v>
      </c>
      <c r="B25" s="3">
        <v>0.237183803524607</v>
      </c>
      <c r="C25" s="3">
        <v>-18.1470192463904</v>
      </c>
      <c r="D25" s="3">
        <v>4.3358538741394801</v>
      </c>
      <c r="E25" s="3">
        <v>-122.902403974972</v>
      </c>
      <c r="F25" s="3">
        <v>4912.4529300403401</v>
      </c>
      <c r="G25" s="3">
        <v>58.769624698462302</v>
      </c>
      <c r="H25" s="3">
        <f t="shared" si="3"/>
        <v>-0.38266128233830088</v>
      </c>
      <c r="I25" s="4">
        <f t="shared" si="2"/>
        <v>-3.8355733359850035</v>
      </c>
      <c r="J25" s="2" t="s">
        <v>14</v>
      </c>
    </row>
    <row r="26" spans="1:10" x14ac:dyDescent="0.3">
      <c r="A26" s="16">
        <v>42881</v>
      </c>
      <c r="B26" s="3">
        <v>0.202555957976366</v>
      </c>
      <c r="C26" s="3">
        <v>-17.992749519468799</v>
      </c>
      <c r="D26" s="3">
        <v>3.6244763871473098</v>
      </c>
      <c r="E26" s="3">
        <v>-122.06695432407901</v>
      </c>
      <c r="F26" s="3">
        <v>5825.7448067109499</v>
      </c>
      <c r="G26" s="3">
        <v>54.230384959701297</v>
      </c>
      <c r="H26" s="3">
        <f t="shared" si="3"/>
        <v>-0.22839155541669953</v>
      </c>
      <c r="I26" s="4">
        <f t="shared" si="2"/>
        <v>-3.0001236850920066</v>
      </c>
      <c r="J26" s="2" t="s">
        <v>14</v>
      </c>
    </row>
    <row r="27" spans="1:10" x14ac:dyDescent="0.3">
      <c r="A27" s="17">
        <v>42881</v>
      </c>
      <c r="B27" s="3">
        <v>0.181796591060566</v>
      </c>
      <c r="C27" s="3">
        <v>-17.830944014055799</v>
      </c>
      <c r="D27" s="3">
        <v>3.1193556901789501</v>
      </c>
      <c r="E27" s="3">
        <v>-121.87811022392501</v>
      </c>
      <c r="F27" s="3">
        <v>6925.9231344823802</v>
      </c>
      <c r="G27" s="3">
        <v>27.992683868647099</v>
      </c>
      <c r="H27" s="3">
        <f t="shared" si="3"/>
        <v>-6.6586050003699881E-2</v>
      </c>
      <c r="I27" s="4">
        <f t="shared" si="2"/>
        <v>-2.8112795849380063</v>
      </c>
      <c r="J27" s="2" t="s">
        <v>14</v>
      </c>
    </row>
    <row r="28" spans="1:10" x14ac:dyDescent="0.3">
      <c r="A28" s="16">
        <v>42881</v>
      </c>
      <c r="B28" s="3">
        <v>0.161789770197802</v>
      </c>
      <c r="C28" s="3">
        <v>-17.7642798122682</v>
      </c>
      <c r="D28" s="3">
        <v>2.5957631628551101</v>
      </c>
      <c r="E28" s="3">
        <v>-121.284643746481</v>
      </c>
      <c r="F28" s="3">
        <v>7869.3176771497701</v>
      </c>
      <c r="G28" s="3">
        <v>30.219811713009399</v>
      </c>
      <c r="H28" s="3">
        <f t="shared" si="3"/>
        <v>7.8151783899471639E-5</v>
      </c>
      <c r="I28" s="4">
        <f t="shared" si="2"/>
        <v>-2.2178131074939955</v>
      </c>
      <c r="J28" s="2" t="s">
        <v>14</v>
      </c>
    </row>
    <row r="29" spans="1:10" x14ac:dyDescent="0.3">
      <c r="A29" s="17">
        <v>42881</v>
      </c>
      <c r="B29" s="3">
        <v>0.14219740966546199</v>
      </c>
      <c r="C29" s="3">
        <v>-17.714788379415999</v>
      </c>
      <c r="D29" s="3">
        <v>2.39352377835087</v>
      </c>
      <c r="E29" s="3">
        <v>-120.40443845882299</v>
      </c>
      <c r="F29" s="3">
        <v>8832.0163672769704</v>
      </c>
      <c r="G29" s="3">
        <v>22.670255434782899</v>
      </c>
      <c r="H29" s="3">
        <f t="shared" si="3"/>
        <v>4.9569584636099506E-2</v>
      </c>
      <c r="I29" s="4">
        <f t="shared" si="2"/>
        <v>-1.3376078198359949</v>
      </c>
      <c r="J29" s="2" t="s">
        <v>14</v>
      </c>
    </row>
    <row r="30" spans="1:10" x14ac:dyDescent="0.3">
      <c r="A30" s="16">
        <v>42881</v>
      </c>
      <c r="B30" s="3">
        <v>0.12638666317132599</v>
      </c>
      <c r="C30" s="3">
        <v>-17.702212952862698</v>
      </c>
      <c r="D30" s="3">
        <v>1.86461187850623</v>
      </c>
      <c r="E30" s="3">
        <v>-119.76165464151001</v>
      </c>
      <c r="F30" s="3">
        <v>10870.211488700499</v>
      </c>
      <c r="G30" s="3">
        <v>11.7103124862507</v>
      </c>
      <c r="H30" s="3">
        <f t="shared" si="3"/>
        <v>6.2145011189400634E-2</v>
      </c>
      <c r="I30" s="4">
        <f t="shared" si="2"/>
        <v>-0.69482400252300636</v>
      </c>
      <c r="J30" s="2" t="s">
        <v>14</v>
      </c>
    </row>
    <row r="31" spans="1:10" ht="19.5" thickBot="1" x14ac:dyDescent="0.35">
      <c r="A31" s="18">
        <v>42881</v>
      </c>
      <c r="B31" s="5">
        <v>0.11425539871569899</v>
      </c>
      <c r="C31" s="5">
        <v>-17.764357964052099</v>
      </c>
      <c r="D31" s="5">
        <v>1.59983537585768</v>
      </c>
      <c r="E31" s="5">
        <v>-119.066830638987</v>
      </c>
      <c r="F31" s="5">
        <v>12904.5505758126</v>
      </c>
      <c r="G31" s="5">
        <v>16.037132360676299</v>
      </c>
      <c r="H31" s="5">
        <f t="shared" si="3"/>
        <v>0</v>
      </c>
      <c r="I31" s="6">
        <f t="shared" si="2"/>
        <v>0</v>
      </c>
      <c r="J31" s="2" t="s">
        <v>14</v>
      </c>
    </row>
    <row r="32" spans="1:10" x14ac:dyDescent="0.3">
      <c r="A32" s="17">
        <v>42884</v>
      </c>
      <c r="B32" s="3">
        <v>0.78407275639176799</v>
      </c>
      <c r="C32" s="3">
        <v>-19.9445383742678</v>
      </c>
      <c r="D32" s="3">
        <v>12.8465700647671</v>
      </c>
      <c r="E32" s="3">
        <v>-134.933106756726</v>
      </c>
      <c r="F32" s="3">
        <v>1278.4173885765199</v>
      </c>
      <c r="G32" s="3">
        <v>64.795424214707296</v>
      </c>
      <c r="H32" s="3">
        <f xml:space="preserve"> C32-$C$46</f>
        <v>-3.6993393984051011</v>
      </c>
      <c r="I32" s="4">
        <f xml:space="preserve"> E32-$E$46</f>
        <v>-24.540914071696008</v>
      </c>
      <c r="J32" s="2" t="s">
        <v>14</v>
      </c>
    </row>
    <row r="33" spans="1:10" x14ac:dyDescent="0.3">
      <c r="A33" s="17">
        <v>42884</v>
      </c>
      <c r="B33" s="3">
        <v>0.43671766225432002</v>
      </c>
      <c r="C33" s="3">
        <v>-18.4576730249021</v>
      </c>
      <c r="D33" s="3">
        <v>7.42029550760593</v>
      </c>
      <c r="E33" s="3">
        <v>-125.512967795432</v>
      </c>
      <c r="F33" s="3">
        <v>2000.28843723097</v>
      </c>
      <c r="G33" s="3">
        <v>68.594747010140097</v>
      </c>
      <c r="H33" s="3">
        <f t="shared" ref="H33:H49" si="4" xml:space="preserve"> C33-$C$46</f>
        <v>-2.2124740490394004</v>
      </c>
      <c r="I33" s="4">
        <f t="shared" ref="I33:I49" si="5" xml:space="preserve"> E33-$E$46</f>
        <v>-15.120775110402008</v>
      </c>
      <c r="J33" s="2" t="s">
        <v>14</v>
      </c>
    </row>
    <row r="34" spans="1:10" x14ac:dyDescent="0.3">
      <c r="A34" s="17">
        <v>42884</v>
      </c>
      <c r="B34" s="3">
        <v>0.50125700927864003</v>
      </c>
      <c r="C34" s="3">
        <v>-18.049277626427099</v>
      </c>
      <c r="D34" s="3">
        <v>8.7827335800215103</v>
      </c>
      <c r="E34" s="3">
        <v>-123.508046815104</v>
      </c>
      <c r="F34" s="3">
        <v>2322.0299110986002</v>
      </c>
      <c r="G34" s="3">
        <v>74.557673532552897</v>
      </c>
      <c r="H34" s="3">
        <f t="shared" si="4"/>
        <v>-1.8040786505643993</v>
      </c>
      <c r="I34" s="4">
        <f t="shared" si="5"/>
        <v>-13.115854130073998</v>
      </c>
      <c r="J34" s="2" t="s">
        <v>14</v>
      </c>
    </row>
    <row r="35" spans="1:10" x14ac:dyDescent="0.3">
      <c r="A35" s="17">
        <v>42884</v>
      </c>
      <c r="B35" s="3">
        <v>0.42458979761680599</v>
      </c>
      <c r="C35" s="3">
        <v>-17.7313026065911</v>
      </c>
      <c r="D35" s="3">
        <v>7.31765386132437</v>
      </c>
      <c r="E35" s="3">
        <v>-122.228835752062</v>
      </c>
      <c r="F35" s="3">
        <v>2489.3061518001</v>
      </c>
      <c r="G35" s="3">
        <v>62.467839997408802</v>
      </c>
      <c r="H35" s="3">
        <f t="shared" si="4"/>
        <v>-1.486103630728401</v>
      </c>
      <c r="I35" s="4">
        <f t="shared" si="5"/>
        <v>-11.836643067032</v>
      </c>
      <c r="J35" s="2" t="s">
        <v>14</v>
      </c>
    </row>
    <row r="36" spans="1:10" x14ac:dyDescent="0.3">
      <c r="A36" s="17">
        <v>42884</v>
      </c>
      <c r="B36" s="3">
        <v>0.293461832337648</v>
      </c>
      <c r="C36" s="3">
        <v>-17.141423013875301</v>
      </c>
      <c r="D36" s="3">
        <v>5.3391813245661499</v>
      </c>
      <c r="E36" s="3">
        <v>-119.15555936390599</v>
      </c>
      <c r="F36" s="3">
        <v>3561.7474879270098</v>
      </c>
      <c r="G36" s="3">
        <v>39.908230222299302</v>
      </c>
      <c r="H36" s="3">
        <f t="shared" si="4"/>
        <v>-0.8962240380126012</v>
      </c>
      <c r="I36" s="4">
        <f t="shared" si="5"/>
        <v>-8.7633666788759967</v>
      </c>
      <c r="J36" s="2" t="s">
        <v>14</v>
      </c>
    </row>
    <row r="37" spans="1:10" x14ac:dyDescent="0.3">
      <c r="A37" s="17">
        <v>42884</v>
      </c>
      <c r="B37" s="3">
        <v>0.213119814523625</v>
      </c>
      <c r="C37" s="3">
        <v>-16.751900795910402</v>
      </c>
      <c r="D37" s="3">
        <v>3.9770669666480698</v>
      </c>
      <c r="E37" s="3">
        <v>-117.25910081323801</v>
      </c>
      <c r="F37" s="3">
        <v>4773.8541360476502</v>
      </c>
      <c r="G37" s="3">
        <v>57.104080845875103</v>
      </c>
      <c r="H37" s="3">
        <f t="shared" si="4"/>
        <v>-0.50670182004770226</v>
      </c>
      <c r="I37" s="4">
        <f t="shared" si="5"/>
        <v>-6.86690812820801</v>
      </c>
      <c r="J37" s="2" t="s">
        <v>14</v>
      </c>
    </row>
    <row r="38" spans="1:10" x14ac:dyDescent="0.3">
      <c r="A38" s="17">
        <v>42884</v>
      </c>
      <c r="B38" s="3">
        <v>0.20505219405240099</v>
      </c>
      <c r="C38" s="3">
        <v>-16.567297152708001</v>
      </c>
      <c r="D38" s="3">
        <v>3.9680684371671</v>
      </c>
      <c r="E38" s="3">
        <v>-116.072784534075</v>
      </c>
      <c r="F38" s="3">
        <v>5802.9169587517999</v>
      </c>
      <c r="G38" s="3">
        <v>47.402382422230701</v>
      </c>
      <c r="H38" s="3">
        <f t="shared" si="4"/>
        <v>-0.32209817684530151</v>
      </c>
      <c r="I38" s="4">
        <f t="shared" si="5"/>
        <v>-5.6805918490450011</v>
      </c>
      <c r="J38" s="2" t="s">
        <v>14</v>
      </c>
    </row>
    <row r="39" spans="1:10" x14ac:dyDescent="0.3">
      <c r="A39" s="17">
        <v>42884</v>
      </c>
      <c r="B39" s="3">
        <v>0.172784614749913</v>
      </c>
      <c r="C39" s="3">
        <v>-16.5192085756232</v>
      </c>
      <c r="D39" s="3">
        <v>3.20962803909207</v>
      </c>
      <c r="E39" s="3">
        <v>-114.758667942004</v>
      </c>
      <c r="F39" s="3">
        <v>6829.4742043774404</v>
      </c>
      <c r="G39" s="3">
        <v>50.160248688583501</v>
      </c>
      <c r="H39" s="3">
        <f t="shared" si="4"/>
        <v>-0.27400959976050032</v>
      </c>
      <c r="I39" s="4">
        <f t="shared" si="5"/>
        <v>-4.3664752569739989</v>
      </c>
      <c r="J39" s="2" t="s">
        <v>14</v>
      </c>
    </row>
    <row r="40" spans="1:10" x14ac:dyDescent="0.3">
      <c r="A40" s="17">
        <v>42884</v>
      </c>
      <c r="B40" s="3">
        <v>0.159795274861734</v>
      </c>
      <c r="C40" s="3">
        <v>-16.409144629231999</v>
      </c>
      <c r="D40" s="3">
        <v>2.84168460330039</v>
      </c>
      <c r="E40" s="3">
        <v>-114.25788629134</v>
      </c>
      <c r="F40" s="3">
        <v>8033.0114342991501</v>
      </c>
      <c r="G40" s="3">
        <v>23.290656268851698</v>
      </c>
      <c r="H40" s="3">
        <f t="shared" si="4"/>
        <v>-0.1639456533693</v>
      </c>
      <c r="I40" s="4">
        <f t="shared" si="5"/>
        <v>-3.8656936063100034</v>
      </c>
      <c r="J40" s="2" t="s">
        <v>14</v>
      </c>
    </row>
    <row r="41" spans="1:10" x14ac:dyDescent="0.3">
      <c r="A41" s="17">
        <v>42884</v>
      </c>
      <c r="B41" s="3">
        <v>0.143062902504204</v>
      </c>
      <c r="C41" s="3">
        <v>-16.3190329863911</v>
      </c>
      <c r="D41" s="3">
        <v>2.3985960863959601</v>
      </c>
      <c r="E41" s="3">
        <v>-113.501911267301</v>
      </c>
      <c r="F41" s="3">
        <v>9064.3436087793598</v>
      </c>
      <c r="G41" s="3">
        <v>17.859179090254599</v>
      </c>
      <c r="H41" s="3">
        <f t="shared" si="4"/>
        <v>-7.3834010528400995E-2</v>
      </c>
      <c r="I41" s="4">
        <f t="shared" si="5"/>
        <v>-3.1097185822710003</v>
      </c>
      <c r="J41" s="2" t="s">
        <v>14</v>
      </c>
    </row>
    <row r="42" spans="1:10" x14ac:dyDescent="0.3">
      <c r="A42" s="17">
        <v>42884</v>
      </c>
      <c r="B42" s="3">
        <v>0.140817866806565</v>
      </c>
      <c r="C42" s="3">
        <v>-16.261810526589802</v>
      </c>
      <c r="D42" s="3">
        <v>2.18848342560148</v>
      </c>
      <c r="E42" s="3">
        <v>-113.35059073319999</v>
      </c>
      <c r="F42" s="3">
        <v>10092.3732775309</v>
      </c>
      <c r="G42" s="3">
        <v>20.287784074125799</v>
      </c>
      <c r="H42" s="3">
        <f t="shared" si="4"/>
        <v>-1.6611550727102298E-2</v>
      </c>
      <c r="I42" s="4">
        <f t="shared" si="5"/>
        <v>-2.9583980481699967</v>
      </c>
      <c r="J42" s="2" t="s">
        <v>14</v>
      </c>
    </row>
    <row r="43" spans="1:10" x14ac:dyDescent="0.3">
      <c r="A43" s="17">
        <v>42884</v>
      </c>
      <c r="B43" s="3">
        <v>0.121812380104537</v>
      </c>
      <c r="C43" s="3">
        <v>-16.262620482517001</v>
      </c>
      <c r="D43" s="3">
        <v>1.8245070099785601</v>
      </c>
      <c r="E43" s="3">
        <v>-112.582969846224</v>
      </c>
      <c r="F43" s="3">
        <v>12315.078532552699</v>
      </c>
      <c r="G43" s="3">
        <v>13.248795467180599</v>
      </c>
      <c r="H43" s="3">
        <f t="shared" si="4"/>
        <v>-1.7421506654301311E-2</v>
      </c>
      <c r="I43" s="4">
        <f t="shared" si="5"/>
        <v>-2.1907771611940063</v>
      </c>
      <c r="J43" s="2" t="s">
        <v>14</v>
      </c>
    </row>
    <row r="44" spans="1:10" x14ac:dyDescent="0.3">
      <c r="A44" s="17">
        <v>42884</v>
      </c>
      <c r="B44" s="3">
        <v>0.110260076880076</v>
      </c>
      <c r="C44" s="3">
        <v>-16.197477137041499</v>
      </c>
      <c r="D44" s="3">
        <v>1.4613789655876399</v>
      </c>
      <c r="E44" s="3">
        <v>-111.385748105544</v>
      </c>
      <c r="F44" s="3">
        <v>14566.940075517001</v>
      </c>
      <c r="G44" s="3">
        <v>19.0422617026301</v>
      </c>
      <c r="H44" s="3">
        <f t="shared" si="4"/>
        <v>4.772183882120018E-2</v>
      </c>
      <c r="I44" s="4">
        <f t="shared" si="5"/>
        <v>-0.99355542051399937</v>
      </c>
      <c r="J44" s="2" t="s">
        <v>14</v>
      </c>
    </row>
    <row r="45" spans="1:10" x14ac:dyDescent="0.3">
      <c r="A45" s="17">
        <v>42884</v>
      </c>
      <c r="B45" s="3">
        <v>0.102365755136999</v>
      </c>
      <c r="C45" s="3">
        <v>-16.312294644834999</v>
      </c>
      <c r="D45" s="3">
        <v>1.35892662992671</v>
      </c>
      <c r="E45" s="3">
        <v>-111.07914002133199</v>
      </c>
      <c r="F45" s="3">
        <v>16789.261227359701</v>
      </c>
      <c r="G45" s="3">
        <v>15.1351813494413</v>
      </c>
      <c r="H45" s="3">
        <f t="shared" si="4"/>
        <v>-6.7095668972299904E-2</v>
      </c>
      <c r="I45" s="4">
        <f t="shared" si="5"/>
        <v>-0.68694733630199778</v>
      </c>
      <c r="J45" s="2" t="s">
        <v>14</v>
      </c>
    </row>
    <row r="46" spans="1:10" x14ac:dyDescent="0.3">
      <c r="A46" s="17">
        <v>42884</v>
      </c>
      <c r="B46" s="3">
        <v>7.7719411460206403E-2</v>
      </c>
      <c r="C46" s="3">
        <v>-16.245198975862699</v>
      </c>
      <c r="D46" s="3">
        <v>0.85196486832943097</v>
      </c>
      <c r="E46" s="3">
        <v>-110.39219268503</v>
      </c>
      <c r="F46" s="3">
        <v>19060.504233646501</v>
      </c>
      <c r="G46" s="3">
        <v>11.649662004914701</v>
      </c>
      <c r="H46" s="3">
        <f t="shared" si="4"/>
        <v>0</v>
      </c>
      <c r="I46" s="4">
        <f t="shared" si="5"/>
        <v>0</v>
      </c>
      <c r="J46" s="2" t="s">
        <v>14</v>
      </c>
    </row>
    <row r="47" spans="1:10" x14ac:dyDescent="0.3">
      <c r="A47" s="17">
        <v>42884</v>
      </c>
      <c r="B47" s="3">
        <v>0.12639608005747699</v>
      </c>
      <c r="C47" s="3">
        <v>-16.235118644507299</v>
      </c>
      <c r="D47" s="3">
        <v>1.89431348408645</v>
      </c>
      <c r="E47" s="3">
        <v>-111.28967625521901</v>
      </c>
      <c r="F47" s="3">
        <v>12334.546102149299</v>
      </c>
      <c r="G47" s="3">
        <v>16.7460262881246</v>
      </c>
      <c r="H47" s="3">
        <f t="shared" si="4"/>
        <v>1.0080331355400318E-2</v>
      </c>
      <c r="I47" s="4">
        <f t="shared" si="5"/>
        <v>-0.89748357018901004</v>
      </c>
      <c r="J47" s="2" t="s">
        <v>14</v>
      </c>
    </row>
    <row r="48" spans="1:10" x14ac:dyDescent="0.3">
      <c r="A48" s="17">
        <v>42884</v>
      </c>
      <c r="B48" s="3">
        <v>0.235171004093674</v>
      </c>
      <c r="C48" s="3">
        <v>-16.571593304908902</v>
      </c>
      <c r="D48" s="3">
        <v>4.2756348891741398</v>
      </c>
      <c r="E48" s="3">
        <v>-113.158521908081</v>
      </c>
      <c r="F48" s="3">
        <v>4748.6876564685099</v>
      </c>
      <c r="G48" s="3">
        <v>55.188598291884396</v>
      </c>
      <c r="H48" s="3">
        <f t="shared" si="4"/>
        <v>-0.32639432904620236</v>
      </c>
      <c r="I48" s="4">
        <f t="shared" si="5"/>
        <v>-2.7663292230510024</v>
      </c>
      <c r="J48" s="2" t="s">
        <v>14</v>
      </c>
    </row>
    <row r="49" spans="1:16" ht="19.5" thickBot="1" x14ac:dyDescent="0.35">
      <c r="A49" s="18">
        <v>42884</v>
      </c>
      <c r="B49" s="5">
        <v>0.72121006679041999</v>
      </c>
      <c r="C49" s="5">
        <v>-19.2923397384289</v>
      </c>
      <c r="D49" s="5">
        <v>12.264435401948401</v>
      </c>
      <c r="E49" s="5">
        <v>-122.92076303115</v>
      </c>
      <c r="F49" s="5">
        <v>1273.0874469119799</v>
      </c>
      <c r="G49" s="5">
        <v>51.7746996153029</v>
      </c>
      <c r="H49" s="5">
        <f t="shared" si="4"/>
        <v>-3.047140762566201</v>
      </c>
      <c r="I49" s="6">
        <f t="shared" si="5"/>
        <v>-12.528570346120006</v>
      </c>
      <c r="J49" s="2" t="s">
        <v>14</v>
      </c>
    </row>
    <row r="50" spans="1:16" x14ac:dyDescent="0.3">
      <c r="A50" s="17">
        <v>42887</v>
      </c>
      <c r="B50" s="3">
        <v>3.1824584698284499</v>
      </c>
      <c r="C50" s="3">
        <v>-26.014798618885699</v>
      </c>
      <c r="D50" s="3">
        <v>52.7873612532238</v>
      </c>
      <c r="E50" s="3">
        <v>-155.53598536699599</v>
      </c>
      <c r="F50" s="3">
        <v>436.16819701295998</v>
      </c>
      <c r="G50" s="3">
        <v>28.8637394963629</v>
      </c>
      <c r="H50" s="3">
        <f xml:space="preserve"> C50-$C$64</f>
        <v>-11.221097968590199</v>
      </c>
      <c r="I50" s="4">
        <f xml:space="preserve"> E50-$E$64</f>
        <v>-57.351289221116886</v>
      </c>
      <c r="J50" s="2" t="s">
        <v>14</v>
      </c>
    </row>
    <row r="51" spans="1:16" x14ac:dyDescent="0.3">
      <c r="A51" s="17">
        <v>42887</v>
      </c>
      <c r="B51" s="3">
        <v>1.8753379461394899</v>
      </c>
      <c r="C51" s="3">
        <v>-21.582737806379399</v>
      </c>
      <c r="D51" s="3">
        <v>29.357924202141199</v>
      </c>
      <c r="E51" s="3">
        <v>-130.83893969384201</v>
      </c>
      <c r="F51" s="3">
        <v>731.48513868062105</v>
      </c>
      <c r="G51" s="3">
        <v>29.9360168681463</v>
      </c>
      <c r="H51" s="3">
        <f t="shared" ref="H51:H74" si="6" xml:space="preserve"> C51-$C$64</f>
        <v>-6.7890371560838982</v>
      </c>
      <c r="I51" s="4">
        <f t="shared" ref="I51:I74" si="7" xml:space="preserve"> E51-$E$64</f>
        <v>-32.654243547962906</v>
      </c>
      <c r="J51" s="2" t="s">
        <v>14</v>
      </c>
    </row>
    <row r="52" spans="1:16" x14ac:dyDescent="0.3">
      <c r="A52" s="17">
        <v>42887</v>
      </c>
      <c r="B52" s="3">
        <v>1.33779515656021</v>
      </c>
      <c r="C52" s="3">
        <v>-19.4299684768818</v>
      </c>
      <c r="D52" s="3">
        <v>21.382742771933199</v>
      </c>
      <c r="E52" s="3">
        <v>-122.351474967719</v>
      </c>
      <c r="F52" s="3">
        <v>1022.85274212681</v>
      </c>
      <c r="G52" s="3">
        <v>43.400827638300903</v>
      </c>
      <c r="H52" s="3">
        <f t="shared" si="6"/>
        <v>-4.6362678265863</v>
      </c>
      <c r="I52" s="4">
        <f t="shared" si="7"/>
        <v>-24.166778821839898</v>
      </c>
      <c r="J52" s="2" t="s">
        <v>14</v>
      </c>
    </row>
    <row r="53" spans="1:16" x14ac:dyDescent="0.3">
      <c r="A53" s="17">
        <v>42887</v>
      </c>
      <c r="B53" s="3">
        <v>0.79732140927042205</v>
      </c>
      <c r="C53" s="3">
        <v>-17.498495182711999</v>
      </c>
      <c r="D53" s="3">
        <v>14.413423711317201</v>
      </c>
      <c r="E53" s="3">
        <v>-116.03726834870101</v>
      </c>
      <c r="F53" s="3">
        <v>1657.6303088185</v>
      </c>
      <c r="G53" s="3">
        <v>65.444278542993203</v>
      </c>
      <c r="H53" s="3">
        <f t="shared" si="6"/>
        <v>-2.7047945324164981</v>
      </c>
      <c r="I53" s="4">
        <f t="shared" si="7"/>
        <v>-17.852572202821904</v>
      </c>
      <c r="J53" s="2" t="s">
        <v>14</v>
      </c>
    </row>
    <row r="54" spans="1:16" x14ac:dyDescent="0.3">
      <c r="A54" s="17">
        <v>42887</v>
      </c>
      <c r="B54" s="3">
        <v>0.69009128245532403</v>
      </c>
      <c r="C54" s="3">
        <v>-17.1671474472179</v>
      </c>
      <c r="D54" s="3">
        <v>12.3648815018964</v>
      </c>
      <c r="E54" s="3">
        <v>-112.59999045975999</v>
      </c>
      <c r="F54" s="3">
        <v>1819.42151145256</v>
      </c>
      <c r="G54" s="3">
        <v>56.333907084723002</v>
      </c>
      <c r="H54" s="3">
        <f t="shared" si="6"/>
        <v>-2.3734467969223996</v>
      </c>
      <c r="I54" s="4">
        <f t="shared" si="7"/>
        <v>-14.415294313880892</v>
      </c>
      <c r="J54" s="2" t="s">
        <v>14</v>
      </c>
    </row>
    <row r="55" spans="1:16" x14ac:dyDescent="0.3">
      <c r="A55" s="17">
        <v>42887</v>
      </c>
      <c r="B55" s="3">
        <v>0.53292808561070304</v>
      </c>
      <c r="C55" s="3">
        <v>-16.492982590818599</v>
      </c>
      <c r="D55" s="3">
        <v>10.012515987561001</v>
      </c>
      <c r="E55" s="3">
        <v>-110.728070992863</v>
      </c>
      <c r="F55" s="3">
        <v>2310.4824277872899</v>
      </c>
      <c r="G55" s="3">
        <v>38.242093265926101</v>
      </c>
      <c r="H55" s="3">
        <f t="shared" si="6"/>
        <v>-1.6992819405230986</v>
      </c>
      <c r="I55" s="4">
        <f t="shared" si="7"/>
        <v>-12.543374846983895</v>
      </c>
      <c r="J55" s="2" t="s">
        <v>14</v>
      </c>
    </row>
    <row r="56" spans="1:16" x14ac:dyDescent="0.3">
      <c r="A56" s="17">
        <v>42887</v>
      </c>
      <c r="B56" s="3">
        <v>0.37296630860977198</v>
      </c>
      <c r="C56" s="3">
        <v>-15.986008388173101</v>
      </c>
      <c r="D56" s="3">
        <v>6.8757264274243903</v>
      </c>
      <c r="E56" s="3">
        <v>-105.78364168446301</v>
      </c>
      <c r="F56" s="3">
        <v>3106.1248866749802</v>
      </c>
      <c r="G56" s="3">
        <v>51.246333929159697</v>
      </c>
      <c r="H56" s="3">
        <f t="shared" si="6"/>
        <v>-1.1923077378776004</v>
      </c>
      <c r="I56" s="4">
        <f t="shared" si="7"/>
        <v>-7.5989455385839051</v>
      </c>
      <c r="J56" s="2" t="s">
        <v>14</v>
      </c>
    </row>
    <row r="57" spans="1:16" x14ac:dyDescent="0.3">
      <c r="A57" s="17">
        <v>42887</v>
      </c>
      <c r="B57" s="3">
        <v>0.31571547569174802</v>
      </c>
      <c r="C57" s="3">
        <v>-15.6897955745071</v>
      </c>
      <c r="D57" s="3">
        <v>5.7602707257850199</v>
      </c>
      <c r="E57" s="3">
        <v>-104.62557940192001</v>
      </c>
      <c r="F57" s="3">
        <v>3866.0672746448199</v>
      </c>
      <c r="G57" s="3">
        <v>50.5775006950253</v>
      </c>
      <c r="H57" s="3">
        <f t="shared" si="6"/>
        <v>-0.89609492421159942</v>
      </c>
      <c r="I57" s="4">
        <f t="shared" si="7"/>
        <v>-6.4408832560409053</v>
      </c>
      <c r="J57" s="2" t="s">
        <v>14</v>
      </c>
    </row>
    <row r="58" spans="1:16" x14ac:dyDescent="0.3">
      <c r="A58" s="17">
        <v>42887</v>
      </c>
      <c r="B58" s="3">
        <v>0.25920264836603102</v>
      </c>
      <c r="C58" s="3">
        <v>-15.5719306566402</v>
      </c>
      <c r="D58" s="3">
        <v>4.8075889116691704</v>
      </c>
      <c r="E58" s="3">
        <v>-101.83040784907</v>
      </c>
      <c r="F58" s="3">
        <v>4676.9446542757196</v>
      </c>
      <c r="G58" s="3">
        <v>25.645053732467002</v>
      </c>
      <c r="H58" s="3">
        <f t="shared" si="6"/>
        <v>-0.77823000634469963</v>
      </c>
      <c r="I58" s="4">
        <f t="shared" si="7"/>
        <v>-3.6457117031908979</v>
      </c>
      <c r="J58" s="2" t="s">
        <v>14</v>
      </c>
    </row>
    <row r="59" spans="1:16" x14ac:dyDescent="0.3">
      <c r="A59" s="17">
        <v>42887</v>
      </c>
      <c r="B59" s="3">
        <v>0.23721756617558501</v>
      </c>
      <c r="C59" s="3">
        <v>-15.242670612826499</v>
      </c>
      <c r="D59" s="3">
        <v>4.4898072167134</v>
      </c>
      <c r="E59" s="3">
        <v>-101.667827536372</v>
      </c>
      <c r="F59" s="3">
        <v>5951.4907543065801</v>
      </c>
      <c r="G59" s="3">
        <v>26.838809110394401</v>
      </c>
      <c r="H59" s="3">
        <f t="shared" si="6"/>
        <v>-0.44896996253099886</v>
      </c>
      <c r="I59" s="4">
        <f t="shared" si="7"/>
        <v>-3.4831313904929004</v>
      </c>
      <c r="J59" s="2" t="s">
        <v>14</v>
      </c>
    </row>
    <row r="60" spans="1:16" x14ac:dyDescent="0.3">
      <c r="A60" s="17">
        <v>42887</v>
      </c>
      <c r="B60" s="3">
        <v>0.19119794682784899</v>
      </c>
      <c r="C60" s="3">
        <v>-15.009852473115799</v>
      </c>
      <c r="D60" s="3">
        <v>3.3465179257753399</v>
      </c>
      <c r="E60" s="3">
        <v>-100.98388708110799</v>
      </c>
      <c r="F60" s="3">
        <v>8019.0295132051997</v>
      </c>
      <c r="G60" s="3">
        <v>20.3517254481682</v>
      </c>
      <c r="H60" s="3">
        <f t="shared" si="6"/>
        <v>-0.21615182282029899</v>
      </c>
      <c r="I60" s="4">
        <f t="shared" si="7"/>
        <v>-2.7991909352288928</v>
      </c>
      <c r="J60" s="2" t="s">
        <v>14</v>
      </c>
    </row>
    <row r="61" spans="1:16" x14ac:dyDescent="0.3">
      <c r="A61" s="17">
        <v>42887</v>
      </c>
      <c r="B61" s="3">
        <v>0.15064865870147401</v>
      </c>
      <c r="C61" s="3">
        <v>-14.850863089617199</v>
      </c>
      <c r="D61" s="3">
        <v>2.6515556071228299</v>
      </c>
      <c r="E61" s="3">
        <v>-100.25889013712199</v>
      </c>
      <c r="F61" s="3">
        <v>10076.301179832701</v>
      </c>
      <c r="G61" s="3">
        <v>23.119061836459299</v>
      </c>
      <c r="H61" s="3">
        <f t="shared" si="6"/>
        <v>-5.7162439321698955E-2</v>
      </c>
      <c r="I61" s="4">
        <f t="shared" si="7"/>
        <v>-2.0741939912428933</v>
      </c>
      <c r="J61" s="2" t="s">
        <v>14</v>
      </c>
    </row>
    <row r="62" spans="1:16" x14ac:dyDescent="0.3">
      <c r="A62" s="17">
        <v>42887</v>
      </c>
      <c r="B62" s="3">
        <v>0.10699005501409301</v>
      </c>
      <c r="C62" s="3">
        <v>-14.821001044527399</v>
      </c>
      <c r="D62" s="3">
        <v>1.61510379076038</v>
      </c>
      <c r="E62" s="3">
        <v>-99.299756135099102</v>
      </c>
      <c r="F62" s="3">
        <v>13259.0651389508</v>
      </c>
      <c r="G62" s="3">
        <v>16.636419864811302</v>
      </c>
      <c r="H62" s="3">
        <f t="shared" si="6"/>
        <v>-2.7300394231899006E-2</v>
      </c>
      <c r="I62" s="4">
        <f t="shared" si="7"/>
        <v>-1.1150599892200006</v>
      </c>
      <c r="J62" s="2" t="s">
        <v>14</v>
      </c>
      <c r="M62" s="9"/>
      <c r="N62" s="1"/>
      <c r="O62" s="9"/>
      <c r="P62" s="8"/>
    </row>
    <row r="63" spans="1:16" x14ac:dyDescent="0.3">
      <c r="A63" s="17">
        <v>42887</v>
      </c>
      <c r="B63" s="3">
        <v>0.101349307889795</v>
      </c>
      <c r="C63" s="3">
        <v>-14.752976258352801</v>
      </c>
      <c r="D63" s="3">
        <v>1.34205873777077</v>
      </c>
      <c r="E63" s="3">
        <v>-98.5876813146632</v>
      </c>
      <c r="F63" s="3">
        <v>15329.087110993099</v>
      </c>
      <c r="G63" s="3">
        <v>14.904446589411201</v>
      </c>
      <c r="H63" s="3">
        <f t="shared" si="6"/>
        <v>4.0724391942699611E-2</v>
      </c>
      <c r="I63" s="4">
        <f t="shared" si="7"/>
        <v>-0.40298516878409885</v>
      </c>
      <c r="J63" s="2" t="s">
        <v>14</v>
      </c>
    </row>
    <row r="64" spans="1:16" x14ac:dyDescent="0.3">
      <c r="A64" s="17">
        <v>42887</v>
      </c>
      <c r="B64" s="3">
        <v>0.10678237477310699</v>
      </c>
      <c r="C64" s="3">
        <v>-14.7937006502955</v>
      </c>
      <c r="D64" s="3">
        <v>1.28994809685679</v>
      </c>
      <c r="E64" s="3">
        <v>-98.184696145879101</v>
      </c>
      <c r="F64" s="3">
        <v>17408.428524337702</v>
      </c>
      <c r="G64" s="3">
        <v>13.321168497390101</v>
      </c>
      <c r="H64" s="3">
        <f t="shared" si="6"/>
        <v>0</v>
      </c>
      <c r="I64" s="4">
        <f t="shared" si="7"/>
        <v>0</v>
      </c>
      <c r="J64" s="2" t="s">
        <v>14</v>
      </c>
    </row>
    <row r="65" spans="1:19" x14ac:dyDescent="0.3">
      <c r="A65" s="17">
        <v>42887</v>
      </c>
      <c r="B65" s="3">
        <v>0.106952975591423</v>
      </c>
      <c r="C65" s="3">
        <v>-14.695306345970801</v>
      </c>
      <c r="D65" s="3">
        <v>1.4624128055053101</v>
      </c>
      <c r="E65" s="3">
        <v>-98.028291836964897</v>
      </c>
      <c r="F65" s="3">
        <v>15341.467316554301</v>
      </c>
      <c r="G65" s="3">
        <v>13.9278767643265</v>
      </c>
      <c r="H65" s="3">
        <f t="shared" si="6"/>
        <v>9.8394304324699533E-2</v>
      </c>
      <c r="I65" s="4">
        <f t="shared" si="7"/>
        <v>0.15640430891420465</v>
      </c>
      <c r="J65" s="2" t="s">
        <v>14</v>
      </c>
    </row>
    <row r="66" spans="1:19" x14ac:dyDescent="0.3">
      <c r="A66" s="17">
        <v>42887</v>
      </c>
      <c r="B66" s="3">
        <v>0.109459963759288</v>
      </c>
      <c r="C66" s="3">
        <v>-14.707330606588499</v>
      </c>
      <c r="D66" s="3">
        <v>1.53994896384102</v>
      </c>
      <c r="E66" s="3">
        <v>-98.485166394291198</v>
      </c>
      <c r="F66" s="3">
        <v>13279.9322902077</v>
      </c>
      <c r="G66" s="3">
        <v>17.5023411992577</v>
      </c>
      <c r="H66" s="3">
        <f t="shared" si="6"/>
        <v>8.6370043707001187E-2</v>
      </c>
      <c r="I66" s="4">
        <f t="shared" si="7"/>
        <v>-0.30047024841209691</v>
      </c>
      <c r="J66" s="2" t="s">
        <v>14</v>
      </c>
    </row>
    <row r="67" spans="1:19" x14ac:dyDescent="0.3">
      <c r="A67" s="17">
        <v>42887</v>
      </c>
      <c r="B67" s="3">
        <v>0.16028588768294399</v>
      </c>
      <c r="C67" s="3">
        <v>-14.6242686424472</v>
      </c>
      <c r="D67" s="3">
        <v>2.7425092549461301</v>
      </c>
      <c r="E67" s="3">
        <v>-99.241963321227402</v>
      </c>
      <c r="F67" s="3">
        <v>10114.6484535769</v>
      </c>
      <c r="G67" s="3">
        <v>13.960576949864</v>
      </c>
      <c r="H67" s="3">
        <f t="shared" si="6"/>
        <v>0.16943200784830026</v>
      </c>
      <c r="I67" s="4">
        <f t="shared" si="7"/>
        <v>-1.0572671753483007</v>
      </c>
      <c r="J67" s="2" t="s">
        <v>14</v>
      </c>
    </row>
    <row r="68" spans="1:19" x14ac:dyDescent="0.3">
      <c r="A68" s="17">
        <v>42887</v>
      </c>
      <c r="B68" s="3">
        <v>0.191086066957459</v>
      </c>
      <c r="C68" s="3">
        <v>-14.6711022308168</v>
      </c>
      <c r="D68" s="3">
        <v>3.2567446615377098</v>
      </c>
      <c r="E68" s="3">
        <v>-100.330528057507</v>
      </c>
      <c r="F68" s="3">
        <v>8048.3290534543403</v>
      </c>
      <c r="G68" s="3">
        <v>22.671958706619201</v>
      </c>
      <c r="H68" s="3">
        <f t="shared" si="6"/>
        <v>0.12259841947870065</v>
      </c>
      <c r="I68" s="4">
        <f t="shared" si="7"/>
        <v>-2.1458319116278943</v>
      </c>
      <c r="J68" s="2" t="s">
        <v>14</v>
      </c>
    </row>
    <row r="69" spans="1:19" x14ac:dyDescent="0.3">
      <c r="A69" s="17">
        <v>42887</v>
      </c>
      <c r="B69" s="3">
        <v>0.237165233526064</v>
      </c>
      <c r="C69" s="3">
        <v>-14.7131182050354</v>
      </c>
      <c r="D69" s="3">
        <v>4.3867064456683096</v>
      </c>
      <c r="E69" s="3">
        <v>-101.384241216603</v>
      </c>
      <c r="F69" s="3">
        <v>6010.0878665951896</v>
      </c>
      <c r="G69" s="3">
        <v>27.238545598989301</v>
      </c>
      <c r="H69" s="3">
        <f t="shared" si="6"/>
        <v>8.0582445260100499E-2</v>
      </c>
      <c r="I69" s="4">
        <f t="shared" si="7"/>
        <v>-3.1995450707239002</v>
      </c>
      <c r="J69" s="2" t="s">
        <v>14</v>
      </c>
    </row>
    <row r="70" spans="1:19" x14ac:dyDescent="0.3">
      <c r="A70" s="17">
        <v>42887</v>
      </c>
      <c r="B70" s="3">
        <v>0.24902418148668401</v>
      </c>
      <c r="C70" s="3">
        <v>-15.0026767421868</v>
      </c>
      <c r="D70" s="3">
        <v>4.6981500338113404</v>
      </c>
      <c r="E70" s="3">
        <v>-101.765568504801</v>
      </c>
      <c r="F70" s="3">
        <v>4719.6808485398797</v>
      </c>
      <c r="G70" s="3">
        <v>32.5139597308088</v>
      </c>
      <c r="H70" s="3">
        <f t="shared" si="6"/>
        <v>-0.20897609189129973</v>
      </c>
      <c r="I70" s="4">
        <f t="shared" si="7"/>
        <v>-3.5808723589218943</v>
      </c>
      <c r="J70" s="2" t="s">
        <v>14</v>
      </c>
    </row>
    <row r="71" spans="1:19" x14ac:dyDescent="0.3">
      <c r="A71" s="17">
        <v>42887</v>
      </c>
      <c r="B71" s="3">
        <v>0.282100489605495</v>
      </c>
      <c r="C71" s="3">
        <v>-15.332302057661</v>
      </c>
      <c r="D71" s="3">
        <v>5.4787634658292097</v>
      </c>
      <c r="E71" s="3">
        <v>-102.09561830291899</v>
      </c>
      <c r="F71" s="3">
        <v>3923.9889581416201</v>
      </c>
      <c r="G71" s="3">
        <v>56.417352242862599</v>
      </c>
      <c r="H71" s="3">
        <f t="shared" si="6"/>
        <v>-0.53860140736549944</v>
      </c>
      <c r="I71" s="4">
        <f t="shared" si="7"/>
        <v>-3.9109221570398915</v>
      </c>
      <c r="J71" s="2" t="s">
        <v>14</v>
      </c>
    </row>
    <row r="72" spans="1:19" x14ac:dyDescent="0.3">
      <c r="A72" s="17">
        <v>42887</v>
      </c>
      <c r="B72" s="3">
        <v>0.36880138711692501</v>
      </c>
      <c r="C72" s="3">
        <v>-15.528560221215301</v>
      </c>
      <c r="D72" s="3">
        <v>6.8111108105592697</v>
      </c>
      <c r="E72" s="3">
        <v>-105.087833457922</v>
      </c>
      <c r="F72" s="3">
        <v>3135.36969682788</v>
      </c>
      <c r="G72" s="3">
        <v>56.104602082813301</v>
      </c>
      <c r="H72" s="3">
        <f t="shared" si="6"/>
        <v>-0.73485957091980048</v>
      </c>
      <c r="I72" s="4">
        <f t="shared" si="7"/>
        <v>-6.9031373120429009</v>
      </c>
      <c r="J72" s="2" t="s">
        <v>14</v>
      </c>
    </row>
    <row r="73" spans="1:19" x14ac:dyDescent="0.3">
      <c r="A73" s="17">
        <v>42887</v>
      </c>
      <c r="B73" s="3">
        <v>0.52293598949262798</v>
      </c>
      <c r="C73" s="3">
        <v>-16.166792364829298</v>
      </c>
      <c r="D73" s="3">
        <v>9.6484606614330506</v>
      </c>
      <c r="E73" s="3">
        <v>-105.92251671088999</v>
      </c>
      <c r="F73" s="3">
        <v>2324.0528719173599</v>
      </c>
      <c r="G73" s="3">
        <v>44.0772078756873</v>
      </c>
      <c r="H73" s="3">
        <f t="shared" si="6"/>
        <v>-1.373091714533798</v>
      </c>
      <c r="I73" s="4">
        <f t="shared" si="7"/>
        <v>-7.7378205650108924</v>
      </c>
      <c r="J73" s="2" t="s">
        <v>14</v>
      </c>
      <c r="N73" s="9"/>
      <c r="O73" s="9"/>
      <c r="P73" s="9"/>
      <c r="Q73" s="9"/>
      <c r="R73" s="9"/>
      <c r="S73" s="9"/>
    </row>
    <row r="74" spans="1:19" ht="19.5" thickBot="1" x14ac:dyDescent="0.35">
      <c r="A74" s="17">
        <v>42887</v>
      </c>
      <c r="B74" s="3">
        <v>0.67282063474061504</v>
      </c>
      <c r="C74" s="3">
        <v>-16.879606097197499</v>
      </c>
      <c r="D74" s="3">
        <v>12.002304745912401</v>
      </c>
      <c r="E74" s="3">
        <v>-109.321326021017</v>
      </c>
      <c r="F74" s="3">
        <v>1832.94087081456</v>
      </c>
      <c r="G74" s="3">
        <v>46.940664888172698</v>
      </c>
      <c r="H74" s="3">
        <f t="shared" si="6"/>
        <v>-2.0859054469019984</v>
      </c>
      <c r="I74" s="4">
        <f t="shared" si="7"/>
        <v>-11.136629875137899</v>
      </c>
      <c r="J74" s="2" t="s">
        <v>14</v>
      </c>
    </row>
    <row r="75" spans="1:19" x14ac:dyDescent="0.3">
      <c r="A75" s="10">
        <v>42963</v>
      </c>
      <c r="B75" s="11"/>
      <c r="C75" s="11">
        <v>-18.823555000481999</v>
      </c>
      <c r="D75" s="11"/>
      <c r="E75" s="11">
        <v>-129.939631073225</v>
      </c>
      <c r="F75" s="11">
        <v>17635.217349557501</v>
      </c>
      <c r="G75" s="11"/>
      <c r="H75" s="11">
        <f xml:space="preserve"> C75 - $C$91</f>
        <v>2.91856421847001E-2</v>
      </c>
      <c r="I75" s="12">
        <f xml:space="preserve"> E75 - $E$91</f>
        <v>-1.2470247933800067</v>
      </c>
      <c r="J75" s="2" t="s">
        <v>14</v>
      </c>
    </row>
    <row r="76" spans="1:19" x14ac:dyDescent="0.3">
      <c r="A76" s="13">
        <v>42963</v>
      </c>
      <c r="B76" s="3"/>
      <c r="C76" s="3">
        <v>-18.812877413593899</v>
      </c>
      <c r="D76" s="3"/>
      <c r="E76" s="3">
        <v>-129.967211434913</v>
      </c>
      <c r="F76" s="3">
        <v>14945.230195365601</v>
      </c>
      <c r="G76" s="3"/>
      <c r="H76" s="3">
        <f t="shared" ref="H76:H98" si="8" xml:space="preserve"> C76 - $C$91</f>
        <v>3.9863229072800266E-2</v>
      </c>
      <c r="I76" s="4">
        <f t="shared" ref="I76:I98" si="9" xml:space="preserve"> E76 - $E$91</f>
        <v>-1.2746051550680022</v>
      </c>
      <c r="J76" s="2" t="s">
        <v>14</v>
      </c>
    </row>
    <row r="77" spans="1:19" x14ac:dyDescent="0.3">
      <c r="A77" s="13">
        <v>42963</v>
      </c>
      <c r="B77" s="3"/>
      <c r="C77" s="3">
        <v>-18.862986288650902</v>
      </c>
      <c r="D77" s="3"/>
      <c r="E77" s="3">
        <v>-130.41148273616099</v>
      </c>
      <c r="F77" s="3">
        <v>12848.046340159901</v>
      </c>
      <c r="G77" s="3"/>
      <c r="H77" s="3">
        <f t="shared" si="8"/>
        <v>-1.0245645984202412E-2</v>
      </c>
      <c r="I77" s="4">
        <f t="shared" si="9"/>
        <v>-1.7188764563159964</v>
      </c>
      <c r="J77" s="2" t="s">
        <v>14</v>
      </c>
    </row>
    <row r="78" spans="1:19" x14ac:dyDescent="0.3">
      <c r="A78" s="13">
        <v>42963</v>
      </c>
      <c r="B78" s="3"/>
      <c r="C78" s="3">
        <v>-18.743147831194701</v>
      </c>
      <c r="D78" s="3"/>
      <c r="E78" s="3">
        <v>-130.16877537734399</v>
      </c>
      <c r="F78" s="3">
        <v>10082.027758862299</v>
      </c>
      <c r="G78" s="3"/>
      <c r="H78" s="3">
        <f t="shared" si="8"/>
        <v>0.10959281147199817</v>
      </c>
      <c r="I78" s="4">
        <f t="shared" si="9"/>
        <v>-1.4761690974989961</v>
      </c>
      <c r="J78" s="2" t="s">
        <v>14</v>
      </c>
    </row>
    <row r="79" spans="1:19" x14ac:dyDescent="0.3">
      <c r="A79" s="13">
        <v>42963</v>
      </c>
      <c r="B79" s="3"/>
      <c r="C79" s="3">
        <v>-18.800094071446001</v>
      </c>
      <c r="D79" s="3"/>
      <c r="E79" s="3">
        <v>-131.058489153284</v>
      </c>
      <c r="F79" s="3">
        <v>7231.31441313496</v>
      </c>
      <c r="G79" s="3"/>
      <c r="H79" s="3">
        <f t="shared" si="8"/>
        <v>5.264657122069849E-2</v>
      </c>
      <c r="I79" s="4">
        <f t="shared" si="9"/>
        <v>-2.3658828734390056</v>
      </c>
      <c r="J79" s="2" t="s">
        <v>14</v>
      </c>
    </row>
    <row r="80" spans="1:19" x14ac:dyDescent="0.3">
      <c r="A80" s="13">
        <v>42963</v>
      </c>
      <c r="B80" s="3"/>
      <c r="C80" s="3">
        <v>-18.8442489158329</v>
      </c>
      <c r="D80" s="3"/>
      <c r="E80" s="3">
        <v>-130.86217834011799</v>
      </c>
      <c r="F80" s="3">
        <v>5523.2740930262298</v>
      </c>
      <c r="G80" s="3"/>
      <c r="H80" s="3">
        <f t="shared" si="8"/>
        <v>8.4917268337996177E-3</v>
      </c>
      <c r="I80" s="4">
        <f t="shared" si="9"/>
        <v>-2.1695720602729978</v>
      </c>
      <c r="J80" s="2" t="s">
        <v>14</v>
      </c>
    </row>
    <row r="81" spans="1:10" x14ac:dyDescent="0.3">
      <c r="A81" s="13">
        <v>42963</v>
      </c>
      <c r="B81" s="3"/>
      <c r="C81" s="3">
        <v>-19.124929081823598</v>
      </c>
      <c r="D81" s="3"/>
      <c r="E81" s="3">
        <v>-131.940245470739</v>
      </c>
      <c r="F81" s="3">
        <v>4102.3261420587396</v>
      </c>
      <c r="G81" s="3"/>
      <c r="H81" s="3">
        <f t="shared" si="8"/>
        <v>-0.27218843915689916</v>
      </c>
      <c r="I81" s="4">
        <f t="shared" si="9"/>
        <v>-3.2476391908940059</v>
      </c>
      <c r="J81" s="2" t="s">
        <v>14</v>
      </c>
    </row>
    <row r="82" spans="1:10" x14ac:dyDescent="0.3">
      <c r="A82" s="13">
        <v>42963</v>
      </c>
      <c r="B82" s="3"/>
      <c r="C82" s="3">
        <v>-19.427867790652201</v>
      </c>
      <c r="D82" s="3"/>
      <c r="E82" s="3">
        <v>-132.21254394707401</v>
      </c>
      <c r="F82" s="3">
        <v>2708.8488407955301</v>
      </c>
      <c r="G82" s="3"/>
      <c r="H82" s="3">
        <f t="shared" si="8"/>
        <v>-0.57512714798550135</v>
      </c>
      <c r="I82" s="4">
        <f t="shared" si="9"/>
        <v>-3.5199376672290157</v>
      </c>
      <c r="J82" s="2" t="s">
        <v>14</v>
      </c>
    </row>
    <row r="83" spans="1:10" x14ac:dyDescent="0.3">
      <c r="A83" s="13">
        <v>42963</v>
      </c>
      <c r="B83" s="3"/>
      <c r="C83" s="3">
        <v>-19.731558589428801</v>
      </c>
      <c r="D83" s="3"/>
      <c r="E83" s="3">
        <v>-134.47642054589701</v>
      </c>
      <c r="F83" s="3">
        <v>1994.65967376137</v>
      </c>
      <c r="G83" s="3"/>
      <c r="H83" s="3">
        <f t="shared" si="8"/>
        <v>-0.87881794676210134</v>
      </c>
      <c r="I83" s="4">
        <f t="shared" si="9"/>
        <v>-5.7838142660520191</v>
      </c>
      <c r="J83" s="2" t="s">
        <v>14</v>
      </c>
    </row>
    <row r="84" spans="1:10" x14ac:dyDescent="0.3">
      <c r="A84" s="13">
        <v>42963</v>
      </c>
      <c r="B84" s="3"/>
      <c r="C84" s="3">
        <v>-19.371229189941801</v>
      </c>
      <c r="D84" s="3"/>
      <c r="E84" s="3">
        <v>-133.59938895719401</v>
      </c>
      <c r="F84" s="3">
        <v>2713.5459366065702</v>
      </c>
      <c r="G84" s="3"/>
      <c r="H84" s="3">
        <f t="shared" si="8"/>
        <v>-0.5184885472751013</v>
      </c>
      <c r="I84" s="4">
        <f t="shared" si="9"/>
        <v>-4.906782677349014</v>
      </c>
      <c r="J84" s="2" t="s">
        <v>14</v>
      </c>
    </row>
    <row r="85" spans="1:10" x14ac:dyDescent="0.3">
      <c r="A85" s="13">
        <v>42963</v>
      </c>
      <c r="B85" s="3"/>
      <c r="C85" s="3">
        <v>-19.192190747425499</v>
      </c>
      <c r="D85" s="3"/>
      <c r="E85" s="3">
        <v>-131.64025759491699</v>
      </c>
      <c r="F85" s="3">
        <v>4120.80420632401</v>
      </c>
      <c r="G85" s="3"/>
      <c r="H85" s="3">
        <f t="shared" si="8"/>
        <v>-0.33945010475880011</v>
      </c>
      <c r="I85" s="4">
        <f t="shared" si="9"/>
        <v>-2.9476513150719938</v>
      </c>
      <c r="J85" s="2" t="s">
        <v>14</v>
      </c>
    </row>
    <row r="86" spans="1:10" x14ac:dyDescent="0.3">
      <c r="A86" s="13">
        <v>42963</v>
      </c>
      <c r="B86" s="3"/>
      <c r="C86" s="3">
        <v>-18.915926712759401</v>
      </c>
      <c r="D86" s="3"/>
      <c r="E86" s="3">
        <v>-130.78620702181101</v>
      </c>
      <c r="F86" s="3">
        <v>5490.5253177108298</v>
      </c>
      <c r="G86" s="3"/>
      <c r="H86" s="3">
        <f t="shared" si="8"/>
        <v>-6.3186070092701385E-2</v>
      </c>
      <c r="I86" s="4">
        <f t="shared" si="9"/>
        <v>-2.0936007419660143</v>
      </c>
      <c r="J86" s="2" t="s">
        <v>14</v>
      </c>
    </row>
    <row r="87" spans="1:10" x14ac:dyDescent="0.3">
      <c r="A87" s="13">
        <v>42963</v>
      </c>
      <c r="B87" s="3"/>
      <c r="C87" s="3">
        <v>-18.866417194479201</v>
      </c>
      <c r="D87" s="3"/>
      <c r="E87" s="3">
        <v>-130.73957356671801</v>
      </c>
      <c r="F87" s="3">
        <v>7220.8157678878397</v>
      </c>
      <c r="G87" s="3"/>
      <c r="H87" s="3">
        <f t="shared" si="8"/>
        <v>-1.3676551812501714E-2</v>
      </c>
      <c r="I87" s="4">
        <f t="shared" si="9"/>
        <v>-2.0469672868730129</v>
      </c>
      <c r="J87" s="2" t="s">
        <v>14</v>
      </c>
    </row>
    <row r="88" spans="1:10" x14ac:dyDescent="0.3">
      <c r="A88" s="13">
        <v>42963</v>
      </c>
      <c r="B88" s="3"/>
      <c r="C88" s="3">
        <v>-18.7560985230404</v>
      </c>
      <c r="D88" s="3"/>
      <c r="E88" s="3">
        <v>-130.35462379356699</v>
      </c>
      <c r="F88" s="3">
        <v>10092.0077632342</v>
      </c>
      <c r="G88" s="3"/>
      <c r="H88" s="3">
        <f t="shared" si="8"/>
        <v>9.6642119626299205E-2</v>
      </c>
      <c r="I88" s="4">
        <f t="shared" si="9"/>
        <v>-1.6620175137219917</v>
      </c>
      <c r="J88" s="2" t="s">
        <v>14</v>
      </c>
    </row>
    <row r="89" spans="1:10" x14ac:dyDescent="0.3">
      <c r="A89" s="13">
        <v>42963</v>
      </c>
      <c r="B89" s="3"/>
      <c r="C89" s="3">
        <v>-18.832217388758501</v>
      </c>
      <c r="D89" s="3"/>
      <c r="E89" s="3">
        <v>-129.35599881304199</v>
      </c>
      <c r="F89" s="3">
        <v>12834.2532146098</v>
      </c>
      <c r="G89" s="3"/>
      <c r="H89" s="3">
        <f t="shared" si="8"/>
        <v>2.0523253908198313E-2</v>
      </c>
      <c r="I89" s="4">
        <f t="shared" si="9"/>
        <v>-0.66339253319699765</v>
      </c>
      <c r="J89" s="2" t="s">
        <v>14</v>
      </c>
    </row>
    <row r="90" spans="1:10" x14ac:dyDescent="0.3">
      <c r="A90" s="13">
        <v>42963</v>
      </c>
      <c r="B90" s="3"/>
      <c r="C90" s="3">
        <v>-18.781201920869101</v>
      </c>
      <c r="D90" s="3"/>
      <c r="E90" s="3">
        <v>-129.43090244688</v>
      </c>
      <c r="F90" s="3">
        <v>14958.9503619805</v>
      </c>
      <c r="G90" s="3"/>
      <c r="H90" s="3">
        <f t="shared" si="8"/>
        <v>7.1538721797598015E-2</v>
      </c>
      <c r="I90" s="4">
        <f t="shared" si="9"/>
        <v>-0.73829616703500278</v>
      </c>
      <c r="J90" s="2" t="s">
        <v>14</v>
      </c>
    </row>
    <row r="91" spans="1:10" x14ac:dyDescent="0.3">
      <c r="A91" s="13">
        <v>42963</v>
      </c>
      <c r="B91" s="3"/>
      <c r="C91" s="3">
        <v>-18.852740642666699</v>
      </c>
      <c r="D91" s="3"/>
      <c r="E91" s="3">
        <v>-128.69260627984499</v>
      </c>
      <c r="F91" s="3">
        <v>17676.814020255999</v>
      </c>
      <c r="G91" s="3"/>
      <c r="H91" s="3">
        <f t="shared" si="8"/>
        <v>0</v>
      </c>
      <c r="I91" s="4">
        <f t="shared" si="9"/>
        <v>0</v>
      </c>
      <c r="J91" s="2" t="s">
        <v>14</v>
      </c>
    </row>
    <row r="92" spans="1:10" x14ac:dyDescent="0.3">
      <c r="A92" s="13">
        <v>42963</v>
      </c>
      <c r="B92" s="3"/>
      <c r="C92" s="3">
        <v>-18.882786138220499</v>
      </c>
      <c r="D92" s="3"/>
      <c r="E92" s="3">
        <v>-128.80863378479299</v>
      </c>
      <c r="F92" s="3">
        <v>14953.592517748801</v>
      </c>
      <c r="G92" s="3"/>
      <c r="H92" s="3">
        <f t="shared" si="8"/>
        <v>-3.0045495553800095E-2</v>
      </c>
      <c r="I92" s="4">
        <f t="shared" si="9"/>
        <v>-0.11602750494799352</v>
      </c>
      <c r="J92" s="2" t="s">
        <v>14</v>
      </c>
    </row>
    <row r="93" spans="1:10" x14ac:dyDescent="0.3">
      <c r="A93" s="13">
        <v>42963</v>
      </c>
      <c r="B93" s="3"/>
      <c r="C93" s="3">
        <v>-18.7765156759483</v>
      </c>
      <c r="D93" s="3"/>
      <c r="E93" s="3">
        <v>-129.13936150553101</v>
      </c>
      <c r="F93" s="3">
        <v>12846.017449814301</v>
      </c>
      <c r="G93" s="3"/>
      <c r="H93" s="3">
        <f t="shared" si="8"/>
        <v>7.6224966718399401E-2</v>
      </c>
      <c r="I93" s="4">
        <f t="shared" si="9"/>
        <v>-0.44675522568601878</v>
      </c>
      <c r="J93" s="2" t="s">
        <v>14</v>
      </c>
    </row>
    <row r="94" spans="1:10" x14ac:dyDescent="0.3">
      <c r="A94" s="13">
        <v>42963</v>
      </c>
      <c r="B94" s="3"/>
      <c r="C94" s="3">
        <v>-18.730827754802601</v>
      </c>
      <c r="D94" s="3"/>
      <c r="E94" s="3">
        <v>-129.402345911948</v>
      </c>
      <c r="F94" s="3">
        <v>10102.653757657101</v>
      </c>
      <c r="G94" s="3"/>
      <c r="H94" s="3">
        <f t="shared" si="8"/>
        <v>0.12191288786409871</v>
      </c>
      <c r="I94" s="4">
        <f t="shared" si="9"/>
        <v>-0.70973963210300894</v>
      </c>
      <c r="J94" s="2" t="s">
        <v>14</v>
      </c>
    </row>
    <row r="95" spans="1:10" x14ac:dyDescent="0.3">
      <c r="A95" s="13">
        <v>42963</v>
      </c>
      <c r="B95" s="3"/>
      <c r="C95" s="3">
        <v>-18.7523953092184</v>
      </c>
      <c r="D95" s="3"/>
      <c r="E95" s="3">
        <v>-129.956574079684</v>
      </c>
      <c r="F95" s="3">
        <v>7266.0639709085799</v>
      </c>
      <c r="G95" s="3"/>
      <c r="H95" s="3">
        <f t="shared" si="8"/>
        <v>0.1003453334482991</v>
      </c>
      <c r="I95" s="4">
        <f t="shared" si="9"/>
        <v>-1.2639677998390084</v>
      </c>
      <c r="J95" s="2" t="s">
        <v>14</v>
      </c>
    </row>
    <row r="96" spans="1:10" x14ac:dyDescent="0.3">
      <c r="A96" s="13">
        <v>42963</v>
      </c>
      <c r="B96" s="3"/>
      <c r="C96" s="3">
        <v>-18.8288564451295</v>
      </c>
      <c r="D96" s="3"/>
      <c r="E96" s="3">
        <v>-130.18575247324699</v>
      </c>
      <c r="F96" s="3">
        <v>5498.6063106653201</v>
      </c>
      <c r="G96" s="3"/>
      <c r="H96" s="3">
        <f t="shared" si="8"/>
        <v>2.3884197537199725E-2</v>
      </c>
      <c r="I96" s="4">
        <f t="shared" si="9"/>
        <v>-1.4931461934019978</v>
      </c>
      <c r="J96" s="2" t="s">
        <v>14</v>
      </c>
    </row>
    <row r="97" spans="1:19" x14ac:dyDescent="0.3">
      <c r="A97" s="13">
        <v>42963</v>
      </c>
      <c r="B97" s="3"/>
      <c r="C97" s="3">
        <v>-18.950256914824099</v>
      </c>
      <c r="D97" s="3"/>
      <c r="E97" s="3">
        <v>-131.64238570692001</v>
      </c>
      <c r="F97" s="3">
        <v>4102.1501522335902</v>
      </c>
      <c r="G97" s="3"/>
      <c r="H97" s="3">
        <f t="shared" si="8"/>
        <v>-9.7516272157399442E-2</v>
      </c>
      <c r="I97" s="4">
        <f t="shared" si="9"/>
        <v>-2.9497794270750148</v>
      </c>
      <c r="J97" s="2" t="s">
        <v>14</v>
      </c>
    </row>
    <row r="98" spans="1:19" ht="19.5" thickBot="1" x14ac:dyDescent="0.35">
      <c r="A98" s="14">
        <v>42963</v>
      </c>
      <c r="B98" s="5"/>
      <c r="C98" s="5">
        <v>-19.189898554203399</v>
      </c>
      <c r="D98" s="5"/>
      <c r="E98" s="5">
        <v>-132.83509249769699</v>
      </c>
      <c r="F98" s="5">
        <v>2711.6799649804302</v>
      </c>
      <c r="G98" s="5"/>
      <c r="H98" s="5">
        <f t="shared" si="8"/>
        <v>-0.33715791153669983</v>
      </c>
      <c r="I98" s="6">
        <f t="shared" si="9"/>
        <v>-4.1424862178519959</v>
      </c>
      <c r="J98" s="2" t="s">
        <v>14</v>
      </c>
    </row>
    <row r="99" spans="1:19" x14ac:dyDescent="0.3">
      <c r="A99" s="13">
        <v>42974</v>
      </c>
      <c r="B99" s="3">
        <v>0.143959987644634</v>
      </c>
      <c r="C99" s="3">
        <v>-23.797613915527599</v>
      </c>
      <c r="D99" s="3">
        <v>1.77436359307605</v>
      </c>
      <c r="E99" s="3">
        <v>-168.30607652155101</v>
      </c>
      <c r="F99" s="3">
        <v>17605.191245578299</v>
      </c>
      <c r="G99" s="3">
        <v>19.450654100247899</v>
      </c>
      <c r="H99" s="3">
        <f xml:space="preserve"> C99 - $C$99</f>
        <v>0</v>
      </c>
      <c r="I99" s="4">
        <f xml:space="preserve"> E99 - $E$99</f>
        <v>0</v>
      </c>
      <c r="J99" s="2" t="s">
        <v>14</v>
      </c>
    </row>
    <row r="100" spans="1:19" x14ac:dyDescent="0.3">
      <c r="A100" s="13">
        <v>42974</v>
      </c>
      <c r="B100" s="3">
        <v>0.16585920046673999</v>
      </c>
      <c r="C100" s="3">
        <v>-23.9059734608242</v>
      </c>
      <c r="D100" s="3">
        <v>2.3145471245673801</v>
      </c>
      <c r="E100" s="3">
        <v>-168.36188803610699</v>
      </c>
      <c r="F100" s="3">
        <v>14870.7816895416</v>
      </c>
      <c r="G100" s="3">
        <v>21.8872525713521</v>
      </c>
      <c r="H100" s="3">
        <f t="shared" ref="H100:H116" si="10" xml:space="preserve"> C100 - $C$99</f>
        <v>-0.10835954529660086</v>
      </c>
      <c r="I100" s="4">
        <f t="shared" ref="I100:I116" si="11" xml:space="preserve"> E100 - $E$99</f>
        <v>-5.5811514555983877E-2</v>
      </c>
      <c r="J100" s="2" t="s">
        <v>14</v>
      </c>
    </row>
    <row r="101" spans="1:19" x14ac:dyDescent="0.3">
      <c r="A101" s="13">
        <v>42974</v>
      </c>
      <c r="B101" s="3">
        <v>0.16628205771507801</v>
      </c>
      <c r="C101" s="3">
        <v>-23.902480663044201</v>
      </c>
      <c r="D101" s="3">
        <v>2.5119848144258401</v>
      </c>
      <c r="E101" s="3">
        <v>-168.994865079959</v>
      </c>
      <c r="F101" s="3">
        <v>12688.5605561091</v>
      </c>
      <c r="G101" s="3">
        <v>20.004381968122999</v>
      </c>
      <c r="H101" s="3">
        <f t="shared" si="10"/>
        <v>-0.10486674751660274</v>
      </c>
      <c r="I101" s="4">
        <f t="shared" si="11"/>
        <v>-0.68878855840799247</v>
      </c>
      <c r="J101" s="2" t="s">
        <v>14</v>
      </c>
    </row>
    <row r="102" spans="1:19" x14ac:dyDescent="0.3">
      <c r="A102" s="13">
        <v>42974</v>
      </c>
      <c r="B102" s="3">
        <v>0.18016663403047301</v>
      </c>
      <c r="C102" s="3">
        <v>-23.862551657731601</v>
      </c>
      <c r="D102" s="3">
        <v>3.4179628451488799</v>
      </c>
      <c r="E102" s="3">
        <v>-169.4320762097</v>
      </c>
      <c r="F102" s="3">
        <v>9862.4881093317599</v>
      </c>
      <c r="G102" s="3">
        <v>51.585496909502602</v>
      </c>
      <c r="H102" s="3">
        <f t="shared" si="10"/>
        <v>-6.4937742204001836E-2</v>
      </c>
      <c r="I102" s="4">
        <f t="shared" si="11"/>
        <v>-1.125999688148994</v>
      </c>
      <c r="J102" s="2" t="s">
        <v>14</v>
      </c>
    </row>
    <row r="103" spans="1:19" x14ac:dyDescent="0.3">
      <c r="A103" s="13">
        <v>42974</v>
      </c>
      <c r="B103" s="3">
        <v>0.22496355325423401</v>
      </c>
      <c r="C103" s="3">
        <v>-23.934099713687999</v>
      </c>
      <c r="D103" s="3">
        <v>4.7503776864253702</v>
      </c>
      <c r="E103" s="3">
        <v>-170.00290504885101</v>
      </c>
      <c r="F103" s="3">
        <v>6899.8681464897199</v>
      </c>
      <c r="G103" s="3">
        <v>45.862726957050903</v>
      </c>
      <c r="H103" s="3">
        <f t="shared" si="10"/>
        <v>-0.13648579816040041</v>
      </c>
      <c r="I103" s="4">
        <f t="shared" si="11"/>
        <v>-1.6968285272999992</v>
      </c>
      <c r="J103" s="2" t="s">
        <v>14</v>
      </c>
    </row>
    <row r="104" spans="1:19" x14ac:dyDescent="0.3">
      <c r="A104" s="13">
        <v>42974</v>
      </c>
      <c r="B104" s="3">
        <v>0.309646664817813</v>
      </c>
      <c r="C104" s="3">
        <v>-23.9406793390493</v>
      </c>
      <c r="D104" s="3">
        <v>6.15530170888713</v>
      </c>
      <c r="E104" s="3">
        <v>-171.36357631241401</v>
      </c>
      <c r="F104" s="3">
        <v>5124.4917381062796</v>
      </c>
      <c r="G104" s="3">
        <v>44.169018356884301</v>
      </c>
      <c r="H104" s="3">
        <f t="shared" si="10"/>
        <v>-0.14306542352170126</v>
      </c>
      <c r="I104" s="4">
        <f t="shared" si="11"/>
        <v>-3.0574997908630053</v>
      </c>
      <c r="J104" s="2" t="s">
        <v>14</v>
      </c>
    </row>
    <row r="105" spans="1:19" x14ac:dyDescent="0.3">
      <c r="A105" s="13">
        <v>42974</v>
      </c>
      <c r="B105" s="3">
        <v>0.38196758832612898</v>
      </c>
      <c r="C105" s="3">
        <v>-24.084704541064699</v>
      </c>
      <c r="D105" s="3">
        <v>7.8929459658326202</v>
      </c>
      <c r="E105" s="3">
        <v>-172.65432200868699</v>
      </c>
      <c r="F105" s="3">
        <v>3712.9639815339601</v>
      </c>
      <c r="G105" s="3">
        <v>30.679476160559702</v>
      </c>
      <c r="H105" s="3">
        <f t="shared" si="10"/>
        <v>-0.28709062553710041</v>
      </c>
      <c r="I105" s="4">
        <f t="shared" si="11"/>
        <v>-4.3482454871359835</v>
      </c>
      <c r="J105" s="2" t="s">
        <v>14</v>
      </c>
    </row>
    <row r="106" spans="1:19" x14ac:dyDescent="0.3">
      <c r="A106" s="13">
        <v>42974</v>
      </c>
      <c r="B106" s="3">
        <v>0.39717010240282302</v>
      </c>
      <c r="C106" s="3">
        <v>-24.2482098618026</v>
      </c>
      <c r="D106" s="3">
        <v>8.41425710263157</v>
      </c>
      <c r="E106" s="3">
        <v>-171.97227958241101</v>
      </c>
      <c r="F106" s="3">
        <v>3151.84829076096</v>
      </c>
      <c r="G106" s="3">
        <v>37.676791009726301</v>
      </c>
      <c r="H106" s="3">
        <f t="shared" si="10"/>
        <v>-0.45059594627500132</v>
      </c>
      <c r="I106" s="4">
        <f t="shared" si="11"/>
        <v>-3.6662030608599991</v>
      </c>
      <c r="J106" s="2" t="s">
        <v>14</v>
      </c>
      <c r="N106"/>
      <c r="O106"/>
      <c r="P106"/>
      <c r="Q106"/>
      <c r="R106"/>
      <c r="S106"/>
    </row>
    <row r="107" spans="1:19" x14ac:dyDescent="0.3">
      <c r="A107" s="13">
        <v>42974</v>
      </c>
      <c r="B107" s="3">
        <v>0.47315367255366197</v>
      </c>
      <c r="C107" s="3">
        <v>-24.591685374257299</v>
      </c>
      <c r="D107" s="3">
        <v>9.59989513104507</v>
      </c>
      <c r="E107" s="3">
        <v>-172.17211169478199</v>
      </c>
      <c r="F107" s="3">
        <v>2425.8110134783701</v>
      </c>
      <c r="G107" s="3">
        <v>45.296555808115002</v>
      </c>
      <c r="H107" s="3">
        <f t="shared" si="10"/>
        <v>-0.7940714587297002</v>
      </c>
      <c r="I107" s="4">
        <f t="shared" si="11"/>
        <v>-3.8660351732309834</v>
      </c>
      <c r="J107" s="2" t="s">
        <v>14</v>
      </c>
      <c r="N107"/>
      <c r="O107"/>
      <c r="P107"/>
      <c r="Q107"/>
      <c r="R107"/>
      <c r="S107"/>
    </row>
    <row r="108" spans="1:19" x14ac:dyDescent="0.3">
      <c r="A108" s="13">
        <v>42974</v>
      </c>
      <c r="B108" s="3">
        <v>0.68285767362639604</v>
      </c>
      <c r="C108" s="3">
        <v>-25.1773597576091</v>
      </c>
      <c r="D108" s="3">
        <v>13.529697609568199</v>
      </c>
      <c r="E108" s="3">
        <v>-172.180632890639</v>
      </c>
      <c r="F108" s="3">
        <v>1761.6791477018401</v>
      </c>
      <c r="G108" s="3">
        <v>36.834118039837399</v>
      </c>
      <c r="H108" s="3">
        <f t="shared" si="10"/>
        <v>-1.3797458420815012</v>
      </c>
      <c r="I108" s="4">
        <f t="shared" si="11"/>
        <v>-3.8745563690879976</v>
      </c>
      <c r="J108" s="2" t="s">
        <v>14</v>
      </c>
      <c r="N108"/>
      <c r="O108"/>
      <c r="P108"/>
      <c r="Q108"/>
      <c r="R108"/>
      <c r="S108"/>
    </row>
    <row r="109" spans="1:19" x14ac:dyDescent="0.3">
      <c r="A109" s="13">
        <v>42974</v>
      </c>
      <c r="B109" s="3">
        <v>0.61728672647780403</v>
      </c>
      <c r="C109" s="3">
        <v>-24.7719648397265</v>
      </c>
      <c r="D109" s="3">
        <v>12.2083210868938</v>
      </c>
      <c r="E109" s="3">
        <v>-172.847627721284</v>
      </c>
      <c r="F109" s="3">
        <v>2386.7407579802102</v>
      </c>
      <c r="G109" s="3">
        <v>38.851577678689601</v>
      </c>
      <c r="H109" s="3">
        <f t="shared" si="10"/>
        <v>-0.97435092419890168</v>
      </c>
      <c r="I109" s="4">
        <f t="shared" si="11"/>
        <v>-4.5415511997329929</v>
      </c>
      <c r="J109" s="2" t="s">
        <v>14</v>
      </c>
      <c r="N109"/>
      <c r="O109"/>
      <c r="P109"/>
      <c r="Q109"/>
      <c r="R109"/>
      <c r="S109"/>
    </row>
    <row r="110" spans="1:19" x14ac:dyDescent="0.3">
      <c r="A110" s="13">
        <v>42974</v>
      </c>
      <c r="B110" s="3">
        <v>0.39971370214956897</v>
      </c>
      <c r="C110" s="3">
        <v>-24.292431574438702</v>
      </c>
      <c r="D110" s="3">
        <v>8.2224925693480397</v>
      </c>
      <c r="E110" s="3">
        <v>-171.77887299826199</v>
      </c>
      <c r="F110" s="3">
        <v>3123.4948059558301</v>
      </c>
      <c r="G110" s="3">
        <v>46.526196706339803</v>
      </c>
      <c r="H110" s="3">
        <f t="shared" si="10"/>
        <v>-0.49481765891110285</v>
      </c>
      <c r="I110" s="4">
        <f t="shared" si="11"/>
        <v>-3.4727964767109825</v>
      </c>
      <c r="J110" s="2" t="s">
        <v>14</v>
      </c>
    </row>
    <row r="111" spans="1:19" x14ac:dyDescent="0.3">
      <c r="A111" s="13">
        <v>42974</v>
      </c>
      <c r="B111" s="3">
        <v>0.28044131502185599</v>
      </c>
      <c r="C111" s="3">
        <v>-24.085496343502498</v>
      </c>
      <c r="D111" s="3">
        <v>5.6483775820992603</v>
      </c>
      <c r="E111" s="3">
        <v>-171.41448348948501</v>
      </c>
      <c r="F111" s="3">
        <v>4439.8458770429397</v>
      </c>
      <c r="G111" s="3">
        <v>51.6284486093083</v>
      </c>
      <c r="H111" s="3">
        <f t="shared" si="10"/>
        <v>-0.28788242797489971</v>
      </c>
      <c r="I111" s="4">
        <f t="shared" si="11"/>
        <v>-3.1084069679340018</v>
      </c>
      <c r="J111" s="2" t="s">
        <v>14</v>
      </c>
    </row>
    <row r="112" spans="1:19" x14ac:dyDescent="0.3">
      <c r="A112" s="13">
        <v>42974</v>
      </c>
      <c r="B112" s="3">
        <v>0.26009897694110001</v>
      </c>
      <c r="C112" s="3">
        <v>-23.885497022306701</v>
      </c>
      <c r="D112" s="3">
        <v>5.42382792285985</v>
      </c>
      <c r="E112" s="3">
        <v>-171.147915833079</v>
      </c>
      <c r="F112" s="3">
        <v>5785.8301130186901</v>
      </c>
      <c r="G112" s="3">
        <v>32.682083728449001</v>
      </c>
      <c r="H112" s="3">
        <f t="shared" si="10"/>
        <v>-8.7883106779102604E-2</v>
      </c>
      <c r="I112" s="4">
        <f t="shared" si="11"/>
        <v>-2.8418393115279912</v>
      </c>
      <c r="J112" s="2" t="s">
        <v>14</v>
      </c>
    </row>
    <row r="113" spans="1:10" x14ac:dyDescent="0.3">
      <c r="A113" s="13">
        <v>42974</v>
      </c>
      <c r="B113" s="3">
        <v>0.21540632252834899</v>
      </c>
      <c r="C113" s="3">
        <v>-23.915859361294299</v>
      </c>
      <c r="D113" s="3">
        <v>3.8694469401214899</v>
      </c>
      <c r="E113" s="3">
        <v>-170.08387427831701</v>
      </c>
      <c r="F113" s="3">
        <v>7435.7639692437997</v>
      </c>
      <c r="G113" s="3">
        <v>39.478870560102997</v>
      </c>
      <c r="H113" s="3">
        <f t="shared" si="10"/>
        <v>-0.11824544576669993</v>
      </c>
      <c r="I113" s="4">
        <f t="shared" si="11"/>
        <v>-1.7777977567660059</v>
      </c>
      <c r="J113" s="2" t="s">
        <v>14</v>
      </c>
    </row>
    <row r="114" spans="1:10" x14ac:dyDescent="0.3">
      <c r="A114" s="13">
        <v>42974</v>
      </c>
      <c r="B114" s="3">
        <v>0.19144472238269999</v>
      </c>
      <c r="C114" s="3">
        <v>-23.870047238061101</v>
      </c>
      <c r="D114" s="3">
        <v>3.3910189321376598</v>
      </c>
      <c r="E114" s="3">
        <v>-170.1247327719</v>
      </c>
      <c r="F114" s="3">
        <v>10222.579001248299</v>
      </c>
      <c r="G114" s="3">
        <v>27.429794673574801</v>
      </c>
      <c r="H114" s="3">
        <f t="shared" si="10"/>
        <v>-7.243332253350232E-2</v>
      </c>
      <c r="I114" s="4">
        <f t="shared" si="11"/>
        <v>-1.8186562503489938</v>
      </c>
      <c r="J114" s="2" t="s">
        <v>14</v>
      </c>
    </row>
    <row r="115" spans="1:10" x14ac:dyDescent="0.3">
      <c r="A115" s="13">
        <v>42974</v>
      </c>
      <c r="B115" s="3">
        <v>0.16064071622569201</v>
      </c>
      <c r="C115" s="3">
        <v>-23.957493875809501</v>
      </c>
      <c r="D115" s="3">
        <v>2.4575448927152399</v>
      </c>
      <c r="E115" s="3">
        <v>-169.554023316898</v>
      </c>
      <c r="F115" s="3">
        <v>12887.557883039901</v>
      </c>
      <c r="G115" s="3">
        <v>14.6120516774464</v>
      </c>
      <c r="H115" s="3">
        <f t="shared" si="10"/>
        <v>-0.1598799602819021</v>
      </c>
      <c r="I115" s="4">
        <f t="shared" si="11"/>
        <v>-1.2479467953469907</v>
      </c>
      <c r="J115" s="2" t="s">
        <v>14</v>
      </c>
    </row>
    <row r="116" spans="1:10" ht="19.5" thickBot="1" x14ac:dyDescent="0.35">
      <c r="A116" s="13">
        <v>42974</v>
      </c>
      <c r="B116" s="5">
        <v>0.1636368431696</v>
      </c>
      <c r="C116" s="5">
        <v>-23.834722177150599</v>
      </c>
      <c r="D116" s="5">
        <v>2.1689556131845502</v>
      </c>
      <c r="E116" s="5">
        <v>-169.29709833442499</v>
      </c>
      <c r="F116" s="5">
        <v>14953.1693925086</v>
      </c>
      <c r="G116" s="5">
        <v>11.495352999831301</v>
      </c>
      <c r="H116" s="5">
        <f t="shared" si="10"/>
        <v>-3.7108261623000516E-2</v>
      </c>
      <c r="I116" s="6">
        <f t="shared" si="11"/>
        <v>-0.99102181287398139</v>
      </c>
      <c r="J116" s="2" t="s">
        <v>14</v>
      </c>
    </row>
    <row r="117" spans="1:10" x14ac:dyDescent="0.3">
      <c r="A117" s="10">
        <v>43392</v>
      </c>
      <c r="B117" s="11">
        <v>0.56000000000000005</v>
      </c>
      <c r="C117" s="11">
        <v>-22.3</v>
      </c>
      <c r="D117" s="11">
        <v>10.5</v>
      </c>
      <c r="E117" s="11">
        <v>-161</v>
      </c>
      <c r="F117" s="11">
        <v>600</v>
      </c>
      <c r="G117" s="11">
        <v>60</v>
      </c>
      <c r="H117" s="26">
        <v>-5.3</v>
      </c>
      <c r="I117" s="23">
        <v>-29</v>
      </c>
      <c r="J117" s="2" t="s">
        <v>14</v>
      </c>
    </row>
    <row r="118" spans="1:10" x14ac:dyDescent="0.3">
      <c r="A118" s="13">
        <v>43392</v>
      </c>
      <c r="B118" s="31">
        <v>0.45</v>
      </c>
      <c r="C118" s="3">
        <v>-20.8</v>
      </c>
      <c r="D118" s="3">
        <v>8.1999999999999993</v>
      </c>
      <c r="E118" s="3">
        <v>-148</v>
      </c>
      <c r="F118" s="3">
        <v>890</v>
      </c>
      <c r="G118" s="3">
        <v>62</v>
      </c>
      <c r="H118" s="27">
        <v>-3.8</v>
      </c>
      <c r="I118" s="24">
        <v>-16</v>
      </c>
      <c r="J118" s="2" t="s">
        <v>14</v>
      </c>
    </row>
    <row r="119" spans="1:10" x14ac:dyDescent="0.3">
      <c r="A119" s="13">
        <v>43392</v>
      </c>
      <c r="B119" s="3">
        <v>0.2</v>
      </c>
      <c r="C119" s="3">
        <v>-18.5</v>
      </c>
      <c r="D119" s="3">
        <v>3.6</v>
      </c>
      <c r="E119" s="3">
        <v>-140</v>
      </c>
      <c r="F119" s="3">
        <v>2000</v>
      </c>
      <c r="G119" s="3">
        <v>88</v>
      </c>
      <c r="H119" s="27">
        <v>-1.5</v>
      </c>
      <c r="I119" s="24">
        <v>-8</v>
      </c>
      <c r="J119" s="2" t="s">
        <v>14</v>
      </c>
    </row>
    <row r="120" spans="1:10" x14ac:dyDescent="0.3">
      <c r="A120" s="13">
        <v>43392</v>
      </c>
      <c r="B120" s="3">
        <v>0.09</v>
      </c>
      <c r="C120" s="3">
        <v>-17.5</v>
      </c>
      <c r="D120" s="3">
        <v>1.7</v>
      </c>
      <c r="E120" s="3">
        <v>-135.4</v>
      </c>
      <c r="F120" s="3">
        <v>4300</v>
      </c>
      <c r="G120" s="3">
        <v>100</v>
      </c>
      <c r="H120" s="27">
        <v>-0.5</v>
      </c>
      <c r="I120" s="24">
        <v>-3.4</v>
      </c>
      <c r="J120" s="2" t="s">
        <v>14</v>
      </c>
    </row>
    <row r="121" spans="1:10" x14ac:dyDescent="0.3">
      <c r="A121" s="13">
        <v>43392</v>
      </c>
      <c r="B121" s="3">
        <v>0.1</v>
      </c>
      <c r="C121" s="3">
        <v>-17.2</v>
      </c>
      <c r="D121" s="3">
        <v>2</v>
      </c>
      <c r="E121" s="3">
        <v>-135.5</v>
      </c>
      <c r="F121" s="3">
        <v>6000</v>
      </c>
      <c r="G121" s="3">
        <v>95</v>
      </c>
      <c r="H121" s="27">
        <v>-0.19999</v>
      </c>
      <c r="I121" s="24">
        <v>-3.5</v>
      </c>
      <c r="J121" s="2" t="s">
        <v>14</v>
      </c>
    </row>
    <row r="122" spans="1:10" x14ac:dyDescent="0.3">
      <c r="A122" s="13">
        <v>43392</v>
      </c>
      <c r="B122" s="3">
        <v>0.08</v>
      </c>
      <c r="C122" s="3">
        <v>-17.2</v>
      </c>
      <c r="D122" s="3">
        <v>1.3</v>
      </c>
      <c r="E122" s="3">
        <v>-134</v>
      </c>
      <c r="F122" s="3">
        <v>8100</v>
      </c>
      <c r="G122" s="3">
        <v>70</v>
      </c>
      <c r="H122" s="27">
        <v>-0.19900000000000001</v>
      </c>
      <c r="I122" s="24">
        <v>-2</v>
      </c>
      <c r="J122" s="2" t="s">
        <v>14</v>
      </c>
    </row>
    <row r="123" spans="1:10" x14ac:dyDescent="0.3">
      <c r="A123" s="13">
        <v>43392</v>
      </c>
      <c r="B123" s="3">
        <v>7.0000000000000007E-2</v>
      </c>
      <c r="C123" s="3">
        <v>-16.899999999999999</v>
      </c>
      <c r="D123" s="3">
        <v>1</v>
      </c>
      <c r="E123" s="3">
        <v>-133.4</v>
      </c>
      <c r="F123" s="3">
        <v>11700</v>
      </c>
      <c r="G123" s="3">
        <v>30</v>
      </c>
      <c r="H123" s="27">
        <v>0.100000000000001</v>
      </c>
      <c r="I123" s="24">
        <v>-1.4</v>
      </c>
      <c r="J123" s="2" t="s">
        <v>14</v>
      </c>
    </row>
    <row r="124" spans="1:10" x14ac:dyDescent="0.3">
      <c r="A124" s="13">
        <v>43392</v>
      </c>
      <c r="B124" s="3">
        <v>0.1</v>
      </c>
      <c r="C124" s="3">
        <v>-16.899999999999999</v>
      </c>
      <c r="D124" s="3">
        <v>1</v>
      </c>
      <c r="E124" s="3">
        <v>-132.5</v>
      </c>
      <c r="F124" s="3">
        <v>15000</v>
      </c>
      <c r="G124" s="3">
        <v>30</v>
      </c>
      <c r="H124" s="27">
        <v>0.100000000000001</v>
      </c>
      <c r="I124" s="24">
        <v>-0.5</v>
      </c>
      <c r="J124" s="2" t="s">
        <v>14</v>
      </c>
    </row>
    <row r="125" spans="1:10" ht="19.5" thickBot="1" x14ac:dyDescent="0.35">
      <c r="A125" s="14">
        <v>43392</v>
      </c>
      <c r="B125" s="5">
        <v>0.1</v>
      </c>
      <c r="C125" s="5">
        <v>-17</v>
      </c>
      <c r="D125" s="5">
        <v>1</v>
      </c>
      <c r="E125" s="5">
        <v>-132</v>
      </c>
      <c r="F125" s="5">
        <v>17600</v>
      </c>
      <c r="G125" s="5">
        <v>25</v>
      </c>
      <c r="H125" s="28">
        <v>0</v>
      </c>
      <c r="I125" s="25">
        <v>0</v>
      </c>
      <c r="J125" s="2" t="s">
        <v>14</v>
      </c>
    </row>
  </sheetData>
  <mergeCells count="2">
    <mergeCell ref="A2:O2"/>
    <mergeCell ref="A1:O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38B5F-6A2D-4031-8C9A-32C48C310942}">
  <dimension ref="P12:T19"/>
  <sheetViews>
    <sheetView tabSelected="1" workbookViewId="0">
      <selection activeCell="R20" sqref="R20"/>
    </sheetView>
  </sheetViews>
  <sheetFormatPr defaultRowHeight="15" x14ac:dyDescent="0.25"/>
  <cols>
    <col min="15" max="15" width="6" customWidth="1"/>
    <col min="16" max="16" width="13.42578125" customWidth="1"/>
    <col min="17" max="17" width="13" customWidth="1"/>
    <col min="18" max="18" width="13.28515625" customWidth="1"/>
  </cols>
  <sheetData>
    <row r="12" spans="16:20" ht="55.5" customHeight="1" thickBot="1" x14ac:dyDescent="0.35">
      <c r="P12" s="35" t="s">
        <v>9</v>
      </c>
      <c r="Q12" s="35"/>
      <c r="R12" s="35"/>
      <c r="S12" s="35"/>
      <c r="T12" s="35"/>
    </row>
    <row r="13" spans="16:20" ht="56.25" x14ac:dyDescent="0.3">
      <c r="P13" s="30" t="s">
        <v>10</v>
      </c>
      <c r="Q13" s="30" t="s">
        <v>11</v>
      </c>
      <c r="R13" s="30" t="s">
        <v>12</v>
      </c>
      <c r="S13" s="29"/>
    </row>
    <row r="14" spans="16:20" ht="18.75" x14ac:dyDescent="0.3">
      <c r="P14" s="2">
        <v>20000</v>
      </c>
      <c r="Q14" s="2">
        <v>1</v>
      </c>
      <c r="R14" s="2">
        <v>0.15</v>
      </c>
    </row>
    <row r="15" spans="16:20" ht="18.75" x14ac:dyDescent="0.3">
      <c r="P15" s="2">
        <v>15000</v>
      </c>
      <c r="Q15" s="2">
        <v>1</v>
      </c>
      <c r="R15" s="2">
        <v>0.2</v>
      </c>
    </row>
    <row r="16" spans="16:20" ht="18.75" x14ac:dyDescent="0.3">
      <c r="P16" s="2">
        <v>10000</v>
      </c>
      <c r="Q16" s="2">
        <v>1.5</v>
      </c>
      <c r="R16" s="2">
        <v>0.2</v>
      </c>
    </row>
    <row r="17" spans="16:18" ht="18.75" x14ac:dyDescent="0.3">
      <c r="P17" s="2">
        <v>5000</v>
      </c>
      <c r="Q17" s="2">
        <v>2.5</v>
      </c>
      <c r="R17" s="2">
        <v>0.35</v>
      </c>
    </row>
    <row r="18" spans="16:18" ht="18.75" x14ac:dyDescent="0.3">
      <c r="P18" s="2">
        <v>2500</v>
      </c>
      <c r="Q18" s="2">
        <v>4.5</v>
      </c>
      <c r="R18" s="2">
        <v>0.5</v>
      </c>
    </row>
    <row r="19" spans="16:18" ht="18.75" x14ac:dyDescent="0.3">
      <c r="P19" s="2">
        <v>1000</v>
      </c>
      <c r="Q19" s="2">
        <v>7</v>
      </c>
      <c r="R19" s="2">
        <v>1</v>
      </c>
    </row>
  </sheetData>
  <mergeCells count="1">
    <mergeCell ref="P12:T12"/>
  </mergeCells>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B 1 n O T 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B 1 n O 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Z z k 5 h s / q E N Q E A A G I C A A A T A B w A R m 9 y b X V s Y X M v U 2 V j d G l v b j E u b S C i G A A o o B Q A A A A A A A A A A A A A A A A A A A A A A A A A A A C F k F F L w z A Q x 9 8 L / Q 4 h e 2 k x l L U 6 7 R x 9 k H Y y Q X S 2 E x + s l N i d W z F N R p L K x t h 3 N 6 U b I l i 8 l 7 v 8 7 r j 7 5 6 + g 1 J X g K O u y P 7 E t 2 1 J r K m G J B v g x v Y n v p 1 k w 9 M N i C U x T J 5 2 5 R U x Z k V B N i 9 T H K E I M t G 0 h E 5 l o Z A m G x O r L S 0 T Z 1 M C 1 c 1 s x 8 G L B t X k o B 8 f X + b M C q f I E K J + F w 9 A U 6 l O L T Z 6 C A i r L d X G 8 e j a v S i q l U P k R n H L R 6 s l b B f n L X T a f p v m / O j 2 9 1 d g l r w m w q q 4 0 y A g T T F A s W F N z F Y 0 J m v J S L C u + i v x g F B D 0 1 A g N m d 4 x i H 5 K 7 0 F w e H N J 9 9 0 B j t e U r 4 x R i 9 0 G W i c W 9 N 0 M L S T l 6 k P I u t v e N p X T e U P 2 e 9 x R 3 1 z X p o M 0 b P W B o B M P e v h 5 D 7 / o 4 a M e f t n D r 3 p 4 2 M P H v / j B t a 2 K / 2 n L 5 B t Q S w E C L Q A U A A I A C A A H W c 5 O H T Q s M q c A A A D 5 A A A A E g A A A A A A A A A A A A A A A A A A A A A A Q 2 9 u Z m l n L 1 B h Y 2 t h Z 2 U u e G 1 s U E s B A i 0 A F A A C A A g A B 1 n O T g / K 6 a u k A A A A 6 Q A A A B M A A A A A A A A A A A A A A A A A 8 w A A A F t D b 2 5 0 Z W 5 0 X 1 R 5 c G V z X S 5 4 b W x Q S w E C L Q A U A A I A C A A H W c 5 O Y b P 6 h D U B A A B i A g A A E w A A A A A A A A A A A A A A A A D k A Q A A R m 9 y b X V s Y X M v U 2 V j d G l v b j E u b V B L B Q Y A A A A A A w A D A M I A A A B m 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u D Q A A A A A A A I w 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T 1 J B Q 0 x F U z I w M T h f Z G V s d G E o U k g p X 0 N h b F 9 E Y X R h X 1 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T k t M D Y t M T R U M T g 6 M D U 6 M z Y u M j I 5 M D A w M 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U k F D T E V T M j A x O F 9 k Z W x 0 Y S h S S C l f Q 2 F s X 0 R h d G F f U j E v Q 2 h h b m d l Z C B U e X B l L n t D b 2 x 1 b W 4 x L D B 9 J n F 1 b 3 Q 7 L C Z x d W 9 0 O 1 N l Y 3 R p b 2 4 x L 0 9 S Q U N M R V M y M D E 4 X 2 R l b H R h K F J I K V 9 D Y W x f R G F 0 Y V 9 S M S 9 D a G F u Z 2 V k I F R 5 c G U u e 0 N v b H V t b j I s M X 0 m c X V v d D s s J n F 1 b 3 Q 7 U 2 V j d G l v b j E v T 1 J B Q 0 x F U z I w M T h f Z G V s d G E o U k g p X 0 N h b F 9 E Y X R h X 1 I x L 0 N o Y W 5 n Z W Q g V H l w Z S 5 7 Q 2 9 s d W 1 u M y w y f S Z x d W 9 0 O y w m c X V v d D t T Z W N 0 a W 9 u M S 9 P U k F D T E V T M j A x O F 9 k Z W x 0 Y S h S S C l f Q 2 F s X 0 R h d G F f U j E v Q 2 h h b m d l Z C B U e X B l L n t D b 2 x 1 b W 4 0 L D N 9 J n F 1 b 3 Q 7 L C Z x d W 9 0 O 1 N l Y 3 R p b 2 4 x L 0 9 S Q U N M R V M y M D E 4 X 2 R l b H R h K F J I K V 9 D Y W x f R G F 0 Y V 9 S M S 9 D a G F u Z 2 V k I F R 5 c G U u e 0 N v b H V t b j U s N H 0 m c X V v d D s s J n F 1 b 3 Q 7 U 2 V j d G l v b j E v T 1 J B Q 0 x F U z I w M T h f Z G V s d G E o U k g p X 0 N h b F 9 E Y X R h X 1 I x L 0 N o Y W 5 n Z W Q g V H l w Z S 5 7 Q 2 9 s d W 1 u N i w 1 f S Z x d W 9 0 O y w m c X V v d D t T Z W N 0 a W 9 u M S 9 P U k F D T E V T M j A x O F 9 k Z W x 0 Y S h S S C l f Q 2 F s X 0 R h d G F f U j E v Q 2 h h b m d l Z C B U e X B l L n t D b 2 x 1 b W 4 3 L D Z 9 J n F 1 b 3 Q 7 L C Z x d W 9 0 O 1 N l Y 3 R p b 2 4 x L 0 9 S Q U N M R V M y M D E 4 X 2 R l b H R h K F J I K V 9 D Y W x f R G F 0 Y V 9 S M S 9 D a G F u Z 2 V k I F R 5 c G U u e 0 N v b H V t b j g s N 3 0 m c X V v d D s s J n F 1 b 3 Q 7 U 2 V j d G l v b j E v T 1 J B Q 0 x F U z I w M T h f Z G V s d G E o U k g p X 0 N h b F 9 E Y X R h X 1 I x L 0 N o Y W 5 n Z W Q g V H l w Z S 5 7 Q 2 9 s d W 1 u O S w 4 f S Z x d W 9 0 O 1 0 s J n F 1 b 3 Q 7 Q 2 9 s d W 1 u Q 2 9 1 b n Q m c X V v d D s 6 O S w m c X V v d D t L Z X l D b 2 x 1 b W 5 O Y W 1 l c y Z x d W 9 0 O z p b X S w m c X V v d D t D b 2 x 1 b W 5 J Z G V u d G l 0 a W V z J n F 1 b 3 Q 7 O l s m c X V v d D t T Z W N 0 a W 9 u M S 9 P U k F D T E V T M j A x O F 9 k Z W x 0 Y S h S S C l f Q 2 F s X 0 R h d G F f U j E v Q 2 h h b m d l Z C B U e X B l L n t D b 2 x 1 b W 4 x L D B 9 J n F 1 b 3 Q 7 L C Z x d W 9 0 O 1 N l Y 3 R p b 2 4 x L 0 9 S Q U N M R V M y M D E 4 X 2 R l b H R h K F J I K V 9 D Y W x f R G F 0 Y V 9 S M S 9 D a G F u Z 2 V k I F R 5 c G U u e 0 N v b H V t b j I s M X 0 m c X V v d D s s J n F 1 b 3 Q 7 U 2 V j d G l v b j E v T 1 J B Q 0 x F U z I w M T h f Z G V s d G E o U k g p X 0 N h b F 9 E Y X R h X 1 I x L 0 N o Y W 5 n Z W Q g V H l w Z S 5 7 Q 2 9 s d W 1 u M y w y f S Z x d W 9 0 O y w m c X V v d D t T Z W N 0 a W 9 u M S 9 P U k F D T E V T M j A x O F 9 k Z W x 0 Y S h S S C l f Q 2 F s X 0 R h d G F f U j E v Q 2 h h b m d l Z C B U e X B l L n t D b 2 x 1 b W 4 0 L D N 9 J n F 1 b 3 Q 7 L C Z x d W 9 0 O 1 N l Y 3 R p b 2 4 x L 0 9 S Q U N M R V M y M D E 4 X 2 R l b H R h K F J I K V 9 D Y W x f R G F 0 Y V 9 S M S 9 D a G F u Z 2 V k I F R 5 c G U u e 0 N v b H V t b j U s N H 0 m c X V v d D s s J n F 1 b 3 Q 7 U 2 V j d G l v b j E v T 1 J B Q 0 x F U z I w M T h f Z G V s d G E o U k g p X 0 N h b F 9 E Y X R h X 1 I x L 0 N o Y W 5 n Z W Q g V H l w Z S 5 7 Q 2 9 s d W 1 u N i w 1 f S Z x d W 9 0 O y w m c X V v d D t T Z W N 0 a W 9 u M S 9 P U k F D T E V T M j A x O F 9 k Z W x 0 Y S h S S C l f Q 2 F s X 0 R h d G F f U j E v Q 2 h h b m d l Z C B U e X B l L n t D b 2 x 1 b W 4 3 L D Z 9 J n F 1 b 3 Q 7 L C Z x d W 9 0 O 1 N l Y 3 R p b 2 4 x L 0 9 S Q U N M R V M y M D E 4 X 2 R l b H R h K F J I K V 9 D Y W x f R G F 0 Y V 9 S M S 9 D a G F u Z 2 V k I F R 5 c G U u e 0 N v b H V t b j g s N 3 0 m c X V v d D s s J n F 1 b 3 Q 7 U 2 V j d G l v b j E v T 1 J B Q 0 x F U z I w M T h f Z G V s d G E o U k g p X 0 N h b F 9 E Y X R h X 1 I x L 0 N o Y W 5 n Z W Q g V H l w Z S 5 7 Q 2 9 s d W 1 u O S w 4 f S Z x d W 9 0 O 1 0 s J n F 1 b 3 Q 7 U m V s Y X R p b 2 5 z a G l w S W 5 m b y Z x d W 9 0 O z p b X X 0 i I C 8 + P C 9 T d G F i b G V F b n R y a W V z P j w v S X R l b T 4 8 S X R l b T 4 8 S X R l b U x v Y 2 F 0 a W 9 u P j x J d G V t V H l w Z T 5 G b 3 J t d W x h P C 9 J d G V t V H l w Z T 4 8 S X R l b V B h d G g + U 2 V j d G l v b j E v T 1 J B Q 0 x F U z I w M T h f Z G V s d G E o U k g p X 0 N h b F 9 E Y X R h X 1 I x L 1 N v d X J j Z T w v S X R l b V B h d G g + P C 9 J d G V t T G 9 j Y X R p b 2 4 + P F N 0 Y W J s Z U V u d H J p Z X M g L z 4 8 L 0 l 0 Z W 0 + P E l 0 Z W 0 + P E l 0 Z W 1 M b 2 N h d G l v b j 4 8 S X R l b V R 5 c G U + R m 9 y b X V s Y T w v S X R l b V R 5 c G U + P E l 0 Z W 1 Q Y X R o P l N l Y 3 R p b 2 4 x L 0 9 S Q U N M R V M y M D E 4 X 2 R l b H R h K F J I K V 9 D Y W x f R G F 0 Y V 9 S M S 9 D a G F u Z 2 V k J T I w V H l w Z T w v S X R l b V B h d G g + P C 9 J d G V t T G 9 j Y X R p b 2 4 + P F N 0 Y W J s Z U V u d H J p Z X M g L z 4 8 L 0 l 0 Z W 0 + P C 9 J d G V t c z 4 8 L 0 x v Y 2 F s U G F j a 2 F n Z U 1 l d G F k Y X R h R m l s Z T 4 W A A A A U E s F B g A A A A A A A A A A A A A A A A A A A A A A A C Y B A A A B A A A A 0 I y d 3 w E V 0 R G M e g D A T 8 K X 6 w E A A A D U x i m n 6 5 g E S b 0 0 l y e z q 6 2 D A A A A A A I A A A A A A B B m A A A A A Q A A I A A A A L / g p d x 4 H d H l + I o R P X X G e e t y a R O o j E + M W n 4 C 1 T C 3 k T u X A A A A A A 6 A A A A A A g A A I A A A A H g M i X H U C x u Z 9 4 Z a 4 p 6 X e 0 K a Y I K z u i D B F / A a / H V 6 I 2 l 8 U A A A A L j R Q S V L f t q B k / 1 r t R p F F q V 2 D W Y A Y J 5 d A T j 4 r W h / w + 3 x J T V R j u N E v X b P m O 7 F x l 9 N + t z S + S p n e j 0 T k o 2 y S B z V b 5 b r H S t x h F B N 2 2 U O n f 7 k T P V k Q A A A A F B u s h j + l e G E 9 N 7 X N m Q x E h 6 L g b 8 W 1 N 8 m / N N I z m d d g 8 1 P Z v G a d J f w t w z D D h 1 K J q B x U M 1 G N 9 L 7 H M y c 3 d 7 z 9 Y f F y B k = < / D a t a M a s h u p > 
</file>

<file path=customXml/itemProps1.xml><?xml version="1.0" encoding="utf-8"?>
<ds:datastoreItem xmlns:ds="http://schemas.openxmlformats.org/officeDocument/2006/customXml" ds:itemID="{A0DF7E0F-ADBB-4CF1-AA3B-24E88D114A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DeanH808</dc:creator>
  <cp:lastModifiedBy>DeanH808</cp:lastModifiedBy>
  <dcterms:created xsi:type="dcterms:W3CDTF">2019-06-14T17:12:44Z</dcterms:created>
  <dcterms:modified xsi:type="dcterms:W3CDTF">2020-01-29T00:54:03Z</dcterms:modified>
</cp:coreProperties>
</file>