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100" windowHeight="14380" activeTab="1"/>
  </bookViews>
  <sheets>
    <sheet name="设定器" sheetId="2" r:id="rId1"/>
    <sheet name="战斗规则" sheetId="3" r:id="rId2"/>
    <sheet name="Sheet1" sheetId="6" r:id="rId3"/>
    <sheet name="WpsReserved_CellImgList" sheetId="5" state="veryHidden" r:id="rId4"/>
  </sheets>
  <externalReferences>
    <externalReference r:id="rId5"/>
  </externalReferences>
  <definedNames>
    <definedName name="近战">设定器!$H$13:$K$13</definedName>
    <definedName name="远程">设定器!$H$14:$K$14</definedName>
    <definedName name="自动化">设定器!$H$15:$K$15</definedName>
    <definedName name="space">#REF!</definedName>
    <definedName name="防御圈">[1]结算!$AE$16</definedName>
    <definedName name="太空">[1]结算!$AE$16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48" name="ID_A9639187B3144C57A2BE5AE757FE7972" descr="/Users/dingxuyang/Library/Containers/com.kingsoft.wpsoffice.mac/Data/tmp/photoeditapp/20260206231748/temp.pngtemp"/>
        <xdr:cNvPicPr>
          <a:picLocks noChangeAspect="1"/>
        </xdr:cNvPicPr>
      </xdr:nvPicPr>
      <xdr:blipFill>
        <a:blip r:embed="rId1"/>
        <a:srcRect l="590" r="1706"/>
        <a:stretch>
          <a:fillRect/>
        </a:stretch>
      </xdr:blipFill>
      <xdr:spPr>
        <a:xfrm>
          <a:off x="47625" y="31115"/>
          <a:ext cx="582295" cy="668020"/>
        </a:xfrm>
        <a:prstGeom prst="rect">
          <a:avLst/>
        </a:prstGeom>
      </xdr:spPr>
    </xdr:pic>
  </etc:cellImage>
  <etc:cellImage>
    <xdr:pic>
      <xdr:nvPicPr>
        <xdr:cNvPr id="247" name="ID_EA67415A0995455ABF527BB2D12AD119" descr="/Users/dingxuyang/Library/Containers/com.kingsoft.wpsoffice.mac/Data/tmp/photoeditapp/20260206231711/temp.pngtemp"/>
        <xdr:cNvPicPr>
          <a:picLocks noChangeAspect="1"/>
        </xdr:cNvPicPr>
      </xdr:nvPicPr>
      <xdr:blipFill>
        <a:blip r:embed="rId2"/>
        <a:srcRect l="590" r="1706"/>
        <a:stretch>
          <a:fillRect/>
        </a:stretch>
      </xdr:blipFill>
      <xdr:spPr>
        <a:xfrm>
          <a:off x="46990" y="3629025"/>
          <a:ext cx="582930" cy="668020"/>
        </a:xfrm>
        <a:prstGeom prst="rect">
          <a:avLst/>
        </a:prstGeom>
      </xdr:spPr>
    </xdr:pic>
  </etc:cellImage>
  <etc:cellImage>
    <xdr:pic>
      <xdr:nvPicPr>
        <xdr:cNvPr id="13" name="ID_F7478FFE25464C8FA2A68F131E117822" descr="/Users/dingxuyang/Library/Containers/com.kingsoft.wpsoffice.mac/Data/tmp/photoeditapp/20260228154034/temp.pngtemp"/>
        <xdr:cNvPicPr>
          <a:picLocks noChangeAspect="1"/>
        </xdr:cNvPicPr>
      </xdr:nvPicPr>
      <xdr:blipFill>
        <a:blip r:embed="rId3"/>
        <a:srcRect l="590" r="1706"/>
        <a:stretch>
          <a:fillRect/>
        </a:stretch>
      </xdr:blipFill>
      <xdr:spPr>
        <a:xfrm>
          <a:off x="21663660" y="10114280"/>
          <a:ext cx="537210" cy="616585"/>
        </a:xfrm>
        <a:prstGeom prst="rect">
          <a:avLst/>
        </a:prstGeom>
      </xdr:spPr>
    </xdr:pic>
  </etc:cellImage>
  <etc:cellImage>
    <xdr:pic>
      <xdr:nvPicPr>
        <xdr:cNvPr id="5" name="ID_06DC539B099E4035BF7E3FD9490B62B6" descr="/Users/dingxuyang/Library/Containers/com.kingsoft.wpsoffice.mac/Data/tmp/photoeditapp/20260209232142/temp.pngtemp"/>
        <xdr:cNvPicPr>
          <a:picLocks noChangeAspect="1"/>
        </xdr:cNvPicPr>
      </xdr:nvPicPr>
      <xdr:blipFill>
        <a:blip r:embed="rId4"/>
        <a:srcRect l="590" r="1706"/>
        <a:stretch>
          <a:fillRect/>
        </a:stretch>
      </xdr:blipFill>
      <xdr:spPr>
        <a:xfrm>
          <a:off x="21372195" y="12993370"/>
          <a:ext cx="541655" cy="621030"/>
        </a:xfrm>
        <a:prstGeom prst="rect">
          <a:avLst/>
        </a:prstGeom>
      </xdr:spPr>
    </xdr:pic>
  </etc:cellImage>
  <etc:cellImage>
    <xdr:pic>
      <xdr:nvPicPr>
        <xdr:cNvPr id="3" name="ID_76191A7034294A2F8256380F1E832EB7" descr="/Users/dingxuyang/Library/Containers/com.kingsoft.wpsoffice.mac/Data/tmp/photoeditapp/20260206230740/temp.pngtemp"/>
        <xdr:cNvPicPr>
          <a:picLocks noChangeAspect="1"/>
        </xdr:cNvPicPr>
      </xdr:nvPicPr>
      <xdr:blipFill>
        <a:blip r:embed="rId5"/>
        <a:srcRect l="590" r="1706"/>
        <a:stretch>
          <a:fillRect/>
        </a:stretch>
      </xdr:blipFill>
      <xdr:spPr>
        <a:xfrm>
          <a:off x="635" y="24130"/>
          <a:ext cx="811530" cy="951230"/>
        </a:xfrm>
        <a:prstGeom prst="rect">
          <a:avLst/>
        </a:prstGeom>
      </xdr:spPr>
    </xdr:pic>
  </etc:cellImage>
  <etc:cellImage>
    <xdr:pic>
      <xdr:nvPicPr>
        <xdr:cNvPr id="7" name="ID_A697753B0AB6431F9B3D49B29B266521" descr="a82923f4e32176d56bc2b082e77caa2d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654925" y="5521960"/>
          <a:ext cx="2580640" cy="1010285"/>
        </a:xfrm>
        <a:prstGeom prst="rect">
          <a:avLst/>
        </a:prstGeom>
      </xdr:spPr>
    </xdr:pic>
  </etc:cellImage>
  <etc:cellImage>
    <xdr:pic>
      <xdr:nvPicPr>
        <xdr:cNvPr id="16" name="ID_32A221B085A04A5DA6DEF810CB29B1F5" descr="4-6攻击范围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3536930" y="18014950"/>
          <a:ext cx="1283970" cy="1223010"/>
        </a:xfrm>
        <a:prstGeom prst="rect">
          <a:avLst/>
        </a:prstGeom>
      </xdr:spPr>
    </xdr:pic>
  </etc:cellImage>
  <etc:cellImage>
    <xdr:pic>
      <xdr:nvPicPr>
        <xdr:cNvPr id="19" name="ID_A486939D3A064177A03CE5A788DD64FF" descr="1-3攻击范围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2213590" y="18010505"/>
          <a:ext cx="1525905" cy="1434465"/>
        </a:xfrm>
        <a:prstGeom prst="rect">
          <a:avLst/>
        </a:prstGeom>
      </xdr:spPr>
    </xdr:pic>
  </etc:cellImage>
  <etc:cellImage>
    <xdr:pic>
      <xdr:nvPicPr>
        <xdr:cNvPr id="18" name="ID_DCE3C2233CB94BA9A9E46B41B013FEEB" descr="2攻击范围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0852150" y="17875885"/>
          <a:ext cx="1184275" cy="1118870"/>
        </a:xfrm>
        <a:prstGeom prst="rect">
          <a:avLst/>
        </a:prstGeom>
      </xdr:spPr>
    </xdr:pic>
  </etc:cellImage>
  <etc:cellImage>
    <xdr:pic>
      <xdr:nvPicPr>
        <xdr:cNvPr id="14" name="ID_B111B5C16B16432F8DF87944B2349F5A" descr="长柄近战范围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3190855" y="15786100"/>
          <a:ext cx="1136650" cy="1084580"/>
        </a:xfrm>
        <a:prstGeom prst="rect">
          <a:avLst/>
        </a:prstGeom>
      </xdr:spPr>
    </xdr:pic>
  </etc:cellImage>
  <etc:cellImage>
    <xdr:pic>
      <xdr:nvPicPr>
        <xdr:cNvPr id="17" name="ID_00E30AD55BD4439088B9986D9A397D4F" descr="近战范围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1992610" y="15760700"/>
          <a:ext cx="1185545" cy="1134745"/>
        </a:xfrm>
        <a:prstGeom prst="rect">
          <a:avLst/>
        </a:prstGeom>
      </xdr:spPr>
    </xdr:pic>
  </etc:cellImage>
  <etc:cellImage>
    <xdr:pic>
      <xdr:nvPicPr>
        <xdr:cNvPr id="15" name="ID_D8E47E93CE064B3EA8CA88044EB6FBCC" descr="1攻击范围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0823575" y="15862300"/>
          <a:ext cx="1153160" cy="1092835"/>
        </a:xfrm>
        <a:prstGeom prst="rect">
          <a:avLst/>
        </a:prstGeom>
      </xdr:spPr>
    </xdr:pic>
  </etc:cellImage>
  <etc:cellImage>
    <xdr:pic>
      <xdr:nvPicPr>
        <xdr:cNvPr id="20" name="ID_752A09597C4C41F5946A18E6374A90AC" descr="c7b6b887f66235482291d4461b9b624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3337540" y="749300"/>
          <a:ext cx="674370" cy="675005"/>
        </a:xfrm>
        <a:prstGeom prst="rect">
          <a:avLst/>
        </a:prstGeom>
      </xdr:spPr>
    </xdr:pic>
  </etc:cellImage>
  <etc:cellImage>
    <xdr:pic>
      <xdr:nvPicPr>
        <xdr:cNvPr id="21" name="ID_F61B406E8105401E828C43F4FA2F2B71" descr="1d128e081ee3f92defda5222a146f7c6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2623800" y="802005"/>
          <a:ext cx="544830" cy="746125"/>
        </a:xfrm>
        <a:prstGeom prst="rect">
          <a:avLst/>
        </a:prstGeom>
      </xdr:spPr>
    </xdr:pic>
  </etc:cellImage>
  <etc:cellImage>
    <xdr:pic>
      <xdr:nvPicPr>
        <xdr:cNvPr id="2" name="ID_259C2484BD954135B1D132D1A8124B3C" descr="8e711c141785c51d466eab5a27adf75f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52070" y="22905720"/>
          <a:ext cx="831215" cy="64706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<sst xmlns="http://schemas.openxmlformats.org/spreadsheetml/2006/main" count="353" uniqueCount="227">
  <si>
    <t>表1·属性设计规范表</t>
  </si>
  <si>
    <t>类型</t>
  </si>
  <si>
    <t>总点数（p）</t>
  </si>
  <si>
    <t>分配项</t>
  </si>
  <si>
    <t>数值要求</t>
  </si>
  <si>
    <t>使用方式</t>
  </si>
  <si>
    <t>技能槽数量</t>
  </si>
  <si>
    <t>机体</t>
  </si>
  <si>
    <t>格斗、射击、结构（*10=hp）、机动</t>
  </si>
  <si>
    <t>——</t>
  </si>
  <si>
    <t>Royroy</t>
  </si>
  <si>
    <t>格斗、射击、结构（*3=hp）、机动</t>
  </si>
  <si>
    <t>任一项&gt;=10</t>
  </si>
  <si>
    <t>1.消耗使用者的战术行动布置；2.始终跟随使用者周围1-3范围（坐标由使用者控制）；
3.布置到场上后可被指定为攻击目标。</t>
  </si>
  <si>
    <t>武器</t>
  </si>
  <si>
    <t>格斗、射击、结构（*1=耐久度）、机动</t>
  </si>
  <si>
    <t>结构&gt;=1</t>
  </si>
  <si>
    <t>可携带出击/掉落/拾取</t>
  </si>
  <si>
    <t>防具</t>
  </si>
  <si>
    <t>格斗、射击、结构（*2=hp）、机动</t>
  </si>
  <si>
    <t>结构&gt;=10</t>
  </si>
  <si>
    <t>每次抵消3点伤害，
溢出伤害由本体承伤，
耐久=5，归0后去除</t>
  </si>
  <si>
    <t>载具</t>
  </si>
  <si>
    <t>机动&gt;=10</t>
  </si>
  <si>
    <t>移动范围增加等同机动值距离，
被攻击时机动值判定+4，耐久度=可被攻击次数</t>
  </si>
  <si>
    <t>背包</t>
  </si>
  <si>
    <t>格斗、射击、结构（*2=HP）、机动</t>
  </si>
  <si>
    <t>仅出击时搭载，不可拾取，耐久度=5，
耐久度归零时相应加成消失，
恢复耐久度：回到出击点并成功消耗一个战术行动</t>
  </si>
  <si>
    <t>表2·技能属性面板数据表</t>
  </si>
  <si>
    <t>技能类型</t>
  </si>
  <si>
    <t>属性选择</t>
  </si>
  <si>
    <t>攻击力计算方式</t>
  </si>
  <si>
    <t>可选效果（选1项）</t>
  </si>
  <si>
    <t>近战</t>
  </si>
  <si>
    <t>实体/光束
（二选一必选）</t>
  </si>
  <si>
    <t>格斗数值点数+双方机动值差额（正负值）</t>
  </si>
  <si>
    <t>反击</t>
  </si>
  <si>
    <t>格挡</t>
  </si>
  <si>
    <t>长柄</t>
  </si>
  <si>
    <t>补给（双槽）</t>
  </si>
  <si>
    <t>远程</t>
  </si>
  <si>
    <t>射击数值点数+双方机动值差额（正负值）</t>
  </si>
  <si>
    <t>扫射</t>
  </si>
  <si>
    <t>投掷</t>
  </si>
  <si>
    <t>稳定</t>
  </si>
  <si>
    <t>狙击</t>
  </si>
  <si>
    <t>自动化</t>
  </si>
  <si>
    <t>随效果条件触发</t>
  </si>
  <si>
    <t>助攻</t>
  </si>
  <si>
    <t>守护</t>
  </si>
  <si>
    <t>阻碍</t>
  </si>
  <si>
    <t>侦察（双槽）</t>
  </si>
  <si>
    <t>#</t>
  </si>
  <si>
    <t>特殊加成</t>
  </si>
  <si>
    <t>-</t>
  </si>
  <si>
    <t>全覆式装甲</t>
  </si>
  <si>
    <t>抗性涂层</t>
  </si>
  <si>
    <t>变形</t>
  </si>
  <si>
    <t>词条名称</t>
  </si>
  <si>
    <t>释放范围</t>
  </si>
  <si>
    <t>词条效果</t>
  </si>
  <si>
    <t>克制</t>
  </si>
  <si>
    <t>被克制</t>
  </si>
  <si>
    <t>周围一圈</t>
  </si>
  <si>
    <t>被动：受到敌人攻击且对方处于该技能攻击范围内时触发，对其发动一次反击，并且伤害+2。</t>
  </si>
  <si>
    <t>被动：受到敌人攻击时掷骰，1-3格挡失败，4-6本次受到的伤害-2。</t>
  </si>
  <si>
    <t>周围两圈</t>
  </si>
  <si>
    <t>攻击范围额外朝纵横四个方向延伸1格。</t>
  </si>
  <si>
    <t>（此技能占用两个技能槽）只能对友军单位使用，跳过移动环节，对范围1内的友军回复格斗值*1的hp</t>
  </si>
  <si>
    <t>扇形2格</t>
  </si>
  <si>
    <t>不进行机动值判定，掷骰决定效果: 1~3：精准命中，单体攻击，但造成伤害-2。
4~6：对范围内的所有目标进行攻击，伤害由所有目标均摊。（目标数量可为1，友军同样作为目标）</t>
  </si>
  <si>
    <t>1~3格</t>
  </si>
  <si>
    <t>掷骰决定效果: 1~3：在以目标为中心的2格距离内，所有目标下次收到的伤害+5；
4-6:目标下回移动值-5。</t>
  </si>
  <si>
    <t>1~4格</t>
  </si>
  <si>
    <t>每局游戏一次，可以在移动后使用“专注射击”。</t>
  </si>
  <si>
    <t>4~6格</t>
  </si>
  <si>
    <t>（拥有该特性的技能需要舍弃本回合的移动后才能使用）机动值差计算中，目标的机动值-2。</t>
  </si>
  <si>
    <t>/</t>
  </si>
  <si>
    <t>后续五次造成的伤害+3（适用于反击）</t>
  </si>
  <si>
    <t>后续三次受到的伤害-5，与其他百分比减伤效果不叠加。</t>
  </si>
  <si>
    <t>在后续三次伤害计算中，对方的机动值-5。</t>
  </si>
  <si>
    <t>（此技能占用两个技能槽）跳过移动环节，对射击值*1范围内的区域进行侦察，
暴露敌方单位3*3的范围（敌军必在该3*3范围内）</t>
  </si>
  <si>
    <t>加成名称</t>
  </si>
  <si>
    <t>获得条件</t>
  </si>
  <si>
    <t>描述</t>
  </si>
  <si>
    <t>加成对象</t>
  </si>
  <si>
    <t>目标属性</t>
  </si>
  <si>
    <t>加成数值</t>
  </si>
  <si>
    <t>耐久度</t>
  </si>
  <si>
    <t>其它条件</t>
  </si>
  <si>
    <t>全身80%以上有额外可脱装甲</t>
  </si>
  <si>
    <t>对实体武器伤害-3（耐久度：5）</t>
  </si>
  <si>
    <t>承受攻击</t>
  </si>
  <si>
    <t>实体</t>
  </si>
  <si>
    <t>有对比图</t>
  </si>
  <si>
    <t>全身80%以上有涂装</t>
  </si>
  <si>
    <t>对光束武器伤害-3（耐久度：5）</t>
  </si>
  <si>
    <t>光束</t>
  </si>
  <si>
    <t>有明显涂装</t>
  </si>
  <si>
    <t>有变形结构</t>
  </si>
  <si>
    <t>变形状态下机动值+3，
伤害值-3，
可以先进行战术行动后移动</t>
  </si>
  <si>
    <t>自身</t>
  </si>
  <si>
    <t>机动值</t>
  </si>
  <si>
    <t>有变形图</t>
  </si>
  <si>
    <t>伤害</t>
  </si>
  <si>
    <t>战斗机制</t>
  </si>
  <si>
    <t>结算检查&amp;优先顺序</t>
  </si>
  <si>
    <t>1.当某一阶段发生多个条件时，按如下顺序依次计算。</t>
  </si>
  <si>
    <t>基础</t>
  </si>
  <si>
    <t>行动流程</t>
  </si>
  <si>
    <t>回合开始</t>
  </si>
  <si>
    <t>移动行动</t>
  </si>
  <si>
    <t>战术行动</t>
  </si>
  <si>
    <t>结算2</t>
  </si>
  <si>
    <t>顺序</t>
  </si>
  <si>
    <t>声明战术</t>
  </si>
  <si>
    <t>选定目标</t>
  </si>
  <si>
    <t>伤害值</t>
  </si>
  <si>
    <t>机动差值</t>
  </si>
  <si>
    <t>额外值</t>
  </si>
  <si>
    <t>结算1</t>
  </si>
  <si>
    <t>轮次</t>
  </si>
  <si>
    <t>以地联-拜隆-马克西翁的顺序行动，所有玩家都完成自己的回合行动为一个完整轮次。</t>
  </si>
  <si>
    <t>空投</t>
  </si>
  <si>
    <t>援助</t>
  </si>
  <si>
    <t>技能选择</t>
  </si>
  <si>
    <t>指定目标</t>
  </si>
  <si>
    <t>格斗</t>
  </si>
  <si>
    <t>基础机动值差</t>
  </si>
  <si>
    <t>防具抗性</t>
  </si>
  <si>
    <t>回合</t>
  </si>
  <si>
    <t>玩家的回合可以先后执行两种行动，
1、移动行动。
2、战术行动。战术行动可以发起攻击，也可以使用自动化装备添加增益效果。</t>
  </si>
  <si>
    <t>幸运</t>
  </si>
  <si>
    <t>单位移动</t>
  </si>
  <si>
    <t>侦察</t>
  </si>
  <si>
    <t>奇袭</t>
  </si>
  <si>
    <t>射击</t>
  </si>
  <si>
    <t>抢夺</t>
  </si>
  <si>
    <t>根据机体的移动范围进行移动或其它。
机体机动值=最大可移动格数，
斜向移动视为横移1+竖移1.</t>
  </si>
  <si>
    <t>火力覆盖</t>
  </si>
  <si>
    <t>防御单元</t>
  </si>
  <si>
    <t>补给</t>
  </si>
  <si>
    <t>决斗</t>
  </si>
  <si>
    <t>斩杀</t>
  </si>
  <si>
    <t>伤害值计算</t>
  </si>
  <si>
    <t>结算</t>
  </si>
  <si>
    <t>迷雾系统</t>
  </si>
  <si>
    <t>专注射击</t>
  </si>
  <si>
    <t>royroy</t>
  </si>
  <si>
    <t>（技能攻击力（格斗/射击）- 双方机动值差（正负值））+/- 额外数值（装甲/判定等）。</t>
  </si>
  <si>
    <t>月面补给</t>
  </si>
  <si>
    <t>再动</t>
  </si>
  <si>
    <t>第二轮开始，每轮由dm掷骰子，决定出现点数数量的武器或防具。同时随机生成坐标。
（如果坐标位有单位，则该单位回合开始时触发《幸运》）</t>
  </si>
  <si>
    <t>1.防御单元拥有10hp。
2.计算距离时，一个单元格视作5格单元。
移动时不足以经过的在防御圈前一格停留。（攻击距离不足的则不可攻击）</t>
  </si>
  <si>
    <t>回复</t>
  </si>
  <si>
    <t>强化防御</t>
  </si>
  <si>
    <t>1.横向相连的防御单元为1组，组间的防御单元hp累计计算。
2.击破后该组解除变成无属性区域。若组相邻的两组单元皆被击破，该组同样失效。</t>
  </si>
  <si>
    <t>联防</t>
  </si>
  <si>
    <t>基地</t>
  </si>
  <si>
    <t>1.拜隆军出生/补给点。
2.每次拜隆阵营单位回到基地，回复20hp，所携带的武器/防具等装备耐久度回复2</t>
  </si>
  <si>
    <t>计算区域</t>
  </si>
  <si>
    <t>母舰</t>
  </si>
  <si>
    <t>1.地球联邦军出生/补给点。
2.每次地联阵营单位回到基地，回复20hp，所携带的武器/防具等装备耐久度回复2</t>
  </si>
  <si>
    <t>特殊词条</t>
  </si>
  <si>
    <t>发动阶段</t>
  </si>
  <si>
    <t>关联属性</t>
  </si>
  <si>
    <t>事件</t>
  </si>
  <si>
    <t>触发结果</t>
  </si>
  <si>
    <t>攻击</t>
  </si>
  <si>
    <t>当近战武器攻击结算伤害后，
被攻击目标HP&lt;5时可以掷骰一次：
点数&gt;=剩余血量，被攻击目标被直接斩杀。</t>
  </si>
  <si>
    <t>被攻击目标剩余血量&lt;5</t>
  </si>
  <si>
    <t>被攻击目标HP &lt;掷骰点数，则目标被直接斩杀。</t>
  </si>
  <si>
    <t>当攻击开始时，若双方均处于对方的攻击射程之内，且HP均低于对方对应格斗值或射击值中的最高值，则双方掷骰：
1.点数大者获胜。
2.点数相同视为同归于尽</t>
  </si>
  <si>
    <t>双方均处于对方的攻击射程之内，且HP均低于对方对应格斗值或射击值中的最高值</t>
  </si>
  <si>
    <t>1.点数大者获胜。
2.点数相同视为同归于尽</t>
  </si>
  <si>
    <t>若某一次伤害的值 &gt; 被攻击者携带武器的攻击值，则攻击者可选择掷骰：
点数&lt;4:抢夺失败；    
点数&gt;3:本次伤害减十，你获得该武器。</t>
  </si>
  <si>
    <t>伤害的值 &gt; 被攻击者携带装备（武器）的攻击值</t>
  </si>
  <si>
    <t>点数&lt;4:抢夺失败；    
点数&gt;3:本次伤害减半（向下取整），你获得该武器。</t>
  </si>
  <si>
    <t>当玩家使用远程武器时，可以选择放弃本回合的移动行动，并在发起远程攻击时掷骰：
1-4点：本回合伤害+3；
5-6点：本回合伤害+5。</t>
  </si>
  <si>
    <t>放弃本回合的移动行动</t>
  </si>
  <si>
    <t>1-4点：本回合伤害+3；
5-6点：本回合伤害+5。</t>
  </si>
  <si>
    <t>当玩家获得空投时掷骰，根据结果获得：
1-2:跳过攻击，3-4：可以攻击，5-6：再次移动并攻击。</t>
  </si>
  <si>
    <t>获得空投时</t>
  </si>
  <si>
    <t>1-2:跳过攻击，3-4：可以攻击，5-6：再次移动并攻击。</t>
  </si>
  <si>
    <t>被动：当玩家击杀一个敌军单位，可以再进行一个额外回合（即时生效，不能连续触发）</t>
  </si>
  <si>
    <t>击杀一个敌军单位</t>
  </si>
  <si>
    <t>再进行一个额外回合（即时生效，不能连续触发）</t>
  </si>
  <si>
    <t>协同</t>
  </si>
  <si>
    <t>当玩家视距范围内的友军受到攻击，你可以放弃下一次你的回合中的一个行动，并获得以下效果：
1.放弃移动行动：你直接移动到攻击方与受击方之间的任意一格，并分担5点伤害；
2. 放弃战斗行动：你对敌方单位造成5点反击伤害。</t>
  </si>
  <si>
    <t>友军被选定</t>
  </si>
  <si>
    <t>视距范围内的友军受到攻击</t>
  </si>
  <si>
    <t>1.放弃移动行动：你直接移动到攻击方与受击方之间的任意一格，并分担5点伤害；
2. 放弃战斗行动：你对敌方单位造成5点反击伤害。</t>
  </si>
  <si>
    <t>第二回合开始</t>
  </si>
  <si>
    <t>每轮由dm掷骰，根据点数确定生成随机的武器或防具数量。</t>
  </si>
  <si>
    <t>同时随机坐标。
（如果坐标位有单位，则该单位回合开始时触发《幸运》）</t>
  </si>
  <si>
    <t>当三个同一阵营单位并列时，
非同一阵营单位不得直接穿越并列单位，需要绕行</t>
  </si>
  <si>
    <t>阵营</t>
  </si>
  <si>
    <t>当三个同一阵营单位并列</t>
  </si>
  <si>
    <t>非同一阵营单位不得直接穿越并列单位，需要绕行</t>
  </si>
  <si>
    <t>抗性</t>
  </si>
  <si>
    <t>防具单位需要申明对于实体/光束武器的额外防御值，
如果受到的攻击与防具属性相同，结算时携带单位受到的伤害-2。</t>
  </si>
  <si>
    <t>武器防具</t>
  </si>
  <si>
    <t>如果受到的攻击与防具属性相同</t>
  </si>
  <si>
    <t>结算时携带单位受到的伤害-2。</t>
  </si>
  <si>
    <t>阵营特性</t>
  </si>
  <si>
    <t>地图特征</t>
  </si>
  <si>
    <t>地球联合</t>
  </si>
  <si>
    <r>
      <rPr>
        <sz val="11"/>
        <color theme="1"/>
        <rFont val="微软雅黑"/>
        <charset val="134"/>
      </rPr>
      <t>整场战斗中地联阵营可以选择适当的时机呼叫一次火力覆盖，
造成你们选择的格及周围5*5的范围内所有单位各5点伤害。（</t>
    </r>
    <r>
      <rPr>
        <sz val="11"/>
        <color rgb="FFFF0000"/>
        <rFont val="微软雅黑"/>
        <charset val="134"/>
      </rPr>
      <t>包括友军，自动化的守护，全覆式装甲，抗性涂层三种除外，但用这些技能抵挡过火力覆盖后，该技能不可再使用或被部署</t>
    </r>
    <r>
      <rPr>
        <sz val="11"/>
        <color theme="1"/>
        <rFont val="微软雅黑"/>
        <charset val="134"/>
      </rPr>
      <t>）</t>
    </r>
  </si>
  <si>
    <t>样式</t>
  </si>
  <si>
    <t>备注</t>
  </si>
  <si>
    <t>回合开始前掷点，点数=2:暴露所有隐藏单位坐标；
点数=4:呼叫视距范围内的友方单位协同攻击一次（每个地联回合只有一个单位限协同一次）。</t>
  </si>
  <si>
    <t>地联出击点</t>
  </si>
  <si>
    <t>月面</t>
  </si>
  <si>
    <t>拜隆</t>
  </si>
  <si>
    <t>增援</t>
  </si>
  <si>
    <t>当单位受到攻击时，该单位四周1格范围内的友军可以进行增援，承受本次伤害（该伤害为80%）。
每次受到攻击时，最多仅有一名友军可以进行增援。</t>
  </si>
  <si>
    <t>太空</t>
  </si>
  <si>
    <t>基地内任意一格可能藏有核心</t>
  </si>
  <si>
    <t>在本次作战中，拜隆军可以获得月面作战buff，
处于月面地形的拜隆阵营单位在回合开始回复4点HP。</t>
  </si>
  <si>
    <t>防御层</t>
  </si>
  <si>
    <t>距离1以外单位不能越过。</t>
  </si>
  <si>
    <t>你进行一次掷点，点数&gt;3获得装备</t>
  </si>
  <si>
    <t>马克西翁</t>
  </si>
  <si>
    <t>可以在敌方攻击时选择跳过自己的下个回合，并选择如下一种发动：
1.顶替原本攻击方行动发动攻击（需要在自己的移动范围及攻击范围能覆盖到目标）
2.先于原攻击对原攻击方进攻并掷点：
点数为黑(2/3/5/6): 本次攻击的伤害值额外增加骰子点数的一半。（向上取整）
点数为红(1/4): 你下次可移动的距离减少此骰子的点数值。</t>
  </si>
  <si>
    <t>隐匿</t>
  </si>
  <si>
    <t>未攻击过的单位不可被敌军选中，除非玩家在敌方单位的扫描范围内。</t>
  </si>
  <si>
    <t>嗯，首先我想规范一下单个词条应该出现的东西：1.名称分类：包含key(核心中对该词条的‘检索/运算代号’）、名称（词条的中文名，对应机体或装备技能槽中的词条以及可能涉及到的其它触发场景）、分类（近战/远程/自动化/辅助，其中自动化可以理解成一定程度上的buff或debuff，辅助类则基本是默认释放对象为友军）。2.基础属性：释放对象（敌方、友方、敌方装备、友方装备）、释放距离、技能类型（单点、扇形、条形、同心圆）。3.投骰属性：是否投骰、骰子类型、判定值（根据投出的点数判定，同一词条可以出现多种判定，且每个判定可以同时有多个点数。）、判定效果：（同时存在多个判定的情况下，则逐一填写，页面中以：《判定1》-《判定效果1》，《判定2》-《判定效果2》。。。依次类推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</si>
</sst>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sz val="11"/>
      <color theme="0"/>
      <name val="微软雅黑"/>
      <charset val="134"/>
    </font>
    <font>
      <sz val="11"/>
      <color theme="7"/>
      <name val="微软雅黑"/>
      <charset val="134"/>
    </font>
    <font>
      <sz val="11"/>
      <color theme="9" tint="-0.25"/>
      <name val="微软雅黑"/>
      <charset val="134"/>
    </font>
    <font>
      <sz val="12"/>
      <color theme="0"/>
      <name val="微软雅黑"/>
      <charset val="134"/>
    </font>
    <font>
      <sz val="11"/>
      <color rgb="FF000000"/>
      <name val="微软雅黑"/>
      <charset val="134"/>
    </font>
    <font>
      <b/>
      <sz val="11"/>
      <color theme="0"/>
      <name val="微软雅黑"/>
      <charset val="134"/>
    </font>
    <font>
      <sz val="10"/>
      <color theme="0"/>
      <name val="微软雅黑"/>
      <charset val="134"/>
    </font>
    <font>
      <sz val="9"/>
      <color theme="0"/>
      <name val="微软雅黑"/>
      <charset val="134"/>
    </font>
    <font>
      <sz val="10.5"/>
      <color theme="0"/>
      <name val="微软雅黑"/>
      <charset val="134"/>
    </font>
    <font>
      <u/>
      <sz val="10"/>
      <color theme="0"/>
      <name val="微软雅黑"/>
      <charset val="0"/>
    </font>
    <font>
      <u/>
      <sz val="11"/>
      <color theme="0"/>
      <name val="微软雅黑"/>
      <charset val="0"/>
    </font>
    <font>
      <sz val="10"/>
      <color theme="9" tint="-0.25"/>
      <name val="微软雅黑"/>
      <charset val="134"/>
    </font>
    <font>
      <sz val="12"/>
      <color theme="1"/>
      <name val="微软雅黑"/>
      <charset val="134"/>
    </font>
    <font>
      <sz val="12"/>
      <color rgb="FF31849B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rgb="FFFF0000"/>
      <name val="微软雅黑"/>
      <charset val="134"/>
    </font>
  </fonts>
  <fills count="4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-0.25"/>
        <bgColor indexed="64"/>
      </patternFill>
    </fill>
    <fill>
      <patternFill patternType="solid">
        <fgColor theme="3" tint="0.4"/>
        <bgColor indexed="64"/>
      </patternFill>
    </fill>
    <fill>
      <gradientFill degree="90">
        <stop position="0">
          <color rgb="FF304C69"/>
        </stop>
        <stop position="1">
          <color theme="5"/>
        </stop>
      </gradientFill>
    </fill>
    <fill>
      <patternFill patternType="solid">
        <fgColor theme="5" tint="-0.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3" tint="0.8"/>
        <bgColor indexed="64"/>
      </patternFill>
    </fill>
    <fill>
      <gradientFill degree="225">
        <stop position="0">
          <color theme="3" tint="0.6"/>
        </stop>
        <stop position="1">
          <color theme="2" tint="-0.5"/>
        </stop>
      </gradientFill>
    </fill>
    <fill>
      <gradientFill degree="45">
        <stop position="0">
          <color rgb="FF304C69"/>
        </stop>
        <stop position="1">
          <color theme="3"/>
        </stop>
      </gradientFill>
    </fill>
    <fill>
      <patternFill patternType="solid">
        <fgColor rgb="FFFF000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gray0625"/>
    </fill>
  </fills>
  <borders count="46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theme="0"/>
      </bottom>
      <diagonal/>
    </border>
    <border>
      <left/>
      <right/>
      <top style="thin">
        <color auto="1"/>
      </top>
      <bottom style="thin">
        <color theme="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/>
      <right/>
      <top style="thin">
        <color theme="0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0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0" fillId="13" borderId="38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39">
      <alignment vertical="center"/>
    </xf>
    <xf numFmtId="0" fontId="23" fillId="0" borderId="39">
      <alignment vertical="center"/>
    </xf>
    <xf numFmtId="0" fontId="24" fillId="0" borderId="40">
      <alignment vertical="center"/>
    </xf>
    <xf numFmtId="0" fontId="24" fillId="0" borderId="0">
      <alignment vertical="center"/>
    </xf>
    <xf numFmtId="0" fontId="25" fillId="14" borderId="41">
      <alignment vertical="center"/>
    </xf>
    <xf numFmtId="0" fontId="26" fillId="15" borderId="42">
      <alignment vertical="center"/>
    </xf>
    <xf numFmtId="0" fontId="27" fillId="15" borderId="41">
      <alignment vertical="center"/>
    </xf>
    <xf numFmtId="0" fontId="28" fillId="16" borderId="43">
      <alignment vertical="center"/>
    </xf>
    <xf numFmtId="0" fontId="29" fillId="0" borderId="44">
      <alignment vertical="center"/>
    </xf>
    <xf numFmtId="0" fontId="30" fillId="0" borderId="45">
      <alignment vertical="center"/>
    </xf>
    <xf numFmtId="0" fontId="31" fillId="17" borderId="0">
      <alignment vertical="center"/>
    </xf>
    <xf numFmtId="0" fontId="32" fillId="18" borderId="0">
      <alignment vertical="center"/>
    </xf>
    <xf numFmtId="0" fontId="33" fillId="19" borderId="0">
      <alignment vertical="center"/>
    </xf>
    <xf numFmtId="0" fontId="34" fillId="20" borderId="0">
      <alignment vertical="center"/>
    </xf>
    <xf numFmtId="0" fontId="35" fillId="21" borderId="0">
      <alignment vertical="center"/>
    </xf>
    <xf numFmtId="0" fontId="35" fillId="22" borderId="0">
      <alignment vertical="center"/>
    </xf>
    <xf numFmtId="0" fontId="34" fillId="23" borderId="0">
      <alignment vertical="center"/>
    </xf>
    <xf numFmtId="0" fontId="34" fillId="24" borderId="0">
      <alignment vertical="center"/>
    </xf>
    <xf numFmtId="0" fontId="35" fillId="25" borderId="0">
      <alignment vertical="center"/>
    </xf>
    <xf numFmtId="0" fontId="35" fillId="26" borderId="0">
      <alignment vertical="center"/>
    </xf>
    <xf numFmtId="0" fontId="34" fillId="27" borderId="0">
      <alignment vertical="center"/>
    </xf>
    <xf numFmtId="0" fontId="34" fillId="28" borderId="0">
      <alignment vertical="center"/>
    </xf>
    <xf numFmtId="0" fontId="35" fillId="29" borderId="0">
      <alignment vertical="center"/>
    </xf>
    <xf numFmtId="0" fontId="35" fillId="30" borderId="0">
      <alignment vertical="center"/>
    </xf>
    <xf numFmtId="0" fontId="34" fillId="31" borderId="0">
      <alignment vertical="center"/>
    </xf>
    <xf numFmtId="0" fontId="34" fillId="32" borderId="0">
      <alignment vertical="center"/>
    </xf>
    <xf numFmtId="0" fontId="35" fillId="33" borderId="0">
      <alignment vertical="center"/>
    </xf>
    <xf numFmtId="0" fontId="35" fillId="34" borderId="0">
      <alignment vertical="center"/>
    </xf>
    <xf numFmtId="0" fontId="34" fillId="35" borderId="0">
      <alignment vertical="center"/>
    </xf>
    <xf numFmtId="0" fontId="34" fillId="36" borderId="0">
      <alignment vertical="center"/>
    </xf>
    <xf numFmtId="0" fontId="35" fillId="37" borderId="0">
      <alignment vertical="center"/>
    </xf>
    <xf numFmtId="0" fontId="35" fillId="38" borderId="0">
      <alignment vertical="center"/>
    </xf>
    <xf numFmtId="0" fontId="34" fillId="39" borderId="0">
      <alignment vertical="center"/>
    </xf>
    <xf numFmtId="0" fontId="34" fillId="40" borderId="0">
      <alignment vertical="center"/>
    </xf>
    <xf numFmtId="0" fontId="35" fillId="41" borderId="0">
      <alignment vertical="center"/>
    </xf>
    <xf numFmtId="0" fontId="35" fillId="42" borderId="0">
      <alignment vertical="center"/>
    </xf>
    <xf numFmtId="0" fontId="34" fillId="43" borderId="0">
      <alignment vertical="center"/>
    </xf>
    <xf numFmtId="0" fontId="36" fillId="44" borderId="0">
      <alignment vertical="center"/>
    </xf>
    <xf numFmtId="0" fontId="0" fillId="0" borderId="0">
      <alignment vertical="center"/>
    </xf>
  </cellStyleXfs>
  <cellXfs count="111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1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0" fillId="0" borderId="3" xfId="0" applyBorder="1" applyAlignment="1"/>
    <xf numFmtId="0" fontId="1" fillId="0" borderId="5" xfId="0" applyFont="1" applyBorder="1" applyAlignment="1">
      <alignment vertical="center" wrapText="1"/>
    </xf>
    <xf numFmtId="0" fontId="0" fillId="0" borderId="7" xfId="0" applyBorder="1" applyAlignment="1"/>
    <xf numFmtId="0" fontId="0" fillId="0" borderId="8" xfId="0" applyBorder="1" applyAlignment="1"/>
    <xf numFmtId="0" fontId="3" fillId="4" borderId="8" xfId="0" applyFont="1" applyFill="1" applyBorder="1" applyAlignment="1">
      <alignment horizontal="center" vertical="center"/>
    </xf>
    <xf numFmtId="0" fontId="1" fillId="0" borderId="6" xfId="0" applyFont="1" applyBorder="1" applyAlignment="1">
      <alignment vertical="center" wrapText="1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left" vertical="center" wrapText="1"/>
    </xf>
    <xf numFmtId="0" fontId="1" fillId="5" borderId="6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vertical="center" wrapText="1"/>
    </xf>
    <xf numFmtId="0" fontId="1" fillId="8" borderId="6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/>
    </xf>
    <xf numFmtId="0" fontId="0" fillId="0" borderId="14" xfId="0" applyBorder="1" applyAlignment="1"/>
    <xf numFmtId="0" fontId="0" fillId="0" borderId="15" xfId="0" applyBorder="1" applyAlignment="1"/>
    <xf numFmtId="0" fontId="3" fillId="3" borderId="16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0" fillId="0" borderId="17" xfId="0" applyBorder="1" applyAlignment="1"/>
    <xf numFmtId="0" fontId="3" fillId="4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0" fillId="0" borderId="16" xfId="0" applyBorder="1" applyAlignment="1"/>
    <xf numFmtId="0" fontId="3" fillId="4" borderId="13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6" fillId="3" borderId="16" xfId="0" applyFont="1" applyFill="1" applyBorder="1" applyAlignment="1">
      <alignment horizontal="center" vertical="center" wrapText="1"/>
    </xf>
    <xf numFmtId="0" fontId="0" fillId="0" borderId="4" xfId="0" applyBorder="1" applyAlignment="1"/>
    <xf numFmtId="0" fontId="3" fillId="3" borderId="0" xfId="0" applyFont="1" applyFill="1" applyProtection="1">
      <alignment vertical="center"/>
    </xf>
    <xf numFmtId="0" fontId="3" fillId="4" borderId="11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3" fillId="3" borderId="11" xfId="0" applyFont="1" applyFill="1" applyBorder="1" applyProtection="1">
      <alignment vertical="center"/>
    </xf>
    <xf numFmtId="0" fontId="1" fillId="0" borderId="0" xfId="0" applyFont="1" applyAlignment="1">
      <alignment horizontal="center" vertical="center"/>
    </xf>
    <xf numFmtId="0" fontId="2" fillId="2" borderId="18" xfId="0" applyFont="1" applyFill="1" applyBorder="1" applyAlignment="1">
      <alignment horizontal="center" vertical="center" wrapText="1"/>
    </xf>
    <xf numFmtId="0" fontId="0" fillId="0" borderId="19" xfId="0" applyBorder="1" applyAlignment="1"/>
    <xf numFmtId="0" fontId="2" fillId="0" borderId="2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0" fillId="0" borderId="23" xfId="0" applyBorder="1" applyAlignment="1"/>
    <xf numFmtId="0" fontId="0" fillId="0" borderId="24" xfId="0" applyBorder="1" applyAlignment="1"/>
    <xf numFmtId="0" fontId="8" fillId="2" borderId="25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10" fillId="4" borderId="2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0" fillId="0" borderId="31" xfId="0" applyBorder="1" applyAlignment="1"/>
    <xf numFmtId="0" fontId="0" fillId="0" borderId="32" xfId="0" applyBorder="1" applyAlignment="1"/>
    <xf numFmtId="0" fontId="9" fillId="4" borderId="11" xfId="0" applyFont="1" applyFill="1" applyBorder="1" applyAlignment="1">
      <alignment horizontal="center" vertical="center" wrapText="1"/>
    </xf>
    <xf numFmtId="0" fontId="12" fillId="4" borderId="16" xfId="6" applyFont="1" applyFill="1" applyBorder="1" applyAlignment="1">
      <alignment horizontal="center" vertical="center" wrapText="1"/>
    </xf>
    <xf numFmtId="0" fontId="13" fillId="4" borderId="16" xfId="6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12" fillId="4" borderId="11" xfId="6" applyFont="1" applyFill="1" applyBorder="1" applyAlignment="1">
      <alignment horizontal="center" vertical="center" wrapText="1"/>
    </xf>
    <xf numFmtId="0" fontId="9" fillId="4" borderId="33" xfId="0" applyFont="1" applyFill="1" applyBorder="1" applyAlignment="1">
      <alignment horizontal="center" vertical="center" wrapText="1"/>
    </xf>
    <xf numFmtId="0" fontId="13" fillId="4" borderId="11" xfId="6" applyFont="1" applyFill="1" applyBorder="1" applyAlignment="1">
      <alignment horizontal="center" vertical="center" wrapText="1"/>
    </xf>
    <xf numFmtId="0" fontId="9" fillId="12" borderId="11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1" fillId="0" borderId="0" xfId="0" applyFont="1" applyAlignment="1" applyProtection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9" fillId="4" borderId="20" xfId="0" applyFont="1" applyFill="1" applyBorder="1" applyAlignment="1">
      <alignment horizontal="center" vertical="center" wrapText="1"/>
    </xf>
    <xf numFmtId="0" fontId="9" fillId="4" borderId="27" xfId="0" applyFont="1" applyFill="1" applyBorder="1" applyAlignment="1">
      <alignment horizontal="center" vertical="center" wrapText="1"/>
    </xf>
    <xf numFmtId="0" fontId="9" fillId="4" borderId="34" xfId="0" applyFont="1" applyFill="1" applyBorder="1" applyAlignment="1">
      <alignment horizontal="center" vertical="center" wrapText="1"/>
    </xf>
    <xf numFmtId="0" fontId="9" fillId="4" borderId="35" xfId="0" applyFont="1" applyFill="1" applyBorder="1" applyAlignment="1">
      <alignment horizontal="center" vertical="center" wrapText="1"/>
    </xf>
    <xf numFmtId="0" fontId="14" fillId="4" borderId="33" xfId="0" applyFont="1" applyFill="1" applyBorder="1" applyAlignment="1">
      <alignment horizontal="center" vertical="center" wrapText="1"/>
    </xf>
    <xf numFmtId="0" fontId="0" fillId="0" borderId="36" xfId="0" applyBorder="1" applyAlignment="1"/>
    <xf numFmtId="0" fontId="0" fillId="0" borderId="37" xfId="0" applyBorder="1" applyAlignment="1"/>
    <xf numFmtId="0" fontId="9" fillId="12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vertical="center" wrapText="1"/>
    </xf>
    <xf numFmtId="0" fontId="0" fillId="0" borderId="9" xfId="0" applyBorder="1" applyAlignment="1"/>
    <xf numFmtId="0" fontId="0" fillId="0" borderId="13" xfId="0" applyBorder="1" applyAlignment="1"/>
    <xf numFmtId="0" fontId="0" fillId="0" borderId="20" xfId="0" applyBorder="1" applyAlignment="1"/>
    <xf numFmtId="0" fontId="6" fillId="0" borderId="0" xfId="0" applyFont="1" applyAlignment="1">
      <alignment horizontal="justify"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不填" xfId="49"/>
    <cellStyle name="样式 1" xfId="50"/>
  </cellStyles>
  <dxfs count="20">
    <dxf>
      <font>
        <color rgb="FF000000"/>
      </font>
    </dxf>
    <dxf>
      <font>
        <strike val="0"/>
        <color rgb="FFFFFFFF"/>
      </font>
    </dxf>
    <dxf>
      <font>
        <strike val="0"/>
        <color theme="1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5" Type="http://schemas.openxmlformats.org/officeDocument/2006/relationships/image" Target="media/image15.jpeg"/><Relationship Id="rId14" Type="http://schemas.openxmlformats.org/officeDocument/2006/relationships/image" Target="media/image14.jpe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582295</xdr:colOff>
      <xdr:row>3</xdr:row>
      <xdr:rowOff>27940</xdr:rowOff>
    </xdr:to>
    <xdr:pic>
      <xdr:nvPicPr>
        <xdr:cNvPr id="248" name="ID_A9639187B3144C57A2BE5AE757FE7972" descr="/Users/dingxuyang/Library/Containers/com.kingsoft.wpsoffice.mac/Data/tmp/photoeditapp/20260206231748/temp.pngtemp"/>
        <xdr:cNvPicPr>
          <a:picLocks noChangeAspect="1"/>
        </xdr:cNvPicPr>
      </xdr:nvPicPr>
      <xdr:blipFill>
        <a:blip r:embed="rId1"/>
        <a:srcRect l="590" r="1706"/>
        <a:stretch>
          <a:fillRect/>
        </a:stretch>
      </xdr:blipFill>
      <xdr:spPr>
        <a:xfrm>
          <a:off x="47625" y="31115"/>
          <a:ext cx="582295" cy="6680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582930</xdr:colOff>
      <xdr:row>3</xdr:row>
      <xdr:rowOff>27940</xdr:rowOff>
    </xdr:to>
    <xdr:pic>
      <xdr:nvPicPr>
        <xdr:cNvPr id="247" name="ID_EA67415A0995455ABF527BB2D12AD119" descr="/Users/dingxuyang/Library/Containers/com.kingsoft.wpsoffice.mac/Data/tmp/photoeditapp/20260206231711/temp.pngtemp"/>
        <xdr:cNvPicPr>
          <a:picLocks noChangeAspect="1"/>
        </xdr:cNvPicPr>
      </xdr:nvPicPr>
      <xdr:blipFill>
        <a:blip r:embed="rId2"/>
        <a:srcRect l="590" r="1706"/>
        <a:stretch>
          <a:fillRect/>
        </a:stretch>
      </xdr:blipFill>
      <xdr:spPr>
        <a:xfrm>
          <a:off x="46990" y="3629025"/>
          <a:ext cx="582930" cy="6680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537210</xdr:colOff>
      <xdr:row>2</xdr:row>
      <xdr:rowOff>189865</xdr:rowOff>
    </xdr:to>
    <xdr:pic>
      <xdr:nvPicPr>
        <xdr:cNvPr id="13" name="ID_F7478FFE25464C8FA2A68F131E117822" descr="/Users/dingxuyang/Library/Containers/com.kingsoft.wpsoffice.mac/Data/tmp/photoeditapp/20260228154034/temp.pngtemp"/>
        <xdr:cNvPicPr>
          <a:picLocks noChangeAspect="1"/>
        </xdr:cNvPicPr>
      </xdr:nvPicPr>
      <xdr:blipFill>
        <a:blip r:embed="rId3"/>
        <a:srcRect l="590" r="1706"/>
        <a:stretch>
          <a:fillRect/>
        </a:stretch>
      </xdr:blipFill>
      <xdr:spPr>
        <a:xfrm>
          <a:off x="21663660" y="10114280"/>
          <a:ext cx="537210" cy="6165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541655</xdr:colOff>
      <xdr:row>2</xdr:row>
      <xdr:rowOff>194310</xdr:rowOff>
    </xdr:to>
    <xdr:pic>
      <xdr:nvPicPr>
        <xdr:cNvPr id="5" name="ID_06DC539B099E4035BF7E3FD9490B62B6" descr="/Users/dingxuyang/Library/Containers/com.kingsoft.wpsoffice.mac/Data/tmp/photoeditapp/20260209232142/temp.pngtemp"/>
        <xdr:cNvPicPr>
          <a:picLocks noChangeAspect="1"/>
        </xdr:cNvPicPr>
      </xdr:nvPicPr>
      <xdr:blipFill>
        <a:blip r:embed="rId4"/>
        <a:srcRect l="590" r="1706"/>
        <a:stretch>
          <a:fillRect/>
        </a:stretch>
      </xdr:blipFill>
      <xdr:spPr>
        <a:xfrm>
          <a:off x="21372195" y="12993370"/>
          <a:ext cx="541655" cy="6210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174625</xdr:colOff>
      <xdr:row>4</xdr:row>
      <xdr:rowOff>97790</xdr:rowOff>
    </xdr:to>
    <xdr:pic>
      <xdr:nvPicPr>
        <xdr:cNvPr id="3" name="ID_76191A7034294A2F8256380F1E832EB7" descr="/Users/dingxuyang/Library/Containers/com.kingsoft.wpsoffice.mac/Data/tmp/photoeditapp/20260206230740/temp.pngtemp"/>
        <xdr:cNvPicPr>
          <a:picLocks noChangeAspect="1"/>
        </xdr:cNvPicPr>
      </xdr:nvPicPr>
      <xdr:blipFill>
        <a:blip r:embed="rId5"/>
        <a:srcRect l="590" r="1706"/>
        <a:stretch>
          <a:fillRect/>
        </a:stretch>
      </xdr:blipFill>
      <xdr:spPr>
        <a:xfrm>
          <a:off x="635" y="24130"/>
          <a:ext cx="811530" cy="9512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33020</xdr:colOff>
      <xdr:row>4</xdr:row>
      <xdr:rowOff>156845</xdr:rowOff>
    </xdr:to>
    <xdr:pic>
      <xdr:nvPicPr>
        <xdr:cNvPr id="7" name="ID_A697753B0AB6431F9B3D49B29B266521" descr="a82923f4e32176d56bc2b082e77caa2d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654925" y="5521960"/>
          <a:ext cx="2580640" cy="10102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10160</xdr:colOff>
      <xdr:row>5</xdr:row>
      <xdr:rowOff>156210</xdr:rowOff>
    </xdr:to>
    <xdr:pic>
      <xdr:nvPicPr>
        <xdr:cNvPr id="16" name="ID_32A221B085A04A5DA6DEF810CB29B1F5" descr="4-6攻击范围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3536930" y="18014950"/>
          <a:ext cx="1283970" cy="12230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252095</xdr:colOff>
      <xdr:row>6</xdr:row>
      <xdr:rowOff>154305</xdr:rowOff>
    </xdr:to>
    <xdr:pic>
      <xdr:nvPicPr>
        <xdr:cNvPr id="19" name="ID_A486939D3A064177A03CE5A788DD64FF" descr="1-3攻击范围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2213590" y="18010505"/>
          <a:ext cx="1525905" cy="14344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547370</xdr:colOff>
      <xdr:row>5</xdr:row>
      <xdr:rowOff>52070</xdr:rowOff>
    </xdr:to>
    <xdr:pic>
      <xdr:nvPicPr>
        <xdr:cNvPr id="18" name="ID_DCE3C2233CB94BA9A9E46B41B013FEEB" descr="2攻击范围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0852150" y="17875885"/>
          <a:ext cx="1184275" cy="11188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499745</xdr:colOff>
      <xdr:row>5</xdr:row>
      <xdr:rowOff>17780</xdr:rowOff>
    </xdr:to>
    <xdr:pic>
      <xdr:nvPicPr>
        <xdr:cNvPr id="14" name="ID_B111B5C16B16432F8DF87944B2349F5A" descr="长柄近战范围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3190855" y="15786100"/>
          <a:ext cx="1136650" cy="10845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548640</xdr:colOff>
      <xdr:row>5</xdr:row>
      <xdr:rowOff>67945</xdr:rowOff>
    </xdr:to>
    <xdr:pic>
      <xdr:nvPicPr>
        <xdr:cNvPr id="17" name="ID_00E30AD55BD4439088B9986D9A397D4F" descr="近战范围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1992610" y="15760700"/>
          <a:ext cx="1185545" cy="11347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516255</xdr:colOff>
      <xdr:row>5</xdr:row>
      <xdr:rowOff>26035</xdr:rowOff>
    </xdr:to>
    <xdr:pic>
      <xdr:nvPicPr>
        <xdr:cNvPr id="15" name="ID_D8E47E93CE064B3EA8CA88044EB6FBCC" descr="1攻击范围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0823575" y="15862300"/>
          <a:ext cx="1153160" cy="10928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37465</xdr:colOff>
      <xdr:row>3</xdr:row>
      <xdr:rowOff>34925</xdr:rowOff>
    </xdr:to>
    <xdr:pic>
      <xdr:nvPicPr>
        <xdr:cNvPr id="20" name="ID_752A09597C4C41F5946A18E6374A90AC" descr="c7b6b887f66235482291d4461b9b624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3337540" y="749300"/>
          <a:ext cx="674370" cy="6750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544830</xdr:colOff>
      <xdr:row>3</xdr:row>
      <xdr:rowOff>106045</xdr:rowOff>
    </xdr:to>
    <xdr:pic>
      <xdr:nvPicPr>
        <xdr:cNvPr id="21" name="ID_F61B406E8105401E828C43F4FA2F2B71" descr="1d128e081ee3f92defda5222a146f7c6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2623800" y="802005"/>
          <a:ext cx="544830" cy="7461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194310</xdr:colOff>
      <xdr:row>3</xdr:row>
      <xdr:rowOff>6985</xdr:rowOff>
    </xdr:to>
    <xdr:pic>
      <xdr:nvPicPr>
        <xdr:cNvPr id="2" name="ID_259C2484BD954135B1D132D1A8124B3C" descr="8e711c141785c51d466eab5a27adf75f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52070" y="22905720"/>
          <a:ext cx="831215" cy="6470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uanwentao/Library/Containers/com.kingsoft.wpsoffice.mac/Data/Library/Application%20Support/Kingsoft/WPS%20Cloud%20Files/userdata/qing/filecache/1041433179/Desktop/26&#32676;&#36187;/&#21095;&#24773;&#25112;&#26007;&#22320;&#2227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地图"/>
      <sheetName val="数据"/>
      <sheetName val="结算"/>
      <sheetName val="WpsReserved_CellImgList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3"/>
  <sheetViews>
    <sheetView zoomScale="96" zoomScaleNormal="96" topLeftCell="A17" workbookViewId="0">
      <selection activeCell="E30" sqref="E30:L30"/>
    </sheetView>
  </sheetViews>
  <sheetFormatPr defaultColWidth="9.64423076923077" defaultRowHeight="16.8"/>
  <cols>
    <col min="1" max="2" width="14.8846153846154" style="57" customWidth="1"/>
    <col min="3" max="9" width="14.8846153846154" style="3" customWidth="1"/>
    <col min="10" max="11" width="14.8846153846154" style="57" customWidth="1"/>
    <col min="12" max="12" width="14.8846153846154" style="3" customWidth="1"/>
    <col min="13" max="17" width="14.0480769230769" style="3" customWidth="1"/>
    <col min="18" max="18" width="8.00961538461539" style="3" customWidth="1"/>
    <col min="19" max="26" width="9.23076923076923" style="3" customWidth="1"/>
    <col min="27" max="30" width="28.0384615384615" style="3" customWidth="1"/>
    <col min="31" max="16384" width="9.23076923076923" style="3" customWidth="1"/>
  </cols>
  <sheetData>
    <row r="1" s="3" customFormat="1" ht="17" customHeight="1" spans="1:15">
      <c r="A1" s="6"/>
    </row>
    <row r="2" s="3" customFormat="1" ht="17" customHeight="1" spans="1:15">
      <c r="A2" s="58" t="s">
        <v>0</v>
      </c>
      <c r="B2" s="59"/>
      <c r="C2" s="59"/>
      <c r="D2" s="60"/>
      <c r="E2" s="31"/>
      <c r="F2" s="31"/>
      <c r="G2" s="61"/>
      <c r="H2" s="31"/>
      <c r="I2" s="31"/>
      <c r="J2" s="61"/>
      <c r="K2" s="31"/>
      <c r="L2" s="31"/>
    </row>
    <row r="3" s="3" customFormat="1" ht="17" customHeight="1" spans="1:15">
      <c r="A3" s="62"/>
      <c r="B3" s="63" t="s">
        <v>1</v>
      </c>
      <c r="C3" s="63" t="s">
        <v>2</v>
      </c>
      <c r="D3" s="63" t="s">
        <v>3</v>
      </c>
      <c r="E3" s="64"/>
      <c r="F3" s="64"/>
      <c r="G3" s="65"/>
      <c r="H3" s="63" t="s">
        <v>4</v>
      </c>
      <c r="I3" s="66" t="s">
        <v>5</v>
      </c>
      <c r="N3" s="67" t="s">
        <v>6</v>
      </c>
    </row>
    <row r="4" s="3" customFormat="1" ht="17" customHeight="1" spans="1:15">
      <c r="A4" s="68">
        <v>1</v>
      </c>
      <c r="B4" s="68" t="s">
        <v>7</v>
      </c>
      <c r="C4" s="68">
        <v>40</v>
      </c>
      <c r="D4" s="68" t="s">
        <v>8</v>
      </c>
      <c r="E4" s="14"/>
      <c r="F4" s="14"/>
      <c r="G4" s="15"/>
      <c r="H4" s="69" t="s">
        <v>9</v>
      </c>
      <c r="I4" s="68"/>
      <c r="J4" s="14"/>
      <c r="K4" s="14"/>
      <c r="L4" s="14"/>
      <c r="M4" s="15"/>
      <c r="N4" s="70">
        <v>3</v>
      </c>
    </row>
    <row r="5" s="3" customFormat="1" ht="17" customHeight="1" spans="1:15">
      <c r="A5" s="68">
        <v>2</v>
      </c>
      <c r="B5" s="68" t="s">
        <v>10</v>
      </c>
      <c r="C5" s="68">
        <v>25</v>
      </c>
      <c r="D5" s="68" t="s">
        <v>11</v>
      </c>
      <c r="E5" s="14"/>
      <c r="F5" s="14"/>
      <c r="G5" s="15"/>
      <c r="H5" s="69" t="s">
        <v>12</v>
      </c>
      <c r="I5" s="71" t="s">
        <v>13</v>
      </c>
      <c r="J5" s="14"/>
      <c r="K5" s="14"/>
      <c r="L5" s="14"/>
      <c r="M5" s="15"/>
      <c r="N5" s="70">
        <v>2</v>
      </c>
      <c r="O5" s="57"/>
    </row>
    <row r="6" s="3" customFormat="1" ht="17" customHeight="1" spans="1:15">
      <c r="A6" s="68">
        <v>3</v>
      </c>
      <c r="B6" s="68" t="s">
        <v>14</v>
      </c>
      <c r="C6" s="68">
        <v>15</v>
      </c>
      <c r="D6" s="68" t="s">
        <v>15</v>
      </c>
      <c r="E6" s="14"/>
      <c r="F6" s="14"/>
      <c r="G6" s="15"/>
      <c r="H6" s="69" t="s">
        <v>16</v>
      </c>
      <c r="I6" s="68" t="s">
        <v>17</v>
      </c>
      <c r="J6" s="14"/>
      <c r="K6" s="14"/>
      <c r="L6" s="14"/>
      <c r="M6" s="15"/>
      <c r="N6" s="70">
        <v>1</v>
      </c>
    </row>
    <row r="7" s="3" customFormat="1" ht="17" customHeight="1" spans="1:15">
      <c r="A7" s="68">
        <v>4</v>
      </c>
      <c r="B7" s="68" t="s">
        <v>18</v>
      </c>
      <c r="C7" s="68">
        <v>15</v>
      </c>
      <c r="D7" s="68" t="s">
        <v>19</v>
      </c>
      <c r="E7" s="14"/>
      <c r="F7" s="14"/>
      <c r="G7" s="15"/>
      <c r="H7" s="69" t="s">
        <v>20</v>
      </c>
      <c r="I7" s="68" t="s">
        <v>21</v>
      </c>
      <c r="J7" s="14"/>
      <c r="K7" s="14"/>
      <c r="L7" s="14"/>
      <c r="M7" s="15"/>
      <c r="N7" s="70">
        <v>1</v>
      </c>
    </row>
    <row r="8" s="3" customFormat="1" ht="17" customHeight="1" spans="1:15">
      <c r="A8" s="68">
        <v>5</v>
      </c>
      <c r="B8" s="68" t="s">
        <v>22</v>
      </c>
      <c r="C8" s="68">
        <v>15</v>
      </c>
      <c r="D8" s="68" t="s">
        <v>15</v>
      </c>
      <c r="E8" s="14"/>
      <c r="F8" s="14"/>
      <c r="G8" s="15"/>
      <c r="H8" s="69" t="s">
        <v>23</v>
      </c>
      <c r="I8" s="68" t="s">
        <v>24</v>
      </c>
      <c r="J8" s="14"/>
      <c r="K8" s="14"/>
      <c r="L8" s="14"/>
      <c r="M8" s="15"/>
      <c r="N8" s="70">
        <v>2</v>
      </c>
    </row>
    <row r="9" s="3" customFormat="1" ht="17" customHeight="1" spans="1:15">
      <c r="A9" s="68">
        <v>6</v>
      </c>
      <c r="B9" s="68" t="s">
        <v>25</v>
      </c>
      <c r="C9" s="68">
        <v>10</v>
      </c>
      <c r="D9" s="68" t="s">
        <v>26</v>
      </c>
      <c r="E9" s="14"/>
      <c r="F9" s="14"/>
      <c r="G9" s="15"/>
      <c r="H9" s="69" t="s">
        <v>9</v>
      </c>
      <c r="I9" s="68" t="s">
        <v>27</v>
      </c>
      <c r="J9" s="14"/>
      <c r="K9" s="14"/>
      <c r="L9" s="14"/>
      <c r="M9" s="15"/>
      <c r="N9" s="70">
        <v>0</v>
      </c>
    </row>
    <row r="10" s="3" customFormat="1" ht="60" customHeight="1" spans="1:15">
      <c r="A10" s="72"/>
      <c r="B10" s="73"/>
      <c r="C10" s="73"/>
      <c r="D10" s="73"/>
      <c r="E10" s="73"/>
      <c r="F10" s="73"/>
      <c r="G10" s="73"/>
      <c r="H10" s="73"/>
      <c r="I10" s="73"/>
      <c r="J10" s="73"/>
      <c r="K10" s="72"/>
      <c r="L10" s="72"/>
    </row>
    <row r="11" s="3" customFormat="1" ht="17" customHeight="1" spans="1:15">
      <c r="A11" s="58" t="s">
        <v>28</v>
      </c>
      <c r="B11" s="59"/>
      <c r="C11" s="59"/>
      <c r="D11" s="60"/>
      <c r="E11" s="31"/>
      <c r="F11" s="31"/>
      <c r="G11" s="61"/>
      <c r="H11" s="31"/>
      <c r="I11" s="31"/>
      <c r="J11" s="61"/>
      <c r="K11" s="31"/>
      <c r="L11" s="31"/>
    </row>
    <row r="12" s="3" customFormat="1" ht="34" customHeight="1" spans="1:15">
      <c r="A12" s="74"/>
      <c r="B12" s="75" t="s">
        <v>29</v>
      </c>
      <c r="C12" s="75" t="s">
        <v>30</v>
      </c>
      <c r="D12" s="76" t="s">
        <v>31</v>
      </c>
      <c r="E12" s="77"/>
      <c r="F12" s="77"/>
      <c r="G12" s="78"/>
      <c r="H12" s="76" t="s">
        <v>32</v>
      </c>
      <c r="I12" s="77"/>
      <c r="J12" s="77"/>
      <c r="K12" s="77"/>
      <c r="L12" s="78"/>
    </row>
    <row r="13" s="3" customFormat="1" ht="34" customHeight="1" spans="1:15">
      <c r="A13" s="79">
        <v>1</v>
      </c>
      <c r="B13" s="79" t="s">
        <v>33</v>
      </c>
      <c r="C13" s="79" t="s">
        <v>34</v>
      </c>
      <c r="D13" s="79" t="s">
        <v>35</v>
      </c>
      <c r="E13" s="5"/>
      <c r="F13" s="5"/>
      <c r="G13" s="27"/>
      <c r="H13" s="80" t="s">
        <v>36</v>
      </c>
      <c r="I13" s="80" t="s">
        <v>37</v>
      </c>
      <c r="J13" s="80" t="s">
        <v>38</v>
      </c>
      <c r="K13" s="81" t="s">
        <v>39</v>
      </c>
      <c r="L13" s="82" t="s">
        <v>9</v>
      </c>
    </row>
    <row r="14" s="3" customFormat="1" ht="34" customHeight="1" spans="1:15">
      <c r="A14" s="79">
        <v>2</v>
      </c>
      <c r="B14" s="79" t="s">
        <v>40</v>
      </c>
      <c r="C14" s="79" t="s">
        <v>34</v>
      </c>
      <c r="D14" s="79" t="s">
        <v>41</v>
      </c>
      <c r="E14" s="5"/>
      <c r="F14" s="5"/>
      <c r="G14" s="27"/>
      <c r="H14" s="83" t="s">
        <v>42</v>
      </c>
      <c r="I14" s="83" t="s">
        <v>43</v>
      </c>
      <c r="J14" s="83" t="s">
        <v>44</v>
      </c>
      <c r="K14" s="83" t="s">
        <v>45</v>
      </c>
      <c r="L14" s="84" t="s">
        <v>9</v>
      </c>
    </row>
    <row r="15" s="3" customFormat="1" ht="34" customHeight="1" spans="1:15">
      <c r="A15" s="79">
        <v>3</v>
      </c>
      <c r="B15" s="79" t="s">
        <v>46</v>
      </c>
      <c r="C15" s="79" t="s">
        <v>34</v>
      </c>
      <c r="D15" s="79" t="s">
        <v>47</v>
      </c>
      <c r="E15" s="5"/>
      <c r="F15" s="5"/>
      <c r="G15" s="27"/>
      <c r="H15" s="83" t="s">
        <v>48</v>
      </c>
      <c r="I15" s="83" t="s">
        <v>49</v>
      </c>
      <c r="J15" s="83" t="s">
        <v>50</v>
      </c>
      <c r="K15" s="85" t="s">
        <v>51</v>
      </c>
      <c r="L15" s="84" t="s">
        <v>9</v>
      </c>
    </row>
    <row r="16" s="3" customFormat="1" ht="34" customHeight="1" spans="1:15">
      <c r="A16" s="79" t="s">
        <v>52</v>
      </c>
      <c r="B16" s="86" t="s">
        <v>53</v>
      </c>
      <c r="C16" s="79" t="s">
        <v>54</v>
      </c>
      <c r="D16" s="5"/>
      <c r="E16" s="5"/>
      <c r="F16" s="5"/>
      <c r="G16" s="27"/>
      <c r="H16" s="83" t="s">
        <v>55</v>
      </c>
      <c r="I16" s="83" t="s">
        <v>56</v>
      </c>
      <c r="J16" s="83" t="s">
        <v>57</v>
      </c>
      <c r="K16" s="72"/>
      <c r="L16" s="72"/>
    </row>
    <row r="17" s="3" customFormat="1" ht="34" customHeight="1" spans="1:18">
      <c r="A17" s="72"/>
      <c r="B17" s="73"/>
      <c r="C17" s="73"/>
      <c r="D17" s="73"/>
      <c r="E17" s="73"/>
      <c r="F17" s="73"/>
      <c r="G17" s="73"/>
      <c r="H17" s="73"/>
      <c r="I17" s="73"/>
      <c r="J17" s="73"/>
      <c r="K17" s="72"/>
      <c r="L17" s="72"/>
    </row>
    <row r="18" s="3" customFormat="1" ht="34" customHeight="1" spans="1:18">
      <c r="A18" s="87" t="s">
        <v>29</v>
      </c>
      <c r="B18" s="87" t="s">
        <v>58</v>
      </c>
      <c r="C18" s="27"/>
      <c r="D18" s="87" t="s">
        <v>59</v>
      </c>
      <c r="E18" s="87" t="s">
        <v>60</v>
      </c>
      <c r="F18" s="5"/>
      <c r="G18" s="5"/>
      <c r="H18" s="5"/>
      <c r="I18" s="5"/>
      <c r="J18" s="5"/>
      <c r="K18" s="5"/>
      <c r="L18" s="27"/>
      <c r="M18" s="88" t="s">
        <v>61</v>
      </c>
      <c r="N18" s="89" t="s">
        <v>62</v>
      </c>
    </row>
    <row r="19" s="3" customFormat="1" ht="34" customHeight="1" spans="1:18">
      <c r="A19" s="79" t="s">
        <v>33</v>
      </c>
      <c r="B19" s="79">
        <v>1</v>
      </c>
      <c r="C19" s="79" t="s">
        <v>36</v>
      </c>
      <c r="D19" s="79" t="s">
        <v>63</v>
      </c>
      <c r="E19" s="79" t="s">
        <v>64</v>
      </c>
      <c r="F19" s="5"/>
      <c r="G19" s="5"/>
      <c r="H19" s="5"/>
      <c r="I19" s="5"/>
      <c r="J19" s="5"/>
      <c r="K19" s="5"/>
      <c r="L19" s="27"/>
      <c r="M19" s="79" t="s">
        <v>33</v>
      </c>
      <c r="N19" s="79" t="s">
        <v>40</v>
      </c>
      <c r="O19" s="90" t="str">
        <f>_xlfn.DISPIMG("ID_D8E47E93CE064B3EA8CA88044EB6FBCC",1)</f>
        <v>=DISPIMG("ID_D8E47E93CE064B3EA8CA88044EB6FBCC",1)</v>
      </c>
      <c r="P19" s="90"/>
      <c r="Q19" s="90" t="str">
        <f>_xlfn.DISPIMG("ID_00E30AD55BD4439088B9986D9A397D4F",1)</f>
        <v>=DISPIMG("ID_00E30AD55BD4439088B9986D9A397D4F",1)</v>
      </c>
      <c r="R19" s="90"/>
    </row>
    <row r="20" s="3" customFormat="1" ht="34" customHeight="1" spans="1:18">
      <c r="A20" s="35"/>
      <c r="B20" s="79">
        <v>2</v>
      </c>
      <c r="C20" s="79" t="s">
        <v>37</v>
      </c>
      <c r="D20" s="79" t="s">
        <v>63</v>
      </c>
      <c r="E20" s="79" t="s">
        <v>65</v>
      </c>
      <c r="F20" s="5"/>
      <c r="G20" s="5"/>
      <c r="H20" s="5"/>
      <c r="I20" s="5"/>
      <c r="J20" s="5"/>
      <c r="K20" s="5"/>
      <c r="L20" s="27"/>
      <c r="M20" s="79" t="s">
        <v>54</v>
      </c>
      <c r="N20" s="79" t="s">
        <v>37</v>
      </c>
      <c r="O20" s="90"/>
      <c r="P20" s="90"/>
      <c r="Q20" s="90"/>
      <c r="R20" s="90"/>
    </row>
    <row r="21" s="3" customFormat="1" ht="34" customHeight="1" spans="1:18">
      <c r="A21" s="35"/>
      <c r="B21" s="79">
        <v>3</v>
      </c>
      <c r="C21" s="79" t="s">
        <v>38</v>
      </c>
      <c r="D21" s="79" t="s">
        <v>66</v>
      </c>
      <c r="E21" s="79" t="s">
        <v>67</v>
      </c>
      <c r="F21" s="5"/>
      <c r="G21" s="5"/>
      <c r="H21" s="5"/>
      <c r="I21" s="5"/>
      <c r="J21" s="5"/>
      <c r="K21" s="5"/>
      <c r="L21" s="27"/>
      <c r="M21" s="79">
        <v>3</v>
      </c>
      <c r="N21" s="79" t="s">
        <v>38</v>
      </c>
      <c r="O21" s="90"/>
      <c r="P21" s="90"/>
      <c r="Q21" s="90"/>
      <c r="R21" s="90"/>
    </row>
    <row r="22" s="3" customFormat="1" ht="34" customHeight="1" spans="1:18">
      <c r="A22" s="38"/>
      <c r="B22" s="79">
        <v>4</v>
      </c>
      <c r="C22" s="79" t="s">
        <v>39</v>
      </c>
      <c r="D22" s="79" t="s">
        <v>63</v>
      </c>
      <c r="E22" s="91" t="s">
        <v>68</v>
      </c>
      <c r="F22" s="5"/>
      <c r="G22" s="5"/>
      <c r="H22" s="5"/>
      <c r="I22" s="5"/>
      <c r="J22" s="5"/>
      <c r="K22" s="5"/>
      <c r="L22" s="27"/>
      <c r="M22" s="79">
        <v>4</v>
      </c>
      <c r="N22" s="79" t="s">
        <v>39</v>
      </c>
      <c r="O22" s="90"/>
      <c r="P22" s="90"/>
      <c r="Q22" s="90"/>
      <c r="R22" s="90"/>
    </row>
    <row r="23" s="3" customFormat="1" ht="17" customHeight="1" spans="1:18">
      <c r="A23" s="92" t="s">
        <v>40</v>
      </c>
      <c r="B23" s="79">
        <v>5</v>
      </c>
      <c r="C23" s="93" t="s">
        <v>42</v>
      </c>
      <c r="D23" s="94" t="s">
        <v>69</v>
      </c>
      <c r="E23" s="82" t="s">
        <v>70</v>
      </c>
      <c r="F23" s="77"/>
      <c r="G23" s="77"/>
      <c r="H23" s="77"/>
      <c r="I23" s="77"/>
      <c r="J23" s="77"/>
      <c r="K23" s="77"/>
      <c r="L23" s="45"/>
      <c r="M23" s="93">
        <v>1</v>
      </c>
      <c r="N23" s="93" t="s">
        <v>42</v>
      </c>
      <c r="O23" s="90" t="str">
        <f>_xlfn.DISPIMG("ID_DCE3C2233CB94BA9A9E46B41B013FEEB",1)</f>
        <v>=DISPIMG("ID_DCE3C2233CB94BA9A9E46B41B013FEEB",1)</v>
      </c>
      <c r="P23" s="90"/>
      <c r="Q23" s="90" t="str">
        <f>_xlfn.DISPIMG("ID_A486939D3A064177A03CE5A788DD64FF",1)</f>
        <v>=DISPIMG("ID_A486939D3A064177A03CE5A788DD64FF",1)</v>
      </c>
      <c r="R23" s="90"/>
    </row>
    <row r="24" s="3" customFormat="1" ht="17" customHeight="1" spans="1:18">
      <c r="A24" s="12"/>
      <c r="B24" s="79">
        <v>6</v>
      </c>
      <c r="C24" s="68" t="s">
        <v>43</v>
      </c>
      <c r="D24" s="95" t="s">
        <v>71</v>
      </c>
      <c r="E24" s="79" t="s">
        <v>72</v>
      </c>
      <c r="F24" s="5"/>
      <c r="G24" s="5"/>
      <c r="H24" s="5"/>
      <c r="I24" s="5"/>
      <c r="J24" s="5"/>
      <c r="K24" s="5"/>
      <c r="L24" s="27"/>
      <c r="M24" s="68">
        <v>2</v>
      </c>
      <c r="N24" s="68" t="s">
        <v>43</v>
      </c>
      <c r="O24" s="90"/>
      <c r="P24" s="90"/>
      <c r="Q24" s="90"/>
      <c r="R24" s="90"/>
    </row>
    <row r="25" s="3" customFormat="1" ht="17" customHeight="1" spans="1:18">
      <c r="A25" s="12"/>
      <c r="B25" s="79">
        <v>7</v>
      </c>
      <c r="C25" s="68" t="s">
        <v>44</v>
      </c>
      <c r="D25" s="95" t="s">
        <v>73</v>
      </c>
      <c r="E25" s="79" t="s">
        <v>74</v>
      </c>
      <c r="F25" s="5"/>
      <c r="G25" s="5"/>
      <c r="H25" s="5"/>
      <c r="I25" s="5"/>
      <c r="J25" s="5"/>
      <c r="K25" s="5"/>
      <c r="L25" s="27"/>
      <c r="M25" s="68">
        <v>3</v>
      </c>
      <c r="N25" s="68" t="s">
        <v>44</v>
      </c>
    </row>
    <row r="26" s="3" customFormat="1" ht="16" customHeight="1" spans="1:18">
      <c r="A26" s="12"/>
      <c r="B26" s="79">
        <v>8</v>
      </c>
      <c r="C26" s="68" t="s">
        <v>45</v>
      </c>
      <c r="D26" s="95" t="s">
        <v>75</v>
      </c>
      <c r="E26" s="79" t="s">
        <v>76</v>
      </c>
      <c r="F26" s="5"/>
      <c r="G26" s="5"/>
      <c r="H26" s="5"/>
      <c r="I26" s="5"/>
      <c r="J26" s="5"/>
      <c r="K26" s="5"/>
      <c r="L26" s="27"/>
      <c r="M26" s="68">
        <v>4</v>
      </c>
      <c r="N26" s="68" t="s">
        <v>45</v>
      </c>
    </row>
    <row r="27" s="3" customFormat="1" ht="31" customHeight="1" spans="1:18">
      <c r="A27" s="96" t="s">
        <v>46</v>
      </c>
      <c r="B27" s="79">
        <v>9</v>
      </c>
      <c r="C27" s="68" t="s">
        <v>48</v>
      </c>
      <c r="D27" s="95" t="s">
        <v>77</v>
      </c>
      <c r="E27" s="79" t="s">
        <v>78</v>
      </c>
      <c r="F27" s="5"/>
      <c r="G27" s="5"/>
      <c r="H27" s="5"/>
      <c r="I27" s="5"/>
      <c r="J27" s="5"/>
      <c r="K27" s="5"/>
      <c r="L27" s="27"/>
      <c r="M27" s="68">
        <v>1</v>
      </c>
      <c r="N27" s="68" t="s">
        <v>48</v>
      </c>
    </row>
    <row r="28" s="3" customFormat="1" ht="40" customHeight="1" spans="1:18">
      <c r="A28" s="12"/>
      <c r="B28" s="79">
        <v>10</v>
      </c>
      <c r="C28" s="68" t="s">
        <v>49</v>
      </c>
      <c r="D28" s="95" t="s">
        <v>77</v>
      </c>
      <c r="E28" s="79" t="s">
        <v>79</v>
      </c>
      <c r="F28" s="5"/>
      <c r="G28" s="5"/>
      <c r="H28" s="5"/>
      <c r="I28" s="5"/>
      <c r="J28" s="5"/>
      <c r="K28" s="5"/>
      <c r="L28" s="27"/>
      <c r="M28" s="68">
        <v>2</v>
      </c>
      <c r="N28" s="68" t="s">
        <v>49</v>
      </c>
    </row>
    <row r="29" s="3" customFormat="1" ht="34" customHeight="1" spans="1:18">
      <c r="A29" s="12"/>
      <c r="B29" s="79">
        <v>11</v>
      </c>
      <c r="C29" s="68" t="s">
        <v>50</v>
      </c>
      <c r="D29" s="95" t="s">
        <v>77</v>
      </c>
      <c r="E29" s="79" t="s">
        <v>80</v>
      </c>
      <c r="F29" s="5"/>
      <c r="G29" s="5"/>
      <c r="H29" s="5"/>
      <c r="I29" s="5"/>
      <c r="J29" s="5"/>
      <c r="K29" s="5"/>
      <c r="L29" s="27"/>
      <c r="M29" s="68">
        <v>3</v>
      </c>
      <c r="N29" s="68" t="s">
        <v>50</v>
      </c>
    </row>
    <row r="30" s="3" customFormat="1" ht="55" customHeight="1" spans="1:18">
      <c r="A30" s="12"/>
      <c r="B30" s="79">
        <v>12</v>
      </c>
      <c r="C30" s="96" t="s">
        <v>51</v>
      </c>
      <c r="D30" s="97" t="s">
        <v>77</v>
      </c>
      <c r="E30" s="98" t="s">
        <v>81</v>
      </c>
      <c r="F30" s="99"/>
      <c r="G30" s="99"/>
      <c r="H30" s="99"/>
      <c r="I30" s="99"/>
      <c r="J30" s="99"/>
      <c r="K30" s="99"/>
      <c r="L30" s="100"/>
      <c r="M30" s="96">
        <v>4</v>
      </c>
      <c r="N30" s="96" t="s">
        <v>51</v>
      </c>
    </row>
    <row r="31" s="3" customFormat="1" ht="34" customHeight="1" spans="1:18">
      <c r="A31" s="101" t="s">
        <v>53</v>
      </c>
      <c r="B31" s="102" t="s">
        <v>82</v>
      </c>
      <c r="C31" s="15"/>
      <c r="D31" s="102" t="s">
        <v>83</v>
      </c>
      <c r="E31" s="15"/>
      <c r="F31" s="102" t="s">
        <v>84</v>
      </c>
      <c r="G31" s="15"/>
      <c r="H31" s="102" t="s">
        <v>85</v>
      </c>
      <c r="I31" s="102" t="s">
        <v>86</v>
      </c>
      <c r="J31" s="102" t="s">
        <v>87</v>
      </c>
      <c r="K31" s="102" t="s">
        <v>88</v>
      </c>
      <c r="L31" s="102" t="s">
        <v>89</v>
      </c>
    </row>
    <row r="32" s="3" customFormat="1" ht="52" customHeight="1" spans="1:18">
      <c r="A32" s="12"/>
      <c r="B32" s="68" t="s">
        <v>55</v>
      </c>
      <c r="C32" s="15"/>
      <c r="D32" s="68" t="s">
        <v>90</v>
      </c>
      <c r="E32" s="15"/>
      <c r="F32" s="103" t="s">
        <v>91</v>
      </c>
      <c r="G32" s="15"/>
      <c r="H32" s="68" t="s">
        <v>92</v>
      </c>
      <c r="I32" s="68" t="s">
        <v>93</v>
      </c>
      <c r="J32" s="68">
        <v>-3</v>
      </c>
      <c r="K32" s="68">
        <v>5</v>
      </c>
      <c r="L32" s="68" t="s">
        <v>94</v>
      </c>
    </row>
    <row r="33" s="3" customFormat="1" ht="17" customHeight="1" spans="1:20">
      <c r="A33" s="12"/>
      <c r="B33" s="68" t="s">
        <v>56</v>
      </c>
      <c r="C33" s="15"/>
      <c r="D33" s="68" t="s">
        <v>95</v>
      </c>
      <c r="E33" s="15"/>
      <c r="F33" s="103" t="s">
        <v>96</v>
      </c>
      <c r="G33" s="15"/>
      <c r="H33" s="68" t="s">
        <v>92</v>
      </c>
      <c r="I33" s="68" t="s">
        <v>97</v>
      </c>
      <c r="J33" s="68">
        <v>-3</v>
      </c>
      <c r="K33" s="68">
        <v>5</v>
      </c>
      <c r="L33" s="68" t="s">
        <v>98</v>
      </c>
    </row>
    <row r="34" s="3" customFormat="1" ht="17" customHeight="1" spans="1:20">
      <c r="A34" s="12"/>
      <c r="B34" s="68" t="s">
        <v>57</v>
      </c>
      <c r="C34" s="104"/>
      <c r="D34" s="68" t="s">
        <v>99</v>
      </c>
      <c r="E34" s="104"/>
      <c r="F34" s="68" t="s">
        <v>100</v>
      </c>
      <c r="G34" s="104"/>
      <c r="H34" s="68" t="s">
        <v>101</v>
      </c>
      <c r="I34" s="68" t="s">
        <v>102</v>
      </c>
      <c r="J34" s="68">
        <v>3</v>
      </c>
      <c r="K34" s="68" t="s">
        <v>54</v>
      </c>
      <c r="L34" s="68" t="s">
        <v>103</v>
      </c>
    </row>
    <row r="35" s="3" customFormat="1" ht="17" customHeight="1" spans="1:20">
      <c r="A35" s="105"/>
      <c r="B35" s="106"/>
      <c r="C35" s="32"/>
      <c r="D35" s="106"/>
      <c r="E35" s="32"/>
      <c r="F35" s="106"/>
      <c r="G35" s="32"/>
      <c r="H35" s="68" t="s">
        <v>101</v>
      </c>
      <c r="I35" s="68" t="s">
        <v>104</v>
      </c>
      <c r="J35" s="68">
        <v>-3</v>
      </c>
      <c r="K35" s="68" t="s">
        <v>54</v>
      </c>
      <c r="L35" s="105"/>
    </row>
    <row r="36" s="3" customFormat="1" ht="17" customHeight="1"/>
    <row r="37" s="3" customFormat="1" ht="17" customHeight="1"/>
    <row r="38" s="3" customFormat="1" ht="17" customHeight="1"/>
    <row r="39" s="3" customFormat="1" ht="17" customHeight="1" spans="1:20">
      <c r="A39" s="107"/>
      <c r="B39" s="42"/>
      <c r="C39" s="42"/>
      <c r="L39" s="43"/>
      <c r="N39" s="57"/>
    </row>
    <row r="40" s="3" customFormat="1" ht="17" customHeight="1" spans="1:20">
      <c r="A40" s="108"/>
    </row>
    <row r="41" s="3" customFormat="1" ht="17" customHeight="1" spans="1:20">
      <c r="A41" s="108"/>
      <c r="M41" s="57"/>
      <c r="N41" s="57"/>
      <c r="O41" s="57"/>
      <c r="P41" s="57"/>
      <c r="Q41" s="57"/>
      <c r="R41" s="57"/>
    </row>
    <row r="42" ht="35" customHeight="1" spans="1:20">
      <c r="A42" s="108"/>
      <c r="B42" s="3"/>
      <c r="J42" s="3"/>
      <c r="K42" s="3"/>
      <c r="M42" s="57"/>
      <c r="N42" s="57"/>
      <c r="O42" s="57"/>
      <c r="P42" s="57"/>
      <c r="Q42" s="57"/>
      <c r="R42" s="57"/>
      <c r="S42" s="90" t="str">
        <f>_xlfn.DISPIMG("ID_B111B5C16B16432F8DF87944B2349F5A",1)</f>
        <v>=DISPIMG("ID_B111B5C16B16432F8DF87944B2349F5A",1)</v>
      </c>
      <c r="T42" s="90"/>
    </row>
    <row r="43" ht="35" customHeight="1" spans="1:20">
      <c r="A43" s="108"/>
      <c r="B43" s="3"/>
      <c r="J43" s="3"/>
      <c r="K43" s="3"/>
      <c r="M43" s="57"/>
      <c r="N43" s="57"/>
      <c r="O43" s="57"/>
      <c r="P43" s="57"/>
      <c r="Q43" s="57"/>
      <c r="R43" s="57"/>
      <c r="S43" s="90"/>
      <c r="T43" s="90"/>
    </row>
    <row r="44" ht="35" customHeight="1" spans="1:20">
      <c r="A44" s="108"/>
      <c r="B44" s="3"/>
      <c r="J44" s="3"/>
      <c r="K44" s="3"/>
      <c r="M44" s="57"/>
      <c r="N44" s="57"/>
      <c r="O44" s="57"/>
      <c r="P44" s="57"/>
      <c r="Q44" s="57"/>
      <c r="R44" s="57"/>
      <c r="S44" s="90"/>
      <c r="T44" s="90"/>
    </row>
    <row r="45" ht="35" customHeight="1" spans="1:20">
      <c r="A45" s="108"/>
      <c r="B45" s="3"/>
      <c r="J45" s="3"/>
      <c r="K45" s="3"/>
      <c r="M45" s="57"/>
      <c r="N45" s="57"/>
      <c r="O45" s="57"/>
      <c r="P45" s="57"/>
      <c r="Q45" s="57"/>
      <c r="R45" s="57"/>
      <c r="S45" s="90"/>
      <c r="T45" s="90"/>
    </row>
    <row r="46" ht="35" customHeight="1" spans="1:20">
      <c r="A46" s="108"/>
      <c r="B46" s="3"/>
      <c r="J46" s="3"/>
      <c r="K46" s="3"/>
      <c r="M46" s="57"/>
      <c r="N46" s="57"/>
      <c r="O46" s="57"/>
      <c r="P46" s="57"/>
      <c r="Q46" s="57"/>
      <c r="R46" s="57"/>
      <c r="S46" s="90" t="str">
        <f>_xlfn.DISPIMG("ID_32A221B085A04A5DA6DEF810CB29B1F5",1)</f>
        <v>=DISPIMG("ID_32A221B085A04A5DA6DEF810CB29B1F5",1)</v>
      </c>
      <c r="T46" s="90"/>
    </row>
    <row r="47" ht="35" customHeight="1" spans="1:20">
      <c r="A47" s="108"/>
      <c r="B47" s="3"/>
      <c r="J47" s="3"/>
      <c r="K47" s="3"/>
      <c r="M47" s="57"/>
      <c r="N47" s="57"/>
      <c r="O47" s="57"/>
      <c r="P47" s="57"/>
      <c r="Q47" s="57"/>
      <c r="R47" s="57"/>
      <c r="S47" s="90"/>
      <c r="T47" s="90"/>
    </row>
    <row r="48" ht="35" customHeight="1" spans="1:20">
      <c r="A48" s="108"/>
      <c r="B48" s="3"/>
      <c r="J48" s="3"/>
      <c r="K48" s="3"/>
      <c r="M48" s="57"/>
      <c r="N48" s="57"/>
      <c r="O48" s="57"/>
      <c r="P48" s="57"/>
      <c r="Q48" s="57"/>
      <c r="R48" s="57"/>
    </row>
    <row r="49" ht="35" customHeight="1" spans="1:18">
      <c r="A49" s="109"/>
      <c r="C49" s="57"/>
      <c r="D49" s="57"/>
      <c r="E49" s="57"/>
      <c r="F49" s="57"/>
      <c r="G49" s="57"/>
      <c r="H49" s="57"/>
      <c r="I49" s="57"/>
      <c r="L49" s="57"/>
      <c r="M49" s="57"/>
      <c r="N49" s="57"/>
      <c r="O49" s="57"/>
      <c r="P49" s="57"/>
      <c r="Q49" s="57"/>
      <c r="R49" s="57"/>
    </row>
    <row r="50" ht="35" customHeight="1" spans="1:18">
      <c r="A50" s="110"/>
      <c r="C50" s="57"/>
      <c r="D50" s="57"/>
      <c r="E50" s="57"/>
      <c r="F50" s="57"/>
      <c r="G50" s="57"/>
      <c r="H50" s="57"/>
      <c r="I50" s="57"/>
      <c r="L50" s="57"/>
      <c r="M50" s="57"/>
      <c r="N50" s="57"/>
      <c r="O50" s="57"/>
      <c r="P50" s="57"/>
      <c r="Q50" s="57"/>
      <c r="R50" s="57"/>
    </row>
    <row r="51" ht="35" customHeight="1" spans="1:18">
      <c r="C51" s="57"/>
      <c r="D51" s="57"/>
      <c r="E51" s="57"/>
      <c r="F51" s="57"/>
      <c r="G51" s="57"/>
      <c r="H51" s="57"/>
      <c r="I51" s="57"/>
      <c r="L51" s="57"/>
      <c r="M51" s="57"/>
      <c r="N51" s="57"/>
      <c r="O51" s="57"/>
      <c r="P51" s="57"/>
      <c r="Q51" s="57"/>
      <c r="R51" s="57"/>
    </row>
    <row r="52" ht="35" customHeight="1" spans="1:18">
      <c r="M52" s="57"/>
      <c r="N52" s="57"/>
      <c r="O52" s="57"/>
      <c r="P52" s="57"/>
      <c r="Q52" s="57"/>
      <c r="R52" s="57"/>
    </row>
    <row r="53" ht="35" customHeight="1" spans="1:18">
      <c r="M53" s="57"/>
      <c r="N53" s="57"/>
      <c r="O53" s="57"/>
      <c r="P53" s="57"/>
      <c r="Q53" s="57"/>
      <c r="R53" s="57"/>
    </row>
    <row r="54" s="3" customFormat="1" ht="35" customHeight="1" spans="1:18">
      <c r="A54" s="57"/>
      <c r="B54" s="57"/>
      <c r="J54" s="57"/>
      <c r="K54" s="57"/>
      <c r="M54" s="57"/>
      <c r="N54" s="57"/>
      <c r="O54" s="57"/>
      <c r="P54" s="57"/>
      <c r="Q54" s="57"/>
      <c r="R54" s="57"/>
    </row>
    <row r="55" s="3" customFormat="1" ht="35" customHeight="1" spans="1:18">
      <c r="A55" s="57"/>
      <c r="B55" s="57"/>
      <c r="J55" s="57"/>
      <c r="K55" s="57"/>
      <c r="M55" s="57"/>
      <c r="N55" s="57"/>
      <c r="O55" s="57"/>
      <c r="P55" s="57"/>
      <c r="Q55" s="57"/>
      <c r="R55" s="57"/>
    </row>
    <row r="56" s="3" customFormat="1" ht="35" customHeight="1" spans="1:18">
      <c r="A56" s="57"/>
      <c r="B56" s="57"/>
      <c r="J56" s="57"/>
      <c r="K56" s="57"/>
      <c r="M56" s="57"/>
      <c r="N56" s="57"/>
      <c r="O56" s="57"/>
      <c r="P56" s="57"/>
      <c r="Q56" s="57"/>
      <c r="R56" s="57"/>
    </row>
    <row r="57" s="3" customFormat="1" ht="35" customHeight="1" spans="1:18">
      <c r="A57" s="57"/>
      <c r="B57" s="57"/>
      <c r="J57" s="57"/>
      <c r="K57" s="57"/>
      <c r="M57" s="57"/>
      <c r="N57" s="57"/>
      <c r="O57" s="57"/>
      <c r="P57" s="57"/>
      <c r="Q57" s="57"/>
      <c r="R57" s="57"/>
    </row>
    <row r="58" s="3" customFormat="1" ht="35" customHeight="1" spans="1:18">
      <c r="A58" s="57"/>
      <c r="B58" s="57"/>
      <c r="J58" s="57"/>
      <c r="K58" s="57"/>
      <c r="M58" s="57"/>
      <c r="N58" s="57"/>
      <c r="O58" s="57"/>
      <c r="P58" s="57"/>
      <c r="Q58" s="57"/>
      <c r="R58" s="57"/>
    </row>
    <row r="59" s="3" customFormat="1" spans="1:18">
      <c r="A59" s="57"/>
      <c r="B59" s="57"/>
      <c r="J59" s="57"/>
      <c r="K59" s="57"/>
      <c r="M59" s="57"/>
      <c r="N59" s="57"/>
      <c r="O59" s="57"/>
      <c r="P59" s="57"/>
      <c r="Q59" s="57"/>
      <c r="R59" s="57"/>
    </row>
    <row r="60" s="3" customFormat="1" spans="1:18">
      <c r="A60" s="57"/>
      <c r="B60" s="57"/>
      <c r="J60" s="57"/>
      <c r="K60" s="57"/>
      <c r="M60" s="57"/>
      <c r="N60" s="57"/>
      <c r="O60" s="57"/>
      <c r="P60" s="57"/>
      <c r="Q60" s="57"/>
      <c r="R60" s="57"/>
    </row>
    <row r="61" s="3" customFormat="1" spans="1:18">
      <c r="A61" s="57"/>
      <c r="B61" s="57"/>
      <c r="J61" s="57"/>
      <c r="K61" s="57"/>
    </row>
    <row r="62" s="3" customFormat="1" ht="21" customHeight="1" spans="1:18">
      <c r="A62" s="57"/>
      <c r="B62" s="57"/>
      <c r="J62" s="57"/>
      <c r="K62" s="57"/>
    </row>
    <row r="63" ht="17.6" customHeight="1"/>
    <row r="64" s="57" customFormat="1" ht="73" customHeight="1" spans="1:18">
      <c r="C64" s="3"/>
      <c r="D64" s="3"/>
      <c r="E64" s="3"/>
      <c r="F64" s="3"/>
      <c r="G64" s="3"/>
      <c r="H64" s="3"/>
      <c r="I64" s="3"/>
      <c r="L64" s="3"/>
      <c r="M64" s="3"/>
      <c r="N64" s="3"/>
      <c r="O64" s="3"/>
      <c r="P64" s="3"/>
      <c r="Q64" s="3"/>
      <c r="R64" s="3"/>
    </row>
    <row r="65" s="57" customFormat="1" ht="73" customHeight="1" spans="3:18">
      <c r="C65" s="3"/>
      <c r="D65" s="3"/>
      <c r="E65" s="3"/>
      <c r="F65" s="3"/>
      <c r="G65" s="3"/>
      <c r="H65" s="3"/>
      <c r="I65" s="3"/>
      <c r="L65" s="3"/>
      <c r="M65" s="3"/>
      <c r="N65" s="3"/>
      <c r="O65" s="3"/>
      <c r="P65" s="3"/>
      <c r="Q65" s="3"/>
      <c r="R65" s="3"/>
    </row>
    <row r="66" s="57" customFormat="1" ht="73" customHeight="1" spans="3:18">
      <c r="C66" s="3"/>
      <c r="D66" s="3"/>
      <c r="E66" s="3"/>
      <c r="F66" s="3"/>
      <c r="G66" s="3"/>
      <c r="H66" s="3"/>
      <c r="I66" s="3"/>
      <c r="L66" s="3"/>
      <c r="M66" s="3"/>
      <c r="N66" s="3"/>
      <c r="O66" s="3"/>
      <c r="P66" s="3"/>
      <c r="Q66" s="3"/>
      <c r="R66" s="3"/>
    </row>
    <row r="67" s="57" customFormat="1" ht="73" customHeight="1" spans="3:18">
      <c r="C67" s="3"/>
      <c r="D67" s="3"/>
      <c r="E67" s="3"/>
      <c r="F67" s="3"/>
      <c r="G67" s="3"/>
      <c r="H67" s="3"/>
      <c r="I67" s="3"/>
      <c r="L67" s="3"/>
      <c r="M67" s="3"/>
      <c r="N67" s="3"/>
      <c r="O67" s="3"/>
      <c r="P67" s="3"/>
      <c r="Q67" s="3"/>
      <c r="R67" s="3"/>
    </row>
    <row r="68" s="57" customFormat="1" ht="73" customHeight="1" spans="3:18">
      <c r="C68" s="3"/>
      <c r="D68" s="3"/>
      <c r="E68" s="3"/>
      <c r="F68" s="3"/>
      <c r="G68" s="3"/>
      <c r="H68" s="3"/>
      <c r="I68" s="3"/>
      <c r="L68" s="3"/>
      <c r="M68" s="3"/>
      <c r="N68" s="3"/>
      <c r="O68" s="3"/>
      <c r="P68" s="3"/>
      <c r="Q68" s="3"/>
      <c r="R68" s="3"/>
    </row>
    <row r="69" s="57" customFormat="1" ht="73" customHeight="1" spans="3:18">
      <c r="C69" s="3"/>
      <c r="D69" s="3"/>
      <c r="E69" s="3"/>
      <c r="F69" s="3"/>
      <c r="G69" s="3"/>
      <c r="H69" s="3"/>
      <c r="I69" s="3"/>
      <c r="L69" s="3"/>
      <c r="M69" s="3"/>
      <c r="N69" s="3"/>
      <c r="O69" s="3"/>
      <c r="P69" s="3"/>
      <c r="Q69" s="3"/>
      <c r="R69" s="3"/>
    </row>
    <row r="70" s="57" customFormat="1" ht="73" customHeight="1" spans="3:18">
      <c r="C70" s="3"/>
      <c r="D70" s="3"/>
      <c r="E70" s="3"/>
      <c r="F70" s="3"/>
      <c r="G70" s="3"/>
      <c r="H70" s="3"/>
      <c r="I70" s="3"/>
      <c r="L70" s="3"/>
      <c r="M70" s="3"/>
      <c r="N70" s="3"/>
      <c r="O70" s="3"/>
      <c r="P70" s="3"/>
      <c r="Q70" s="3"/>
      <c r="R70" s="3"/>
    </row>
    <row r="71" s="57" customFormat="1" ht="73" customHeight="1" spans="3:18">
      <c r="C71" s="3"/>
      <c r="D71" s="3"/>
      <c r="E71" s="3"/>
      <c r="F71" s="3"/>
      <c r="G71" s="3"/>
      <c r="H71" s="3"/>
      <c r="I71" s="3"/>
      <c r="L71" s="3"/>
      <c r="M71" s="3"/>
      <c r="N71" s="3"/>
      <c r="O71" s="3"/>
      <c r="P71" s="3"/>
      <c r="Q71" s="3"/>
      <c r="R71" s="3"/>
    </row>
    <row r="72" s="57" customFormat="1" ht="17.6" customHeight="1" spans="3:18">
      <c r="C72" s="3"/>
      <c r="D72" s="3"/>
      <c r="E72" s="3"/>
      <c r="F72" s="3"/>
      <c r="G72" s="3"/>
      <c r="H72" s="3"/>
      <c r="I72" s="3"/>
      <c r="L72" s="3"/>
      <c r="M72" s="3"/>
      <c r="N72" s="3"/>
      <c r="O72" s="3"/>
      <c r="P72" s="3"/>
      <c r="Q72" s="3"/>
      <c r="R72" s="3"/>
    </row>
    <row r="73" s="57" customFormat="1" ht="17.6" customHeight="1" spans="3:18">
      <c r="C73" s="3"/>
      <c r="D73" s="3"/>
      <c r="E73" s="3"/>
      <c r="F73" s="3"/>
      <c r="G73" s="3"/>
      <c r="H73" s="3"/>
      <c r="I73" s="3"/>
      <c r="L73" s="3"/>
      <c r="M73" s="3"/>
      <c r="N73" s="3"/>
      <c r="O73" s="3"/>
      <c r="P73" s="3"/>
      <c r="Q73" s="3"/>
      <c r="R73" s="3"/>
    </row>
    <row r="74" s="57" customFormat="1" spans="3:18">
      <c r="C74" s="3"/>
      <c r="D74" s="3"/>
      <c r="E74" s="3"/>
      <c r="F74" s="3"/>
      <c r="G74" s="3"/>
      <c r="H74" s="3"/>
      <c r="I74" s="3"/>
      <c r="L74" s="3"/>
      <c r="M74" s="3"/>
      <c r="N74" s="3"/>
      <c r="O74" s="3"/>
      <c r="P74" s="3"/>
      <c r="Q74" s="3"/>
      <c r="R74" s="3"/>
    </row>
    <row r="75" s="57" customFormat="1" spans="3:18">
      <c r="C75" s="3"/>
      <c r="D75" s="3"/>
      <c r="E75" s="3"/>
      <c r="F75" s="3"/>
      <c r="G75" s="3"/>
      <c r="H75" s="3"/>
      <c r="I75" s="3"/>
      <c r="L75" s="3"/>
      <c r="M75" s="3"/>
      <c r="N75" s="3"/>
      <c r="O75" s="3"/>
      <c r="P75" s="3"/>
      <c r="Q75" s="3"/>
      <c r="R75" s="3"/>
    </row>
    <row r="76" s="57" customFormat="1" spans="3:18">
      <c r="C76" s="3"/>
      <c r="D76" s="3"/>
      <c r="E76" s="3"/>
      <c r="F76" s="3"/>
      <c r="G76" s="3"/>
      <c r="H76" s="3"/>
      <c r="I76" s="3"/>
      <c r="L76" s="3"/>
      <c r="M76" s="3"/>
      <c r="N76" s="3"/>
      <c r="O76" s="3"/>
      <c r="P76" s="3"/>
      <c r="Q76" s="3"/>
      <c r="R76" s="3"/>
    </row>
    <row r="77" s="57" customFormat="1" spans="3:18">
      <c r="C77" s="3"/>
      <c r="D77" s="3"/>
      <c r="E77" s="3"/>
      <c r="F77" s="3"/>
      <c r="G77" s="3"/>
      <c r="H77" s="3"/>
      <c r="I77" s="3"/>
      <c r="L77" s="3"/>
      <c r="M77" s="3"/>
      <c r="N77" s="3"/>
      <c r="O77" s="3"/>
      <c r="P77" s="3"/>
      <c r="Q77" s="3"/>
      <c r="R77" s="3"/>
    </row>
    <row r="78" s="57" customFormat="1" spans="3:18">
      <c r="C78" s="3"/>
      <c r="D78" s="3"/>
      <c r="E78" s="3"/>
      <c r="F78" s="3"/>
      <c r="G78" s="3"/>
      <c r="H78" s="3"/>
      <c r="I78" s="3"/>
      <c r="L78" s="3"/>
      <c r="M78" s="3"/>
      <c r="N78" s="3"/>
      <c r="O78" s="3"/>
      <c r="P78" s="3"/>
      <c r="Q78" s="3"/>
      <c r="R78" s="3"/>
    </row>
    <row r="79" s="57" customFormat="1" spans="3:18">
      <c r="C79" s="3"/>
      <c r="D79" s="3"/>
      <c r="E79" s="3"/>
      <c r="F79" s="3"/>
      <c r="G79" s="3"/>
      <c r="H79" s="3"/>
      <c r="I79" s="3"/>
      <c r="L79" s="3"/>
      <c r="M79" s="3"/>
      <c r="N79" s="3"/>
      <c r="O79" s="3"/>
      <c r="P79" s="3"/>
      <c r="Q79" s="3"/>
      <c r="R79" s="3"/>
    </row>
    <row r="80" s="57" customFormat="1" spans="3:18">
      <c r="C80" s="3"/>
      <c r="D80" s="3"/>
      <c r="E80" s="3"/>
      <c r="F80" s="3"/>
      <c r="G80" s="3"/>
      <c r="H80" s="3"/>
      <c r="I80" s="3"/>
      <c r="L80" s="3"/>
      <c r="M80" s="3"/>
      <c r="N80" s="3"/>
      <c r="O80" s="3"/>
      <c r="P80" s="3"/>
      <c r="Q80" s="3"/>
      <c r="R80" s="3"/>
    </row>
    <row r="81" s="57" customFormat="1" spans="3:18">
      <c r="C81" s="3"/>
      <c r="D81" s="3"/>
      <c r="E81" s="3"/>
      <c r="F81" s="3"/>
      <c r="G81" s="3"/>
      <c r="H81" s="3"/>
      <c r="I81" s="3"/>
      <c r="L81" s="3"/>
      <c r="M81" s="3"/>
      <c r="N81" s="3"/>
      <c r="O81" s="3"/>
      <c r="P81" s="3"/>
      <c r="Q81" s="3"/>
      <c r="R81" s="3"/>
    </row>
    <row r="82" s="57" customFormat="1" spans="3:18">
      <c r="C82" s="3"/>
      <c r="D82" s="3"/>
      <c r="E82" s="3"/>
      <c r="F82" s="3"/>
      <c r="G82" s="3"/>
      <c r="H82" s="3"/>
      <c r="I82" s="3"/>
      <c r="L82" s="3"/>
      <c r="M82" s="3"/>
      <c r="N82" s="3"/>
      <c r="O82" s="3"/>
      <c r="P82" s="3"/>
      <c r="Q82" s="3"/>
      <c r="R82" s="3"/>
    </row>
    <row r="83" s="57" customFormat="1" spans="3:18">
      <c r="C83" s="3"/>
      <c r="D83" s="3"/>
      <c r="E83" s="3"/>
      <c r="F83" s="3"/>
      <c r="G83" s="3"/>
      <c r="H83" s="3"/>
      <c r="I83" s="3"/>
      <c r="L83" s="3"/>
      <c r="M83" s="3"/>
      <c r="N83" s="3"/>
      <c r="O83" s="3"/>
      <c r="P83" s="3"/>
      <c r="Q83" s="3"/>
      <c r="R83" s="3"/>
    </row>
  </sheetData>
  <mergeCells count="70">
    <mergeCell ref="A1:N1"/>
    <mergeCell ref="A2:C2"/>
    <mergeCell ref="D2:F2"/>
    <mergeCell ref="G2:I2"/>
    <mergeCell ref="J2:L2"/>
    <mergeCell ref="D3:G3"/>
    <mergeCell ref="I3:M3"/>
    <mergeCell ref="D4:G4"/>
    <mergeCell ref="I4:M4"/>
    <mergeCell ref="D5:G5"/>
    <mergeCell ref="I5:M5"/>
    <mergeCell ref="D6:G6"/>
    <mergeCell ref="I6:M6"/>
    <mergeCell ref="D7:G7"/>
    <mergeCell ref="I7:M7"/>
    <mergeCell ref="D8:G8"/>
    <mergeCell ref="I8:M8"/>
    <mergeCell ref="D9:G9"/>
    <mergeCell ref="I9:M9"/>
    <mergeCell ref="A11:C11"/>
    <mergeCell ref="D11:F11"/>
    <mergeCell ref="G11:I11"/>
    <mergeCell ref="J11:L11"/>
    <mergeCell ref="D12:G12"/>
    <mergeCell ref="H12:L12"/>
    <mergeCell ref="D13:G13"/>
    <mergeCell ref="D14:G14"/>
    <mergeCell ref="D15:G15"/>
    <mergeCell ref="C16:G16"/>
    <mergeCell ref="B18:C18"/>
    <mergeCell ref="E18:L18"/>
    <mergeCell ref="E19:L19"/>
    <mergeCell ref="E20:L20"/>
    <mergeCell ref="E21:L21"/>
    <mergeCell ref="E22:L22"/>
    <mergeCell ref="E23:L23"/>
    <mergeCell ref="E24:L24"/>
    <mergeCell ref="E25:L25"/>
    <mergeCell ref="E26:L26"/>
    <mergeCell ref="E27:L27"/>
    <mergeCell ref="E28:L28"/>
    <mergeCell ref="E29:L29"/>
    <mergeCell ref="E30:L30"/>
    <mergeCell ref="B31:C31"/>
    <mergeCell ref="D31:E31"/>
    <mergeCell ref="F31:G31"/>
    <mergeCell ref="B32:C32"/>
    <mergeCell ref="D32:E32"/>
    <mergeCell ref="F32:G32"/>
    <mergeCell ref="B33:C33"/>
    <mergeCell ref="D33:E33"/>
    <mergeCell ref="F33:G33"/>
    <mergeCell ref="C39:K39"/>
    <mergeCell ref="B49:E49"/>
    <mergeCell ref="B50:E50"/>
    <mergeCell ref="A19:A22"/>
    <mergeCell ref="A23:A26"/>
    <mergeCell ref="A27:A30"/>
    <mergeCell ref="A31:A35"/>
    <mergeCell ref="L34:L35"/>
    <mergeCell ref="N39:N40"/>
    <mergeCell ref="S42:T45"/>
    <mergeCell ref="S46:T47"/>
    <mergeCell ref="B34:C35"/>
    <mergeCell ref="D34:E35"/>
    <mergeCell ref="F34:G35"/>
    <mergeCell ref="O19:P22"/>
    <mergeCell ref="Q19:R22"/>
    <mergeCell ref="O23:P24"/>
    <mergeCell ref="Q23:R24"/>
  </mergeCells>
  <hyperlinks>
    <hyperlink ref="H13" location="设定器!E50" display="反击"/>
    <hyperlink ref="I13" location="设定器!E44" display="格挡"/>
    <hyperlink ref="J13" location="设定器!E45" display="长柄"/>
    <hyperlink ref="K13" location="设定器!A47" display="补给（双槽）"/>
    <hyperlink ref="H14" location="设定器!E50" display="扫射"/>
    <hyperlink ref="I14" location="设定器!E51" display="投掷"/>
    <hyperlink ref="J14" location="设定器!E52" display="稳定"/>
    <hyperlink ref="K14" location="设定器!E53" display="狙击"/>
    <hyperlink ref="H15" location="设定器!E58" display="助攻"/>
    <hyperlink ref="I15" location="设定器!E59" display="守护"/>
    <hyperlink ref="J15" location="设定器!E60" display="阻碍"/>
    <hyperlink ref="K15" location="设定器!A55" display="侦察（双槽）"/>
    <hyperlink ref="H16" location="设定器!b58" display="全覆式装甲"/>
    <hyperlink ref="I16" location="设定器!b59" display="抗性涂层"/>
    <hyperlink ref="J16" location="设定器!b60" display="变形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7"/>
  <sheetViews>
    <sheetView tabSelected="1" zoomScale="87" zoomScaleNormal="87" workbookViewId="0">
      <selection activeCell="C7" sqref="C7:J7"/>
    </sheetView>
  </sheetViews>
  <sheetFormatPr defaultColWidth="9.64423076923077" defaultRowHeight="16.8"/>
  <cols>
    <col min="1" max="11" width="14.25" style="3" customWidth="1"/>
    <col min="12" max="21" width="14.6442307692308" style="3" customWidth="1"/>
    <col min="22" max="16384" width="9.23076923076923" style="3" customWidth="1"/>
  </cols>
  <sheetData>
    <row r="1" ht="23.2" customHeight="1" spans="1:23">
      <c r="A1" s="4" t="s">
        <v>105</v>
      </c>
      <c r="B1" s="5"/>
      <c r="C1" s="5"/>
      <c r="L1" s="4" t="s">
        <v>106</v>
      </c>
      <c r="M1" s="5"/>
      <c r="N1" s="5"/>
      <c r="O1" s="6" t="s">
        <v>107</v>
      </c>
      <c r="V1" s="2"/>
      <c r="W1" s="2"/>
    </row>
    <row r="2" s="2" customFormat="1" ht="57" customHeight="1" spans="1:23">
      <c r="A2" s="7" t="s">
        <v>108</v>
      </c>
      <c r="B2" s="8" t="s">
        <v>109</v>
      </c>
      <c r="C2" s="9" t="s">
        <v>110</v>
      </c>
      <c r="D2" s="10" t="s">
        <v>9</v>
      </c>
      <c r="E2" s="10" t="s">
        <v>111</v>
      </c>
      <c r="F2" s="10" t="s">
        <v>9</v>
      </c>
      <c r="G2" s="10" t="s">
        <v>112</v>
      </c>
      <c r="H2" s="10" t="s">
        <v>9</v>
      </c>
      <c r="I2" s="10" t="s">
        <v>113</v>
      </c>
      <c r="J2" s="10"/>
      <c r="L2" s="11" t="s">
        <v>114</v>
      </c>
      <c r="M2" s="11" t="s">
        <v>110</v>
      </c>
      <c r="N2" s="11" t="s">
        <v>111</v>
      </c>
      <c r="O2" s="11" t="s">
        <v>115</v>
      </c>
      <c r="P2" s="11" t="s">
        <v>116</v>
      </c>
      <c r="Q2" s="11" t="s">
        <v>117</v>
      </c>
      <c r="R2" s="11" t="s">
        <v>118</v>
      </c>
      <c r="S2" s="11" t="s">
        <v>119</v>
      </c>
      <c r="T2" s="11" t="s">
        <v>120</v>
      </c>
      <c r="U2" s="11" t="s">
        <v>113</v>
      </c>
    </row>
    <row r="3" s="2" customFormat="1" ht="57" customHeight="1" spans="1:23">
      <c r="A3" s="12"/>
      <c r="B3" s="8" t="s">
        <v>121</v>
      </c>
      <c r="C3" s="13" t="s">
        <v>122</v>
      </c>
      <c r="D3" s="14"/>
      <c r="E3" s="14"/>
      <c r="F3" s="14"/>
      <c r="G3" s="14"/>
      <c r="H3" s="14"/>
      <c r="I3" s="14"/>
      <c r="J3" s="15"/>
      <c r="L3" s="10">
        <v>1</v>
      </c>
      <c r="M3" s="10" t="s">
        <v>123</v>
      </c>
      <c r="N3" s="10" t="s">
        <v>124</v>
      </c>
      <c r="O3" s="10" t="s">
        <v>125</v>
      </c>
      <c r="P3" s="10" t="s">
        <v>126</v>
      </c>
      <c r="Q3" s="10" t="s">
        <v>127</v>
      </c>
      <c r="R3" s="10" t="s">
        <v>128</v>
      </c>
      <c r="S3" s="10" t="s">
        <v>129</v>
      </c>
      <c r="T3" s="10" t="s">
        <v>88</v>
      </c>
      <c r="U3" s="10" t="s">
        <v>36</v>
      </c>
    </row>
    <row r="4" s="2" customFormat="1" ht="57" customHeight="1" spans="1:23">
      <c r="A4" s="12"/>
      <c r="B4" s="16" t="s">
        <v>130</v>
      </c>
      <c r="C4" s="17" t="s">
        <v>131</v>
      </c>
      <c r="D4" s="14"/>
      <c r="E4" s="14"/>
      <c r="F4" s="14"/>
      <c r="G4" s="14"/>
      <c r="H4" s="14"/>
      <c r="I4" s="14"/>
      <c r="J4" s="15"/>
      <c r="L4" s="10">
        <v>2</v>
      </c>
      <c r="M4" s="10" t="s">
        <v>132</v>
      </c>
      <c r="N4" s="10" t="s">
        <v>133</v>
      </c>
      <c r="O4" s="10" t="s">
        <v>134</v>
      </c>
      <c r="P4" s="10" t="s">
        <v>135</v>
      </c>
      <c r="Q4" s="10" t="s">
        <v>136</v>
      </c>
      <c r="R4" s="10" t="s">
        <v>42</v>
      </c>
      <c r="S4" s="10" t="s">
        <v>42</v>
      </c>
      <c r="T4" s="10" t="s">
        <v>37</v>
      </c>
      <c r="U4" s="10" t="s">
        <v>137</v>
      </c>
    </row>
    <row r="5" s="2" customFormat="1" ht="57" customHeight="1" spans="1:23">
      <c r="A5" s="12"/>
      <c r="B5" s="8" t="s">
        <v>111</v>
      </c>
      <c r="C5" s="13" t="s">
        <v>138</v>
      </c>
      <c r="D5" s="14"/>
      <c r="E5" s="14"/>
      <c r="F5" s="14"/>
      <c r="G5" s="14"/>
      <c r="H5" s="14"/>
      <c r="I5" s="14"/>
      <c r="J5" s="15"/>
      <c r="L5" s="10">
        <v>3</v>
      </c>
      <c r="M5" s="10" t="s">
        <v>139</v>
      </c>
      <c r="N5" s="10" t="s">
        <v>140</v>
      </c>
      <c r="O5" s="10" t="s">
        <v>141</v>
      </c>
      <c r="P5" s="10" t="s">
        <v>38</v>
      </c>
      <c r="Q5" s="10" t="s">
        <v>142</v>
      </c>
      <c r="R5" s="10" t="s">
        <v>43</v>
      </c>
      <c r="S5" s="10" t="s">
        <v>43</v>
      </c>
      <c r="T5" s="10" t="s">
        <v>48</v>
      </c>
      <c r="U5" s="10" t="s">
        <v>143</v>
      </c>
    </row>
    <row r="6" s="2" customFormat="1" ht="57" customHeight="1" spans="1:23">
      <c r="A6" s="12"/>
      <c r="B6" s="18" t="s">
        <v>112</v>
      </c>
      <c r="C6" s="10" t="s">
        <v>115</v>
      </c>
      <c r="D6" s="10" t="s">
        <v>116</v>
      </c>
      <c r="E6" s="10" t="s">
        <v>144</v>
      </c>
      <c r="F6" s="10" t="s">
        <v>145</v>
      </c>
      <c r="G6" s="10"/>
      <c r="H6" s="10"/>
      <c r="I6" s="17"/>
      <c r="J6" s="17"/>
      <c r="L6" s="10">
        <v>4</v>
      </c>
      <c r="M6" s="10" t="s">
        <v>146</v>
      </c>
      <c r="N6" s="10" t="s">
        <v>147</v>
      </c>
      <c r="O6" s="10" t="s">
        <v>148</v>
      </c>
      <c r="P6" s="10" t="s">
        <v>42</v>
      </c>
      <c r="Q6" s="10" t="s">
        <v>124</v>
      </c>
      <c r="R6" s="10" t="s">
        <v>50</v>
      </c>
      <c r="S6" s="10" t="s">
        <v>55</v>
      </c>
      <c r="T6" s="10" t="s">
        <v>49</v>
      </c>
      <c r="U6" s="10"/>
    </row>
    <row r="7" s="2" customFormat="1" ht="57" customHeight="1" spans="1:23">
      <c r="A7" s="12"/>
      <c r="B7" s="18" t="s">
        <v>117</v>
      </c>
      <c r="C7" s="10" t="s">
        <v>149</v>
      </c>
      <c r="D7" s="14"/>
      <c r="E7" s="14"/>
      <c r="F7" s="14"/>
      <c r="G7" s="14"/>
      <c r="H7" s="14"/>
      <c r="I7" s="14"/>
      <c r="J7" s="15"/>
      <c r="L7" s="10">
        <v>5</v>
      </c>
      <c r="M7" s="10" t="s">
        <v>150</v>
      </c>
      <c r="N7" s="10" t="s">
        <v>45</v>
      </c>
      <c r="O7" s="10"/>
      <c r="P7" s="10" t="s">
        <v>43</v>
      </c>
      <c r="Q7" s="10" t="s">
        <v>146</v>
      </c>
      <c r="R7" s="10"/>
      <c r="S7" s="10" t="s">
        <v>56</v>
      </c>
      <c r="T7" s="10" t="s">
        <v>151</v>
      </c>
      <c r="U7" s="10"/>
    </row>
    <row r="8" s="2" customFormat="1" ht="57" customHeight="1" spans="1:23">
      <c r="A8" s="12"/>
      <c r="B8" s="19" t="s">
        <v>123</v>
      </c>
      <c r="C8" s="13" t="s">
        <v>152</v>
      </c>
      <c r="D8" s="14"/>
      <c r="E8" s="14"/>
      <c r="F8" s="14"/>
      <c r="G8" s="14"/>
      <c r="H8" s="14"/>
      <c r="I8" s="14"/>
      <c r="J8" s="15"/>
      <c r="L8" s="10">
        <v>6</v>
      </c>
      <c r="M8" s="10" t="s">
        <v>132</v>
      </c>
      <c r="N8" s="10" t="s">
        <v>141</v>
      </c>
      <c r="O8" s="10"/>
      <c r="P8" s="10" t="s">
        <v>124</v>
      </c>
      <c r="Q8" s="10" t="s">
        <v>57</v>
      </c>
      <c r="R8" s="10"/>
      <c r="S8" s="10"/>
      <c r="T8" s="10"/>
      <c r="U8" s="10"/>
    </row>
    <row r="9" s="2" customFormat="1" ht="57" customHeight="1" spans="1:23">
      <c r="A9" s="12"/>
      <c r="B9" s="18" t="s">
        <v>140</v>
      </c>
      <c r="C9" s="20" t="s">
        <v>153</v>
      </c>
      <c r="D9" s="14"/>
      <c r="E9" s="14"/>
      <c r="F9" s="14"/>
      <c r="G9" s="14"/>
      <c r="H9" s="14"/>
      <c r="I9" s="15"/>
      <c r="J9" s="21" t="str">
        <f>_xlfn.DISPIMG("ID_EA67415A0995455ABF527BB2D12AD119",1)</f>
        <v>=DISPIMG("ID_EA67415A0995455ABF527BB2D12AD119",1)</v>
      </c>
      <c r="L9" s="10">
        <v>7</v>
      </c>
      <c r="M9" s="10" t="s">
        <v>154</v>
      </c>
      <c r="N9" s="10" t="s">
        <v>134</v>
      </c>
      <c r="O9" s="10"/>
      <c r="P9" s="10"/>
      <c r="Q9" s="10" t="s">
        <v>36</v>
      </c>
      <c r="R9" s="10"/>
      <c r="S9" s="10"/>
      <c r="T9" s="10"/>
      <c r="U9" s="10"/>
    </row>
    <row r="10" s="2" customFormat="1" ht="57" customHeight="1" spans="1:23">
      <c r="A10" s="12"/>
      <c r="B10" s="16" t="s">
        <v>155</v>
      </c>
      <c r="C10" s="20" t="s">
        <v>156</v>
      </c>
      <c r="D10" s="14"/>
      <c r="E10" s="14"/>
      <c r="F10" s="14"/>
      <c r="G10" s="14"/>
      <c r="H10" s="14"/>
      <c r="I10" s="15"/>
      <c r="J10" s="21" t="str">
        <f>_xlfn.DISPIMG("ID_A697753B0AB6431F9B3D49B29B266521",1)</f>
        <v>=DISPIMG("ID_A697753B0AB6431F9B3D49B29B266521",1)</v>
      </c>
      <c r="L10" s="10">
        <v>8</v>
      </c>
      <c r="M10" s="10"/>
      <c r="N10" s="10" t="s">
        <v>157</v>
      </c>
      <c r="O10" s="10"/>
      <c r="P10" s="10"/>
      <c r="Q10" s="10"/>
      <c r="R10" s="10"/>
      <c r="S10" s="10"/>
      <c r="T10" s="10"/>
      <c r="U10" s="10"/>
    </row>
    <row r="11" s="2" customFormat="1" ht="57" customHeight="1" spans="1:23">
      <c r="A11" s="12"/>
      <c r="B11" s="16" t="s">
        <v>158</v>
      </c>
      <c r="C11" s="20" t="s">
        <v>159</v>
      </c>
      <c r="D11" s="14"/>
      <c r="E11" s="14"/>
      <c r="F11" s="14"/>
      <c r="G11" s="14"/>
      <c r="H11" s="14"/>
      <c r="I11" s="15"/>
      <c r="J11" s="22" t="str">
        <f>_xlfn.DISPIMG("ID_06DC539B099E4035BF7E3FD9490B62B6",1)</f>
        <v>=DISPIMG("ID_06DC539B099E4035BF7E3FD9490B62B6",1)</v>
      </c>
      <c r="L11" s="23" t="s">
        <v>160</v>
      </c>
      <c r="M11" s="24"/>
      <c r="N11" s="24"/>
      <c r="O11" s="24"/>
      <c r="P11" s="24"/>
      <c r="Q11" s="24"/>
      <c r="R11" s="24"/>
      <c r="S11" s="24"/>
      <c r="T11" s="24"/>
      <c r="U11" s="24"/>
    </row>
    <row r="12" s="2" customFormat="1" ht="57" customHeight="1" spans="1:23">
      <c r="A12" s="12"/>
      <c r="B12" s="16" t="s">
        <v>161</v>
      </c>
      <c r="C12" s="20" t="s">
        <v>162</v>
      </c>
      <c r="D12" s="14"/>
      <c r="E12" s="14"/>
      <c r="F12" s="14"/>
      <c r="G12" s="14"/>
      <c r="H12" s="14"/>
      <c r="I12" s="15"/>
      <c r="J12" s="25" t="str">
        <f>_xlfn.DISPIMG("ID_F7478FFE25464C8FA2A68F131E117822",1)</f>
        <v>=DISPIMG("ID_F7478FFE25464C8FA2A68F131E117822",1)</v>
      </c>
    </row>
    <row r="13" s="2" customFormat="1" ht="31" customHeight="1" spans="1:23">
      <c r="A13" s="26" t="s">
        <v>163</v>
      </c>
      <c r="B13" s="5"/>
      <c r="C13" s="27"/>
      <c r="D13" s="28"/>
      <c r="E13" s="28"/>
      <c r="F13" s="28"/>
      <c r="G13" s="28"/>
      <c r="H13" s="28"/>
      <c r="I13" s="28"/>
      <c r="J13" s="29"/>
      <c r="K13" s="11" t="s">
        <v>164</v>
      </c>
      <c r="L13" s="30" t="s">
        <v>165</v>
      </c>
      <c r="M13" s="30" t="s">
        <v>166</v>
      </c>
      <c r="N13" s="31"/>
      <c r="O13" s="32"/>
      <c r="P13" s="30" t="s">
        <v>167</v>
      </c>
      <c r="Q13" s="31"/>
      <c r="R13" s="31"/>
      <c r="S13" s="32"/>
      <c r="V13" s="3"/>
      <c r="W13" s="3"/>
    </row>
    <row r="14" s="2" customFormat="1" ht="57" customHeight="1" spans="1:23">
      <c r="A14" s="33" t="s">
        <v>168</v>
      </c>
      <c r="B14" s="34" t="s">
        <v>143</v>
      </c>
      <c r="C14" s="13" t="s">
        <v>169</v>
      </c>
      <c r="D14" s="14"/>
      <c r="E14" s="14"/>
      <c r="F14" s="14"/>
      <c r="G14" s="14"/>
      <c r="H14" s="14"/>
      <c r="I14" s="14"/>
      <c r="J14" s="15"/>
      <c r="K14" s="10" t="s">
        <v>113</v>
      </c>
      <c r="L14" s="10" t="s">
        <v>33</v>
      </c>
      <c r="M14" s="10" t="s">
        <v>170</v>
      </c>
      <c r="N14" s="14"/>
      <c r="O14" s="15"/>
      <c r="P14" s="10" t="s">
        <v>171</v>
      </c>
      <c r="Q14" s="14"/>
      <c r="R14" s="14"/>
      <c r="S14" s="15"/>
      <c r="V14" s="3"/>
      <c r="W14" s="3"/>
    </row>
    <row r="15" s="2" customFormat="1" ht="57" customHeight="1" spans="1:23">
      <c r="A15" s="35"/>
      <c r="B15" s="34" t="s">
        <v>142</v>
      </c>
      <c r="C15" s="13" t="s">
        <v>172</v>
      </c>
      <c r="D15" s="14"/>
      <c r="E15" s="14"/>
      <c r="F15" s="14"/>
      <c r="G15" s="14"/>
      <c r="H15" s="14"/>
      <c r="I15" s="14"/>
      <c r="J15" s="15"/>
      <c r="K15" s="10" t="s">
        <v>116</v>
      </c>
      <c r="L15" s="10" t="s">
        <v>54</v>
      </c>
      <c r="M15" s="10" t="s">
        <v>173</v>
      </c>
      <c r="N15" s="14"/>
      <c r="O15" s="15"/>
      <c r="P15" s="10" t="s">
        <v>174</v>
      </c>
      <c r="Q15" s="14"/>
      <c r="R15" s="14"/>
      <c r="S15" s="15"/>
      <c r="V15" s="3"/>
      <c r="W15" s="3"/>
    </row>
    <row r="16" s="2" customFormat="1" ht="57" customHeight="1" spans="1:23">
      <c r="A16" s="35"/>
      <c r="B16" s="34" t="s">
        <v>137</v>
      </c>
      <c r="C16" s="13" t="s">
        <v>175</v>
      </c>
      <c r="D16" s="14"/>
      <c r="E16" s="14"/>
      <c r="F16" s="14"/>
      <c r="G16" s="14"/>
      <c r="H16" s="14"/>
      <c r="I16" s="14"/>
      <c r="J16" s="15"/>
      <c r="K16" s="10" t="s">
        <v>145</v>
      </c>
      <c r="L16" s="10" t="s">
        <v>14</v>
      </c>
      <c r="M16" s="10" t="s">
        <v>176</v>
      </c>
      <c r="N16" s="14"/>
      <c r="O16" s="15"/>
      <c r="P16" s="10" t="s">
        <v>177</v>
      </c>
      <c r="Q16" s="14"/>
      <c r="R16" s="14"/>
      <c r="S16" s="15"/>
      <c r="V16" s="3"/>
      <c r="W16" s="3"/>
    </row>
    <row r="17" s="2" customFormat="1" ht="57" customHeight="1" spans="1:23">
      <c r="A17" s="35"/>
      <c r="B17" s="36" t="s">
        <v>147</v>
      </c>
      <c r="C17" s="17" t="s">
        <v>178</v>
      </c>
      <c r="D17" s="14"/>
      <c r="E17" s="14"/>
      <c r="F17" s="14"/>
      <c r="G17" s="14"/>
      <c r="H17" s="14"/>
      <c r="I17" s="14"/>
      <c r="J17" s="15"/>
      <c r="K17" s="10" t="s">
        <v>111</v>
      </c>
      <c r="L17" s="10" t="s">
        <v>40</v>
      </c>
      <c r="M17" s="10" t="s">
        <v>179</v>
      </c>
      <c r="N17" s="14"/>
      <c r="O17" s="15"/>
      <c r="P17" s="10" t="s">
        <v>180</v>
      </c>
      <c r="Q17" s="14"/>
      <c r="R17" s="14"/>
      <c r="S17" s="15"/>
      <c r="V17" s="3"/>
      <c r="W17" s="3"/>
    </row>
    <row r="18" s="2" customFormat="1" ht="57" customHeight="1" spans="1:23">
      <c r="A18" s="35"/>
      <c r="B18" s="36" t="s">
        <v>132</v>
      </c>
      <c r="C18" s="37" t="s">
        <v>181</v>
      </c>
      <c r="D18" s="14"/>
      <c r="E18" s="14"/>
      <c r="F18" s="14"/>
      <c r="G18" s="14"/>
      <c r="H18" s="14"/>
      <c r="I18" s="14"/>
      <c r="J18" s="15"/>
      <c r="K18" s="10" t="s">
        <v>111</v>
      </c>
      <c r="L18" s="10" t="s">
        <v>123</v>
      </c>
      <c r="M18" s="10" t="s">
        <v>182</v>
      </c>
      <c r="N18" s="14"/>
      <c r="O18" s="15"/>
      <c r="P18" s="10" t="s">
        <v>183</v>
      </c>
      <c r="Q18" s="14"/>
      <c r="R18" s="14"/>
      <c r="S18" s="15"/>
      <c r="V18" s="3"/>
      <c r="W18" s="3"/>
    </row>
    <row r="19" s="2" customFormat="1" ht="57" customHeight="1" spans="1:23">
      <c r="A19" s="38"/>
      <c r="B19" s="36" t="s">
        <v>151</v>
      </c>
      <c r="C19" s="17" t="s">
        <v>184</v>
      </c>
      <c r="D19" s="14"/>
      <c r="E19" s="14"/>
      <c r="F19" s="14"/>
      <c r="G19" s="14"/>
      <c r="H19" s="14"/>
      <c r="I19" s="14"/>
      <c r="J19" s="15"/>
      <c r="K19" s="10" t="s">
        <v>145</v>
      </c>
      <c r="L19" s="10" t="s">
        <v>54</v>
      </c>
      <c r="M19" s="10" t="s">
        <v>185</v>
      </c>
      <c r="N19" s="14"/>
      <c r="O19" s="15"/>
      <c r="P19" s="10" t="s">
        <v>186</v>
      </c>
      <c r="Q19" s="14"/>
      <c r="R19" s="14"/>
      <c r="S19" s="15"/>
      <c r="V19" s="3"/>
      <c r="W19" s="3"/>
    </row>
    <row r="20" s="2" customFormat="1" ht="57" customHeight="1" spans="1:23">
      <c r="A20" s="33" t="s">
        <v>187</v>
      </c>
      <c r="B20" s="34" t="s">
        <v>124</v>
      </c>
      <c r="C20" s="13" t="s">
        <v>188</v>
      </c>
      <c r="D20" s="14"/>
      <c r="E20" s="14"/>
      <c r="F20" s="14"/>
      <c r="G20" s="14"/>
      <c r="H20" s="14"/>
      <c r="I20" s="14"/>
      <c r="J20" s="15"/>
      <c r="K20" s="10" t="s">
        <v>116</v>
      </c>
      <c r="L20" s="10" t="s">
        <v>189</v>
      </c>
      <c r="M20" s="10" t="s">
        <v>190</v>
      </c>
      <c r="N20" s="14"/>
      <c r="O20" s="15"/>
      <c r="P20" s="10" t="s">
        <v>191</v>
      </c>
      <c r="Q20" s="14"/>
      <c r="R20" s="14"/>
      <c r="S20" s="15"/>
      <c r="V20" s="3"/>
      <c r="W20" s="3"/>
    </row>
    <row r="21" s="2" customFormat="1" ht="57" customHeight="1" spans="1:23">
      <c r="A21" s="35"/>
      <c r="B21" s="34" t="s">
        <v>123</v>
      </c>
      <c r="C21" s="13" t="s">
        <v>152</v>
      </c>
      <c r="D21" s="14"/>
      <c r="E21" s="14"/>
      <c r="F21" s="14"/>
      <c r="G21" s="14"/>
      <c r="H21" s="14"/>
      <c r="I21" s="14"/>
      <c r="J21" s="15"/>
      <c r="K21" s="10" t="s">
        <v>110</v>
      </c>
      <c r="L21" s="17" t="s">
        <v>192</v>
      </c>
      <c r="M21" s="10" t="s">
        <v>193</v>
      </c>
      <c r="N21" s="14"/>
      <c r="O21" s="15"/>
      <c r="P21" s="10" t="s">
        <v>194</v>
      </c>
      <c r="Q21" s="14"/>
      <c r="R21" s="14"/>
      <c r="S21" s="15"/>
    </row>
    <row r="22" s="2" customFormat="1" ht="57" customHeight="1" spans="1:23">
      <c r="A22" s="35"/>
      <c r="B22" s="39" t="s">
        <v>157</v>
      </c>
      <c r="C22" s="40" t="s">
        <v>195</v>
      </c>
      <c r="D22" s="14"/>
      <c r="E22" s="14"/>
      <c r="F22" s="14"/>
      <c r="G22" s="14"/>
      <c r="H22" s="14"/>
      <c r="I22" s="14"/>
      <c r="J22" s="15"/>
      <c r="K22" s="10" t="s">
        <v>111</v>
      </c>
      <c r="L22" s="10" t="s">
        <v>196</v>
      </c>
      <c r="M22" s="10" t="s">
        <v>197</v>
      </c>
      <c r="N22" s="14"/>
      <c r="O22" s="15"/>
      <c r="P22" s="10" t="s">
        <v>198</v>
      </c>
      <c r="Q22" s="14"/>
      <c r="R22" s="14"/>
      <c r="S22" s="15"/>
    </row>
    <row r="23" s="2" customFormat="1" ht="57" customHeight="1" spans="1:23">
      <c r="A23" s="38"/>
      <c r="B23" s="36" t="s">
        <v>199</v>
      </c>
      <c r="C23" s="41" t="s">
        <v>200</v>
      </c>
      <c r="D23" s="14"/>
      <c r="E23" s="14"/>
      <c r="F23" s="14"/>
      <c r="G23" s="14"/>
      <c r="H23" s="14"/>
      <c r="I23" s="14"/>
      <c r="J23" s="15"/>
      <c r="K23" s="10" t="s">
        <v>119</v>
      </c>
      <c r="L23" s="10" t="s">
        <v>201</v>
      </c>
      <c r="M23" s="10" t="s">
        <v>202</v>
      </c>
      <c r="N23" s="14"/>
      <c r="O23" s="15"/>
      <c r="P23" s="10" t="s">
        <v>203</v>
      </c>
      <c r="Q23" s="14"/>
      <c r="R23" s="14"/>
      <c r="S23" s="15"/>
    </row>
    <row r="24" s="3" customFormat="1" ht="24" customHeight="1" spans="1:23">
      <c r="A24" s="42"/>
      <c r="B24" s="42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2"/>
      <c r="N24" s="42"/>
      <c r="O24" s="43"/>
      <c r="V24" s="2"/>
      <c r="W24" s="2"/>
    </row>
    <row r="25" s="3" customFormat="1" ht="27" customHeight="1" spans="1:23">
      <c r="A25" s="26" t="s">
        <v>204</v>
      </c>
      <c r="B25" s="5"/>
      <c r="C25" s="27"/>
      <c r="D25" s="43"/>
      <c r="E25" s="43"/>
      <c r="F25" s="43"/>
      <c r="G25" s="43"/>
      <c r="H25" s="43"/>
      <c r="I25" s="43"/>
      <c r="J25" s="43"/>
      <c r="K25" s="43"/>
      <c r="L25" s="26" t="s">
        <v>205</v>
      </c>
      <c r="M25" s="5"/>
      <c r="N25" s="27"/>
      <c r="V25" s="2"/>
      <c r="W25" s="2"/>
    </row>
    <row r="26" s="3" customFormat="1" ht="50" customHeight="1" spans="1:23">
      <c r="A26" s="44" t="s">
        <v>206</v>
      </c>
      <c r="B26" s="34" t="s">
        <v>139</v>
      </c>
      <c r="C26" s="13" t="s">
        <v>207</v>
      </c>
      <c r="D26" s="14"/>
      <c r="E26" s="14"/>
      <c r="F26" s="14"/>
      <c r="G26" s="14"/>
      <c r="H26" s="14"/>
      <c r="I26" s="14"/>
      <c r="J26" s="15"/>
      <c r="K26" s="2"/>
      <c r="L26" s="34" t="s">
        <v>208</v>
      </c>
      <c r="M26" s="34" t="s">
        <v>84</v>
      </c>
      <c r="N26" s="34" t="s">
        <v>209</v>
      </c>
      <c r="O26" s="45"/>
      <c r="P26" s="34" t="s">
        <v>208</v>
      </c>
      <c r="Q26" s="34" t="s">
        <v>84</v>
      </c>
      <c r="R26" s="34" t="s">
        <v>209</v>
      </c>
      <c r="S26" s="45"/>
      <c r="V26" s="2"/>
      <c r="W26" s="2"/>
    </row>
    <row r="27" s="3" customFormat="1" ht="50" customHeight="1" spans="1:23">
      <c r="A27" s="46" t="str">
        <f>_xlfn.DISPIMG("ID_259C2484BD954135B1D132D1A8124B3C",1)</f>
        <v>=DISPIMG("ID_259C2484BD954135B1D132D1A8124B3C",1)</v>
      </c>
      <c r="B27" s="47" t="s">
        <v>146</v>
      </c>
      <c r="C27" s="13" t="s">
        <v>210</v>
      </c>
      <c r="D27" s="14"/>
      <c r="E27" s="14"/>
      <c r="F27" s="14"/>
      <c r="G27" s="14"/>
      <c r="H27" s="14"/>
      <c r="I27" s="14"/>
      <c r="J27" s="15"/>
      <c r="K27" s="2"/>
      <c r="L27" s="25" t="str">
        <f>_xlfn.DISPIMG("ID_F7478FFE25464C8FA2A68F131E117822",1)</f>
        <v>=DISPIMG("ID_F7478FFE25464C8FA2A68F131E117822",1)</v>
      </c>
      <c r="M27" s="48" t="s">
        <v>161</v>
      </c>
      <c r="N27" s="49" t="s">
        <v>211</v>
      </c>
      <c r="O27" s="15"/>
      <c r="P27" s="50" t="str">
        <f>_xlfn.DISPIMG("ID_76191A7034294A2F8256380F1E832EB7",1)</f>
        <v>=DISPIMG("ID_76191A7034294A2F8256380F1E832EB7",1)</v>
      </c>
      <c r="Q27" s="48" t="s">
        <v>212</v>
      </c>
      <c r="R27" s="51" t="s">
        <v>77</v>
      </c>
      <c r="S27" s="15"/>
    </row>
    <row r="28" s="3" customFormat="1" ht="50" customHeight="1" spans="1:23">
      <c r="A28" s="52" t="s">
        <v>213</v>
      </c>
      <c r="B28" s="47" t="s">
        <v>214</v>
      </c>
      <c r="C28" s="13" t="s">
        <v>215</v>
      </c>
      <c r="D28" s="14"/>
      <c r="E28" s="14"/>
      <c r="F28" s="14"/>
      <c r="G28" s="14"/>
      <c r="H28" s="14"/>
      <c r="I28" s="14"/>
      <c r="J28" s="15"/>
      <c r="K28" s="2"/>
      <c r="L28" s="53" t="str">
        <f>_xlfn.DISPIMG("ID_A9639187B3144C57A2BE5AE757FE7972",1)</f>
        <v>=DISPIMG("ID_A9639187B3144C57A2BE5AE757FE7972",1)</v>
      </c>
      <c r="M28" s="49" t="s">
        <v>216</v>
      </c>
      <c r="N28" s="49" t="s">
        <v>77</v>
      </c>
      <c r="O28" s="15"/>
      <c r="P28" s="22" t="str">
        <f>_xlfn.DISPIMG("ID_06DC539B099E4035BF7E3FD9490B62B6",1)</f>
        <v>=DISPIMG("ID_06DC539B099E4035BF7E3FD9490B62B6",1)</v>
      </c>
      <c r="Q28" s="51" t="s">
        <v>158</v>
      </c>
      <c r="R28" s="10" t="s">
        <v>217</v>
      </c>
      <c r="S28" s="15"/>
    </row>
    <row r="29" s="3" customFormat="1" ht="50" customHeight="1" spans="1:23">
      <c r="A29" s="46" t="str">
        <f>_xlfn.DISPIMG("ID_F61B406E8105401E828C43F4FA2F2B71",1)</f>
        <v>=DISPIMG("ID_F61B406E8105401E828C43F4FA2F2B71",1)</v>
      </c>
      <c r="B29" s="47" t="s">
        <v>141</v>
      </c>
      <c r="C29" s="13" t="s">
        <v>218</v>
      </c>
      <c r="D29" s="14"/>
      <c r="E29" s="14"/>
      <c r="F29" s="14"/>
      <c r="G29" s="14"/>
      <c r="H29" s="14"/>
      <c r="I29" s="14"/>
      <c r="J29" s="15"/>
      <c r="K29" s="2"/>
      <c r="L29" s="21" t="str">
        <f>_xlfn.DISPIMG("ID_EA67415A0995455ABF527BB2D12AD119",1)</f>
        <v>=DISPIMG("ID_EA67415A0995455ABF527BB2D12AD119",1)</v>
      </c>
      <c r="M29" s="48" t="s">
        <v>219</v>
      </c>
      <c r="N29" s="10" t="s">
        <v>220</v>
      </c>
      <c r="O29" s="15"/>
      <c r="P29" s="54" t="str">
        <f>_xlfn.DISPIMG("ID_A9639187B3144C57A2BE5AE757FE7972",1)</f>
        <v>=DISPIMG("ID_A9639187B3144C57A2BE5AE757FE7972",1)</v>
      </c>
      <c r="Q29" s="48" t="s">
        <v>123</v>
      </c>
      <c r="R29" s="10" t="s">
        <v>221</v>
      </c>
      <c r="S29" s="15"/>
    </row>
    <row r="30" s="3" customFormat="1" ht="97" customHeight="1" spans="1:23">
      <c r="A30" s="55" t="s">
        <v>222</v>
      </c>
      <c r="B30" s="47" t="s">
        <v>135</v>
      </c>
      <c r="C30" s="13" t="s">
        <v>223</v>
      </c>
      <c r="D30" s="14"/>
      <c r="E30" s="14"/>
      <c r="F30" s="14"/>
      <c r="G30" s="14"/>
      <c r="H30" s="14"/>
      <c r="I30" s="14"/>
      <c r="J30" s="15"/>
      <c r="K30" s="2"/>
    </row>
    <row r="31" s="3" customFormat="1" ht="50" customHeight="1" spans="1:23">
      <c r="A31" s="56" t="str">
        <f>_xlfn.DISPIMG("ID_752A09597C4C41F5946A18E6374A90AC",1)</f>
        <v>=DISPIMG("ID_752A09597C4C41F5946A18E6374A90AC",1)</v>
      </c>
      <c r="B31" s="47" t="s">
        <v>224</v>
      </c>
      <c r="C31" s="13" t="s">
        <v>225</v>
      </c>
      <c r="D31" s="14"/>
      <c r="E31" s="14"/>
      <c r="F31" s="14"/>
      <c r="G31" s="14"/>
      <c r="H31" s="14"/>
      <c r="I31" s="14"/>
      <c r="J31" s="15"/>
      <c r="K31" s="2"/>
    </row>
    <row r="32" s="2" customFormat="1" ht="48" customHeight="1" spans="1:23">
      <c r="V32" s="3"/>
      <c r="W32" s="3"/>
    </row>
    <row r="33" s="2" customFormat="1" ht="48" customHeight="1" spans="22:23">
      <c r="V33" s="3"/>
      <c r="W33" s="3"/>
    </row>
    <row r="34" s="2" customFormat="1" ht="48" customHeight="1" spans="22:23">
      <c r="V34" s="3"/>
      <c r="W34" s="3"/>
    </row>
    <row r="35" s="2" customFormat="1" ht="48" customHeight="1" spans="22:23">
      <c r="V35" s="3"/>
      <c r="W35" s="3"/>
    </row>
    <row r="36" s="2" customFormat="1" ht="48" customHeight="1" spans="22:23">
      <c r="V36" s="3"/>
      <c r="W36" s="3"/>
    </row>
    <row r="37" s="2" customFormat="1" ht="48" customHeight="1" spans="22:23">
      <c r="V37" s="3"/>
      <c r="W37" s="3"/>
    </row>
  </sheetData>
  <mergeCells count="64">
    <mergeCell ref="A1:C1"/>
    <mergeCell ref="L1:N1"/>
    <mergeCell ref="O1:U1"/>
    <mergeCell ref="C3:J3"/>
    <mergeCell ref="C4:J4"/>
    <mergeCell ref="C5:J5"/>
    <mergeCell ref="C7:J7"/>
    <mergeCell ref="C8:J8"/>
    <mergeCell ref="C9:I9"/>
    <mergeCell ref="C10:I10"/>
    <mergeCell ref="C11:I11"/>
    <mergeCell ref="C12:I12"/>
    <mergeCell ref="A13:C13"/>
    <mergeCell ref="M13:O13"/>
    <mergeCell ref="P13:S13"/>
    <mergeCell ref="C14:J14"/>
    <mergeCell ref="M14:O14"/>
    <mergeCell ref="P14:S14"/>
    <mergeCell ref="C15:J15"/>
    <mergeCell ref="M15:O15"/>
    <mergeCell ref="P15:S15"/>
    <mergeCell ref="C16:J16"/>
    <mergeCell ref="M16:O16"/>
    <mergeCell ref="P16:S16"/>
    <mergeCell ref="C17:J17"/>
    <mergeCell ref="M17:O17"/>
    <mergeCell ref="P17:S17"/>
    <mergeCell ref="C18:J18"/>
    <mergeCell ref="M18:O18"/>
    <mergeCell ref="P18:S18"/>
    <mergeCell ref="C19:J19"/>
    <mergeCell ref="M19:O19"/>
    <mergeCell ref="P19:S19"/>
    <mergeCell ref="C20:J20"/>
    <mergeCell ref="M20:O20"/>
    <mergeCell ref="P20:S20"/>
    <mergeCell ref="C21:J21"/>
    <mergeCell ref="M21:O21"/>
    <mergeCell ref="P21:S21"/>
    <mergeCell ref="C22:J22"/>
    <mergeCell ref="M22:O22"/>
    <mergeCell ref="P22:S22"/>
    <mergeCell ref="C23:J23"/>
    <mergeCell ref="M23:O23"/>
    <mergeCell ref="P23:S23"/>
    <mergeCell ref="A25:C25"/>
    <mergeCell ref="L25:N25"/>
    <mergeCell ref="C26:J26"/>
    <mergeCell ref="N26:O26"/>
    <mergeCell ref="R26:S26"/>
    <mergeCell ref="C27:J27"/>
    <mergeCell ref="N27:O27"/>
    <mergeCell ref="R27:S27"/>
    <mergeCell ref="C28:J28"/>
    <mergeCell ref="N28:O28"/>
    <mergeCell ref="R28:S28"/>
    <mergeCell ref="C29:J29"/>
    <mergeCell ref="N29:O29"/>
    <mergeCell ref="R29:S29"/>
    <mergeCell ref="C30:J30"/>
    <mergeCell ref="C31:J31"/>
    <mergeCell ref="A2:A12"/>
    <mergeCell ref="A14:A19"/>
    <mergeCell ref="A20:A23"/>
  </mergeCells>
  <conditionalFormatting sqref="J12">
    <cfRule type="expression" dxfId="0" priority="1">
      <formula>_xlfn.DISPIMG("ID_A9639187B3144C57A2BE5AE757FE7972",1)</formula>
    </cfRule>
  </conditionalFormatting>
  <conditionalFormatting sqref="L27">
    <cfRule type="expression" dxfId="0" priority="4">
      <formula>_xlfn.DISPIMG("ID_A9639187B3144C57A2BE5AE757FE7972",1)</formula>
    </cfRule>
  </conditionalFormatting>
  <conditionalFormatting sqref="P29">
    <cfRule type="expression" dxfId="1" priority="3">
      <formula>OR(P29=1,P29=2)</formula>
    </cfRule>
    <cfRule type="expression" dxfId="2" priority="2">
      <formula>OR(P29=3,4,5,6)</formula>
    </cfRule>
  </conditionalFormatting>
  <conditionalFormatting sqref="Q29">
    <cfRule type="expression" dxfId="2" priority="7">
      <formula>OR(Q29=3,4,5,6)</formula>
    </cfRule>
    <cfRule type="expression" dxfId="1" priority="8">
      <formula>OR(Q29=1,Q29=2)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9" sqref="F9"/>
    </sheetView>
  </sheetViews>
  <sheetFormatPr defaultColWidth="9.23076923076923" defaultRowHeight="16.8"/>
  <sheetData>
    <row r="1" spans="1:1">
      <c r="A1" s="1" t="s">
        <v>226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64423076923077" defaultRowHeight="16.8"/>
  <sheetData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NetdiskSupbooks xmlns="http://www.wps.cn/et/2019/netdiskSupbooks">
  <NetdiskSupbook Target="/Users/duanwentao/Library/Containers/com.kingsoft.wpsoffice.mac/Data/Library/Application%20Support/Kingsoft/WPS%20Cloud%20Files/userdata/qing/filecache/1041433179/Desktop/26群赛/剧情战斗地图.xlsx" FileId="497006581639" NetdiskName="yunwps"/>
</NetdiskSupbooks>
</file>

<file path=customXml/itemProps1.xml><?xml version="1.0" encoding="utf-8"?>
<ds:datastoreItem xmlns:ds="http://schemas.openxmlformats.org/officeDocument/2006/customXml" ds:itemID="{8CA11897-456E-43AF-AC28-93E1BBEC0A59}">
  <ds:schemaRefs>
    <ds:schemaRef ds:uri="http://www.wps.cn/et/2019/netdiskSupbook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设定器</vt:lpstr>
      <vt:lpstr>战斗规则</vt:lpstr>
      <vt:lpstr>Sheet1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dingxuyang</dc:creator>
  <cp:lastModifiedBy>Dean丁</cp:lastModifiedBy>
  <dcterms:created xsi:type="dcterms:W3CDTF">2026-02-10T04:46:00Z</dcterms:created>
  <dcterms:modified xsi:type="dcterms:W3CDTF">2026-07-20T19:22:29Z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7C0EDCC37A2CB89EFF3DDB69688854B4_43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1</vt:i4>
  </property>
  <property fmtid="{D5CDD505-2E9C-101B-9397-08002B2CF9AE}" pid="5" name="KSOReadingLayout">
    <vt:bool>false</vt:bool>
  </property>
</Properties>
</file>