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ocuments\GrabCAD\Semester_project\"/>
    </mc:Choice>
  </mc:AlternateContent>
  <bookViews>
    <workbookView xWindow="0" yWindow="0" windowWidth="19187" windowHeight="6907"/>
  </bookViews>
  <sheets>
    <sheet name="Components_v5" sheetId="4" r:id="rId1"/>
    <sheet name="Components" sheetId="1" r:id="rId2"/>
    <sheet name="Order" sheetId="3" r:id="rId3"/>
    <sheet name="Battery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4" l="1"/>
  <c r="M27" i="4"/>
  <c r="K27" i="4"/>
  <c r="M26" i="4"/>
  <c r="K26" i="4"/>
  <c r="M25" i="4"/>
  <c r="K25" i="4"/>
  <c r="M24" i="4"/>
  <c r="K24" i="4"/>
  <c r="M23" i="4"/>
  <c r="K23" i="4"/>
  <c r="M22" i="4"/>
  <c r="K22" i="4"/>
  <c r="M21" i="4"/>
  <c r="K21" i="4"/>
  <c r="M20" i="4"/>
  <c r="K20" i="4"/>
  <c r="M19" i="4"/>
  <c r="K19" i="4"/>
  <c r="M18" i="4"/>
  <c r="K18" i="4"/>
  <c r="M17" i="4"/>
  <c r="K17" i="4"/>
  <c r="K16" i="4"/>
  <c r="M15" i="4"/>
  <c r="K15" i="4"/>
  <c r="M14" i="4"/>
  <c r="K14" i="4"/>
  <c r="M13" i="4"/>
  <c r="K13" i="4"/>
  <c r="M12" i="4"/>
  <c r="K12" i="4"/>
  <c r="M11" i="4"/>
  <c r="K11" i="4"/>
  <c r="M10" i="4"/>
  <c r="K10" i="4"/>
  <c r="K9" i="4"/>
  <c r="M8" i="4"/>
  <c r="K8" i="4"/>
  <c r="M7" i="4"/>
  <c r="K7" i="4"/>
  <c r="M6" i="4"/>
  <c r="K6" i="4"/>
  <c r="M5" i="4"/>
  <c r="K5" i="4"/>
  <c r="M4" i="4"/>
  <c r="K4" i="4"/>
  <c r="K28" i="4" l="1"/>
  <c r="M28" i="4"/>
  <c r="G35" i="4"/>
  <c r="E35" i="4"/>
  <c r="K18" i="1"/>
  <c r="K16" i="1"/>
  <c r="K17" i="1"/>
  <c r="K19" i="1"/>
  <c r="K20" i="1"/>
  <c r="K21" i="1"/>
  <c r="K22" i="1"/>
  <c r="K23" i="1"/>
  <c r="K24" i="1"/>
  <c r="K25" i="1"/>
  <c r="K26" i="1"/>
  <c r="K27" i="1"/>
  <c r="K28" i="1"/>
  <c r="K29" i="1"/>
  <c r="D3" i="2" l="1"/>
  <c r="D4" i="2"/>
  <c r="D5" i="2"/>
  <c r="D6" i="2"/>
  <c r="D7" i="2"/>
  <c r="D8" i="2"/>
  <c r="D9" i="2"/>
  <c r="D2" i="2"/>
  <c r="M5" i="1" l="1"/>
  <c r="M6" i="1"/>
  <c r="M7" i="1"/>
  <c r="M8" i="1"/>
  <c r="M10" i="1"/>
  <c r="M11" i="1"/>
  <c r="M12" i="1"/>
  <c r="M13" i="1"/>
  <c r="M14" i="1"/>
  <c r="M15" i="1"/>
  <c r="M16" i="1"/>
  <c r="M17" i="1"/>
  <c r="M19" i="1"/>
  <c r="M20" i="1"/>
  <c r="M21" i="1"/>
  <c r="M22" i="1"/>
  <c r="M23" i="1"/>
  <c r="M24" i="1"/>
  <c r="M25" i="1"/>
  <c r="M26" i="1"/>
  <c r="M27" i="1"/>
  <c r="M28" i="1"/>
  <c r="M29" i="1"/>
  <c r="M4" i="1"/>
  <c r="K5" i="1"/>
  <c r="K6" i="1"/>
  <c r="K7" i="1"/>
  <c r="K8" i="1"/>
  <c r="K9" i="1"/>
  <c r="K10" i="1"/>
  <c r="K11" i="1"/>
  <c r="K12" i="1"/>
  <c r="K13" i="1"/>
  <c r="K14" i="1"/>
  <c r="K15" i="1"/>
  <c r="K4" i="1"/>
  <c r="K30" i="1" l="1"/>
  <c r="E37" i="1" s="1"/>
  <c r="D30" i="1"/>
  <c r="M30" i="1"/>
  <c r="G37" i="1" l="1"/>
</calcChain>
</file>

<file path=xl/sharedStrings.xml><?xml version="1.0" encoding="utf-8"?>
<sst xmlns="http://schemas.openxmlformats.org/spreadsheetml/2006/main" count="361" uniqueCount="167">
  <si>
    <t>Weight</t>
  </si>
  <si>
    <t>Type</t>
  </si>
  <si>
    <t>Description</t>
  </si>
  <si>
    <t>Flight controller</t>
  </si>
  <si>
    <t>ESC</t>
  </si>
  <si>
    <t>Motor</t>
  </si>
  <si>
    <t>Propeller</t>
  </si>
  <si>
    <t>Tilting motor</t>
  </si>
  <si>
    <t>Power Distribution</t>
  </si>
  <si>
    <t>Battery</t>
  </si>
  <si>
    <t>Brand</t>
  </si>
  <si>
    <t>Model</t>
  </si>
  <si>
    <t>Bearing</t>
  </si>
  <si>
    <t>Lending gear</t>
  </si>
  <si>
    <t>Slip ring</t>
  </si>
  <si>
    <t>Shaft</t>
  </si>
  <si>
    <t>Intermediate Schaft/Tilt</t>
  </si>
  <si>
    <t>MN1806 KV1400</t>
  </si>
  <si>
    <t>T-Motor</t>
  </si>
  <si>
    <t>6*2 CF</t>
  </si>
  <si>
    <t>Pixracer Autopilot</t>
  </si>
  <si>
    <t>px4 autopilot</t>
  </si>
  <si>
    <t>Comment</t>
  </si>
  <si>
    <t>Validate</t>
  </si>
  <si>
    <t>DYNAMIXEL</t>
  </si>
  <si>
    <t>XL430-W250-T</t>
  </si>
  <si>
    <t>Yes</t>
  </si>
  <si>
    <t>2-3S</t>
  </si>
  <si>
    <t>http://store-en.tmotor.com/goods.php?id=351</t>
  </si>
  <si>
    <t>Id</t>
  </si>
  <si>
    <t>Thrust : 50% =&gt; 209 gr
100% =&gt; 445 gr</t>
  </si>
  <si>
    <t>FPV 30A  Blheli-32bit 2-4S</t>
  </si>
  <si>
    <t xml:space="preserve">Choice of the components </t>
  </si>
  <si>
    <t>26x14mm</t>
  </si>
  <si>
    <t>Current (A)</t>
  </si>
  <si>
    <t>Total Weight (kg)</t>
  </si>
  <si>
    <t>Weight (Kg)</t>
  </si>
  <si>
    <t>Dimension (mxmxm)</t>
  </si>
  <si>
    <t>Total Current (A)</t>
  </si>
  <si>
    <t>Lumenier</t>
  </si>
  <si>
    <t>3s</t>
  </si>
  <si>
    <t>35c</t>
  </si>
  <si>
    <t>Capacity</t>
  </si>
  <si>
    <t>Cells</t>
  </si>
  <si>
    <t>Max current</t>
  </si>
  <si>
    <t>Length</t>
  </si>
  <si>
    <t>width</t>
  </si>
  <si>
    <t>height</t>
  </si>
  <si>
    <t>Website</t>
  </si>
  <si>
    <t>https://www.getfpv.com/lumenier-2250mah-3s-35c-lipo-battery.html</t>
  </si>
  <si>
    <t>5*</t>
  </si>
  <si>
    <t>Multistar Racer</t>
  </si>
  <si>
    <t>3S</t>
  </si>
  <si>
    <t>40C</t>
  </si>
  <si>
    <t>https://hobbyking.com/en_us/multistar-racer-2200mah-3s-40c.html</t>
  </si>
  <si>
    <t>MultiStar</t>
  </si>
  <si>
    <t>4S</t>
  </si>
  <si>
    <t>https://hobbyking.com/en_us/multistar-1400mah-4s-40c-with-led-indicator.html</t>
  </si>
  <si>
    <t>TURNIGY Graphene</t>
  </si>
  <si>
    <t>65C</t>
  </si>
  <si>
    <t>FrSky</t>
  </si>
  <si>
    <t>XM EU-LBT 16CH Micro Receiver with SBUS</t>
  </si>
  <si>
    <t>Radio Receiver</t>
  </si>
  <si>
    <t>15*10*3.5mm(L x W x H)</t>
  </si>
  <si>
    <t>https://www.hobbyrc.co.uk/frsky-xm-eu-lbt-16ch-micro-receiver-with-sbus-2?gclid=Cj0KCQjw1q3VBRCFARIsAPHJXrEX5rO33jbUtWKi0tp-vEBXdJvVoQ813RLAG5GDPCGob0IUQZNLkKoaAuI7EALw_wcB</t>
  </si>
  <si>
    <t>https://www.flyingtech.co.uk/electronics/matek-mini-quad-pdb-5v-12v-bec-outputs-36x36mm</t>
  </si>
  <si>
    <t>Matek</t>
  </si>
  <si>
    <t>Mini Quad PDB with 5V &amp; 12V BEC Outputs</t>
  </si>
  <si>
    <t>36x36mm with 30.5x30.5mm holes</t>
  </si>
  <si>
    <t>Regulated 5V &amp; 12V BEC outputs</t>
  </si>
  <si>
    <t>https://www.banggood.com/Matek-Mini-Power-Hub-Power-Distribution-Board-With-BEC-5V-And-12V-For-FPV-Multicopter-p-1005549.html?cur_warehouse=CN</t>
  </si>
  <si>
    <t>Link 2</t>
  </si>
  <si>
    <t>Link 1</t>
  </si>
  <si>
    <t>Overall, this is a fantastic little power distribution board that I highly recommend.</t>
  </si>
  <si>
    <t>Turnigy</t>
  </si>
  <si>
    <t>30C</t>
  </si>
  <si>
    <t>Configuration: 4S1P / 14.8V / 4Cell</t>
  </si>
  <si>
    <t>https://hobbyking.com/en_us/turnigy-1600mah-4s-30c-lipo-pack.html</t>
  </si>
  <si>
    <t>x</t>
  </si>
  <si>
    <t>https://hobbyking.com/en_us/turnigy-graphene-1300mah-4s-65c-lipo-pack-w-xt60-removable-balance-plug.html</t>
  </si>
  <si>
    <t>TOTAL</t>
  </si>
  <si>
    <t>ZIPPY Compact</t>
  </si>
  <si>
    <t>35C</t>
  </si>
  <si>
    <t>https://hobbyking.com/en_us/zippy-compact-2450mah-4s-35c-lipo-pack.html</t>
  </si>
  <si>
    <t>1300mAh 4S 65C Lipo</t>
  </si>
  <si>
    <t>Structure</t>
  </si>
  <si>
    <t>Electronic</t>
  </si>
  <si>
    <t>Balance in Kg</t>
  </si>
  <si>
    <t>Max Thrust in Kg</t>
  </si>
  <si>
    <t>Number of pieces</t>
  </si>
  <si>
    <t>Estimate flight time for 15 A</t>
  </si>
  <si>
    <t xml:space="preserve">50% Thrust </t>
  </si>
  <si>
    <t>Name of CAD file</t>
  </si>
  <si>
    <t>78x35x33</t>
  </si>
  <si>
    <t>http://www.skf.com/group/products/bearings-units-housings/ball-bearings/deep-groove-ball-bearings/deep-groove-ball-bearings/index.html?designation=W%2061801-2RS1</t>
  </si>
  <si>
    <t>d=12, D= 21</t>
  </si>
  <si>
    <t>d=15, D= 24</t>
  </si>
  <si>
    <t>W 61801-2RS1</t>
  </si>
  <si>
    <t>https://hobbyking.com/en_us/carbon-fiber-tube-hollow-10x750mm.html?___store=en_us</t>
  </si>
  <si>
    <t>Carbon fiber diammeter 10mm</t>
  </si>
  <si>
    <t>http://www.senring.com/wind-power-slip-ring/SNF_0310.html</t>
  </si>
  <si>
    <t>SNF-0310 high current slip ring</t>
  </si>
  <si>
    <t>https://cdn.sparkfun.com/datasheets/Robotics/SNF-3P%20updated.pdf</t>
  </si>
  <si>
    <t>machining</t>
  </si>
  <si>
    <t>3D Printing</t>
  </si>
  <si>
    <t>30x26x6-24mm</t>
  </si>
  <si>
    <t>30x26x6-21mm</t>
  </si>
  <si>
    <t>12mm diam, inner diam. 10mm</t>
  </si>
  <si>
    <t>Gearing</t>
  </si>
  <si>
    <t>d=20</t>
  </si>
  <si>
    <t>d=40</t>
  </si>
  <si>
    <t>Motor-montering</t>
  </si>
  <si>
    <t>Bearing-holder</t>
  </si>
  <si>
    <t>Structure battery</t>
  </si>
  <si>
    <t>Structure level 1</t>
  </si>
  <si>
    <t>Structure level 2</t>
  </si>
  <si>
    <t>Structure level 3</t>
  </si>
  <si>
    <t>10 Amp</t>
  </si>
  <si>
    <t>5,6</t>
  </si>
  <si>
    <t>1,4</t>
  </si>
  <si>
    <t>2,4</t>
  </si>
  <si>
    <t>Structure_level_1_v1</t>
  </si>
  <si>
    <t>Structure_level_2_v1</t>
  </si>
  <si>
    <t>Bearing_holder_21mm</t>
  </si>
  <si>
    <t>Bearing_holder_24mm</t>
  </si>
  <si>
    <t>shaft_CFRP</t>
  </si>
  <si>
    <t>Slip_ring</t>
  </si>
  <si>
    <t>https://www.sparkfun.com/products/13063</t>
  </si>
  <si>
    <t>Intermediate _schaft</t>
  </si>
  <si>
    <t>Slip ring-holder</t>
  </si>
  <si>
    <t>Slip_ring_holder</t>
  </si>
  <si>
    <t>Bearing_21mm</t>
  </si>
  <si>
    <t>PixRacer</t>
  </si>
  <si>
    <t>Structure_level_3_v1</t>
  </si>
  <si>
    <t>Bearing_24mm</t>
  </si>
  <si>
    <t>Lending_gear</t>
  </si>
  <si>
    <t>Motor_montering</t>
  </si>
  <si>
    <t>Power_distribution</t>
  </si>
  <si>
    <t>Gearing_small</t>
  </si>
  <si>
    <t>Gearing_big</t>
  </si>
  <si>
    <t>MN1806</t>
  </si>
  <si>
    <t>XL430</t>
  </si>
  <si>
    <t>Find a better battery, don't need 65c</t>
  </si>
  <si>
    <t>http://www.helipal.com/t-motor-f-30a-32bit-2-4s-esc-blheli_32-w-dshot.html</t>
  </si>
  <si>
    <t>https://www.banggood.com/T-Motor-F30A-Blheli_32-2-4S-Dshot1200-Brushless-ESC-for-FPV-Racing-Drone-p-1215663.html?p=9P26201690104201505Y&amp;cur_warehouse=CN</t>
  </si>
  <si>
    <t>http://store-en.tmotor.com/goods.php?id=585</t>
  </si>
  <si>
    <t>Esc_t_motor</t>
  </si>
  <si>
    <t>Finished</t>
  </si>
  <si>
    <t>,</t>
  </si>
  <si>
    <t>W 61802-2RS1</t>
  </si>
  <si>
    <t>http://www.skf.com/group/products/bearings-units-housings/ball-bearings/deep-groove-ball-bearings/deep-groove-ball-bearings/index.html?designation=W%2061802-2RS1</t>
  </si>
  <si>
    <t>https://hobbyking.com/en_us/diy-universal-landing-gear-set.html?gclid=Cj0KCQjw1-fVBRC3ARIsAIifYOPMXaksL29UIN9bEgarUUUz3brxEJ5iA_qJIZdnFZgUoo5Otb8h5pYaAgcoEALw_wcB&amp;gclsrc=aw.ds&amp;___store=en_us</t>
  </si>
  <si>
    <t>CHANGE : http://store-en.tmotor.com/goods.php?id=352</t>
  </si>
  <si>
    <t>HOBBYKING</t>
  </si>
  <si>
    <t xml:space="preserve">Number of </t>
  </si>
  <si>
    <t>MN1806 KV2300</t>
  </si>
  <si>
    <t>https://www.expressdroneparts.com/products/scfprop62</t>
  </si>
  <si>
    <t>http://www.skf.com/group/products/bearings-units-housings/ball-bearings/deep-groove-ball-bearings/deep-groove-ball-bearings/index.html?designation=61803-2RS1</t>
  </si>
  <si>
    <t>61803-2RS1</t>
  </si>
  <si>
    <t>30x30x6-26mm</t>
  </si>
  <si>
    <t>Plastic one if it's possible</t>
  </si>
  <si>
    <t>https://hobbyking.com/en_us/turnigy-2200mah-3s-25c-lipo-pack.html</t>
  </si>
  <si>
    <t>11,1</t>
  </si>
  <si>
    <t>https://hobbyking.com/en_us/zippy-compact-2200mah-3s-25c-lipo-pack.html</t>
  </si>
  <si>
    <t>ZIPPY Compact 2200mAh 3S 25C Lipo Pack</t>
  </si>
  <si>
    <t>Best</t>
  </si>
  <si>
    <t>https://hobbyking.com/en_us/multirotor-carbon-fiber-t-style-propeller-6x2-black-cw-ccw-2pcs.html?gclid=Cj0KCQjw8MvWBRC8ARIsAOFSVBW0GZZrlJZ_DOGtpXbbSuevfn0nj1nZ8mHVB-dDT1WFJi9rLnaySZUaAuVqEALw_wcB&amp;gclsrc=aw.ds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</si>
</sst>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6" fontId="4" fillId="0" borderId="0" xfId="0" quotePrefix="1" applyNumberFormat="1" applyFont="1"/>
    <xf numFmtId="16" fontId="0" fillId="0" borderId="0" xfId="0" quotePrefix="1" applyNumberFormat="1"/>
    <xf numFmtId="0" fontId="6" fillId="0" borderId="0" xfId="0" applyFont="1"/>
    <xf numFmtId="0" fontId="0" fillId="0" borderId="0" xfId="0" applyFont="1" applyAlignment="1"/>
    <xf numFmtId="0" fontId="2" fillId="2" borderId="0" xfId="0" applyFont="1" applyFill="1"/>
    <xf numFmtId="0" fontId="0" fillId="2" borderId="0" xfId="0" applyFont="1" applyFill="1"/>
    <xf numFmtId="0" fontId="0" fillId="2" borderId="0" xfId="0" applyFill="1"/>
    <xf numFmtId="0" fontId="7" fillId="0" borderId="0" xfId="0" applyFont="1"/>
    <xf numFmtId="0" fontId="7" fillId="0" borderId="0" xfId="0" applyFont="1" applyAlignment="1">
      <alignment vertical="center"/>
    </xf>
    <xf numFmtId="0" fontId="1" fillId="0" borderId="0" xfId="0" applyFont="1"/>
    <xf numFmtId="0" fontId="8" fillId="0" borderId="0" xfId="0" applyFont="1"/>
    <xf numFmtId="0" fontId="5" fillId="2" borderId="0" xfId="0" applyFont="1" applyFill="1"/>
    <xf numFmtId="0" fontId="3" fillId="3" borderId="0" xfId="0" applyFont="1" applyFill="1"/>
    <xf numFmtId="0" fontId="0" fillId="3" borderId="0" xfId="0" applyFill="1"/>
    <xf numFmtId="0" fontId="0" fillId="3" borderId="0" xfId="0" applyFont="1" applyFill="1"/>
    <xf numFmtId="0" fontId="2" fillId="3" borderId="0" xfId="0" applyFont="1" applyFill="1"/>
    <xf numFmtId="0" fontId="3" fillId="0" borderId="0" xfId="0" applyFont="1" applyFill="1"/>
    <xf numFmtId="0" fontId="0" fillId="0" borderId="0" xfId="0" applyFont="1" applyAlignment="1">
      <alignment horizontal="center" vertical="center"/>
    </xf>
    <xf numFmtId="0" fontId="9" fillId="0" borderId="0" xfId="1"/>
    <xf numFmtId="0" fontId="0" fillId="0" borderId="0" xfId="0" applyFont="1" applyFill="1"/>
    <xf numFmtId="0" fontId="0" fillId="0" borderId="0" xfId="0" applyFill="1"/>
    <xf numFmtId="0" fontId="0" fillId="0" borderId="0" xfId="0" applyFill="1" applyAlignment="1">
      <alignment vertical="center" wrapText="1"/>
    </xf>
    <xf numFmtId="0" fontId="8" fillId="0" borderId="0" xfId="0" applyFont="1" applyFill="1"/>
    <xf numFmtId="0" fontId="0" fillId="0" borderId="0" xfId="0" applyFont="1" applyAlignment="1">
      <alignment vertical="center" wrapText="1"/>
    </xf>
    <xf numFmtId="0" fontId="0" fillId="0" borderId="0" xfId="0" applyNumberFormat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224367</xdr:colOff>
      <xdr:row>5</xdr:row>
      <xdr:rowOff>42333</xdr:rowOff>
    </xdr:to>
    <xdr:pic>
      <xdr:nvPicPr>
        <xdr:cNvPr id="2" name="Graphique 1" descr="Coche">
          <a:extLst>
            <a:ext uri="{FF2B5EF4-FFF2-40B4-BE49-F238E27FC236}">
              <a16:creationId xmlns:a16="http://schemas.microsoft.com/office/drawing/2014/main" id="{6D256F5E-8609-40F6-84AF-D044DF3B3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8533" y="965200"/>
          <a:ext cx="224367" cy="2243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224367</xdr:colOff>
      <xdr:row>4</xdr:row>
      <xdr:rowOff>42334</xdr:rowOff>
    </xdr:to>
    <xdr:pic>
      <xdr:nvPicPr>
        <xdr:cNvPr id="3" name="Graphique 2" descr="Coche">
          <a:extLst>
            <a:ext uri="{FF2B5EF4-FFF2-40B4-BE49-F238E27FC236}">
              <a16:creationId xmlns:a16="http://schemas.microsoft.com/office/drawing/2014/main" id="{9A94FB79-BC72-434E-B35C-642049009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8533" y="783167"/>
          <a:ext cx="224367" cy="2243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224367</xdr:colOff>
      <xdr:row>6</xdr:row>
      <xdr:rowOff>42334</xdr:rowOff>
    </xdr:to>
    <xdr:pic>
      <xdr:nvPicPr>
        <xdr:cNvPr id="4" name="Graphique 3" descr="Coche">
          <a:extLst>
            <a:ext uri="{FF2B5EF4-FFF2-40B4-BE49-F238E27FC236}">
              <a16:creationId xmlns:a16="http://schemas.microsoft.com/office/drawing/2014/main" id="{49207B95-77CE-4A8C-B73A-6AC940A41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8533" y="1147233"/>
          <a:ext cx="224367" cy="2243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224367</xdr:colOff>
      <xdr:row>8</xdr:row>
      <xdr:rowOff>42333</xdr:rowOff>
    </xdr:to>
    <xdr:pic>
      <xdr:nvPicPr>
        <xdr:cNvPr id="5" name="Graphique 4" descr="Coche">
          <a:extLst>
            <a:ext uri="{FF2B5EF4-FFF2-40B4-BE49-F238E27FC236}">
              <a16:creationId xmlns:a16="http://schemas.microsoft.com/office/drawing/2014/main" id="{13A9471C-8757-478F-A264-B7D58E1AC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8533" y="2057400"/>
          <a:ext cx="224367" cy="2243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224367</xdr:colOff>
      <xdr:row>9</xdr:row>
      <xdr:rowOff>42334</xdr:rowOff>
    </xdr:to>
    <xdr:pic>
      <xdr:nvPicPr>
        <xdr:cNvPr id="6" name="Graphique 5" descr="Coche">
          <a:extLst>
            <a:ext uri="{FF2B5EF4-FFF2-40B4-BE49-F238E27FC236}">
              <a16:creationId xmlns:a16="http://schemas.microsoft.com/office/drawing/2014/main" id="{C082532F-7932-4933-85B6-00CA92F71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8533" y="2239433"/>
          <a:ext cx="224367" cy="2243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224367</xdr:colOff>
      <xdr:row>10</xdr:row>
      <xdr:rowOff>42334</xdr:rowOff>
    </xdr:to>
    <xdr:pic>
      <xdr:nvPicPr>
        <xdr:cNvPr id="7" name="Graphique 6" descr="Coche">
          <a:extLst>
            <a:ext uri="{FF2B5EF4-FFF2-40B4-BE49-F238E27FC236}">
              <a16:creationId xmlns:a16="http://schemas.microsoft.com/office/drawing/2014/main" id="{EA608ACC-86B2-4AB6-B8C9-A99CAD224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8533" y="2438400"/>
          <a:ext cx="224367" cy="2243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224367</xdr:colOff>
      <xdr:row>17</xdr:row>
      <xdr:rowOff>42333</xdr:rowOff>
    </xdr:to>
    <xdr:pic>
      <xdr:nvPicPr>
        <xdr:cNvPr id="8" name="Graphique 7" descr="Coche">
          <a:extLst>
            <a:ext uri="{FF2B5EF4-FFF2-40B4-BE49-F238E27FC236}">
              <a16:creationId xmlns:a16="http://schemas.microsoft.com/office/drawing/2014/main" id="{82F70C24-75B5-4FB6-8A11-C4D86FE07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8533" y="4191000"/>
          <a:ext cx="224367" cy="224367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17</xdr:row>
      <xdr:rowOff>0</xdr:rowOff>
    </xdr:from>
    <xdr:ext cx="224367" cy="224367"/>
    <xdr:pic>
      <xdr:nvPicPr>
        <xdr:cNvPr id="9" name="Graphique 8" descr="Coche">
          <a:extLst>
            <a:ext uri="{FF2B5EF4-FFF2-40B4-BE49-F238E27FC236}">
              <a16:creationId xmlns:a16="http://schemas.microsoft.com/office/drawing/2014/main" id="{D4CC3F65-A632-4540-AA75-53FF2D4CB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8533" y="4373033"/>
          <a:ext cx="224367" cy="224367"/>
        </a:xfrm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12</xdr:row>
      <xdr:rowOff>0</xdr:rowOff>
    </xdr:from>
    <xdr:to>
      <xdr:col>1</xdr:col>
      <xdr:colOff>224367</xdr:colOff>
      <xdr:row>13</xdr:row>
      <xdr:rowOff>42334</xdr:rowOff>
    </xdr:to>
    <xdr:pic>
      <xdr:nvPicPr>
        <xdr:cNvPr id="10" name="Graphique 9" descr="Coche">
          <a:extLst>
            <a:ext uri="{FF2B5EF4-FFF2-40B4-BE49-F238E27FC236}">
              <a16:creationId xmlns:a16="http://schemas.microsoft.com/office/drawing/2014/main" id="{76ACF01D-EB20-4EA7-99DF-CA630F52B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8533" y="3048000"/>
          <a:ext cx="224367" cy="2243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224367</xdr:colOff>
      <xdr:row>14</xdr:row>
      <xdr:rowOff>42335</xdr:rowOff>
    </xdr:to>
    <xdr:pic>
      <xdr:nvPicPr>
        <xdr:cNvPr id="11" name="Graphique 10" descr="Coche">
          <a:extLst>
            <a:ext uri="{FF2B5EF4-FFF2-40B4-BE49-F238E27FC236}">
              <a16:creationId xmlns:a16="http://schemas.microsoft.com/office/drawing/2014/main" id="{2C448F80-6BF9-4620-8C9E-A05EBD3A2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8533" y="3611033"/>
          <a:ext cx="224367" cy="2243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224367</xdr:colOff>
      <xdr:row>15</xdr:row>
      <xdr:rowOff>42332</xdr:rowOff>
    </xdr:to>
    <xdr:pic>
      <xdr:nvPicPr>
        <xdr:cNvPr id="12" name="Graphique 11" descr="Coche">
          <a:extLst>
            <a:ext uri="{FF2B5EF4-FFF2-40B4-BE49-F238E27FC236}">
              <a16:creationId xmlns:a16="http://schemas.microsoft.com/office/drawing/2014/main" id="{918F65C0-C077-4C49-B8D4-CDD49152B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8533" y="3793067"/>
          <a:ext cx="224367" cy="2243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224367</xdr:colOff>
      <xdr:row>16</xdr:row>
      <xdr:rowOff>42335</xdr:rowOff>
    </xdr:to>
    <xdr:pic>
      <xdr:nvPicPr>
        <xdr:cNvPr id="13" name="Graphique 12" descr="Coche">
          <a:extLst>
            <a:ext uri="{FF2B5EF4-FFF2-40B4-BE49-F238E27FC236}">
              <a16:creationId xmlns:a16="http://schemas.microsoft.com/office/drawing/2014/main" id="{065B0D8A-BCA6-46B2-A0BC-18672A252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8533" y="3992033"/>
          <a:ext cx="224367" cy="2243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224367</xdr:colOff>
      <xdr:row>5</xdr:row>
      <xdr:rowOff>42334</xdr:rowOff>
    </xdr:to>
    <xdr:pic>
      <xdr:nvPicPr>
        <xdr:cNvPr id="5" name="Graphique 4" descr="Coche">
          <a:extLst>
            <a:ext uri="{FF2B5EF4-FFF2-40B4-BE49-F238E27FC236}">
              <a16:creationId xmlns:a16="http://schemas.microsoft.com/office/drawing/2014/main" id="{43EF2FA1-4781-401C-B9B3-EB06BFE2E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8533" y="965200"/>
          <a:ext cx="224367" cy="2243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224367</xdr:colOff>
      <xdr:row>4</xdr:row>
      <xdr:rowOff>42334</xdr:rowOff>
    </xdr:to>
    <xdr:pic>
      <xdr:nvPicPr>
        <xdr:cNvPr id="6" name="Graphique 5" descr="Coche">
          <a:extLst>
            <a:ext uri="{FF2B5EF4-FFF2-40B4-BE49-F238E27FC236}">
              <a16:creationId xmlns:a16="http://schemas.microsoft.com/office/drawing/2014/main" id="{F173BCF8-AB61-4C00-B4B8-9B4E5BEC2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8533" y="783167"/>
          <a:ext cx="224367" cy="2243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224367</xdr:colOff>
      <xdr:row>6</xdr:row>
      <xdr:rowOff>42333</xdr:rowOff>
    </xdr:to>
    <xdr:pic>
      <xdr:nvPicPr>
        <xdr:cNvPr id="7" name="Graphique 6" descr="Coche">
          <a:extLst>
            <a:ext uri="{FF2B5EF4-FFF2-40B4-BE49-F238E27FC236}">
              <a16:creationId xmlns:a16="http://schemas.microsoft.com/office/drawing/2014/main" id="{194A257A-E37A-4C19-9CC9-A789F3D32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8533" y="1147233"/>
          <a:ext cx="224367" cy="2243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224367</xdr:colOff>
      <xdr:row>8</xdr:row>
      <xdr:rowOff>42334</xdr:rowOff>
    </xdr:to>
    <xdr:pic>
      <xdr:nvPicPr>
        <xdr:cNvPr id="9" name="Graphique 8" descr="Coche">
          <a:extLst>
            <a:ext uri="{FF2B5EF4-FFF2-40B4-BE49-F238E27FC236}">
              <a16:creationId xmlns:a16="http://schemas.microsoft.com/office/drawing/2014/main" id="{EFE9AE77-3143-46C5-80FD-9B575D384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8533" y="2057400"/>
          <a:ext cx="224367" cy="2243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224367</xdr:colOff>
      <xdr:row>9</xdr:row>
      <xdr:rowOff>25400</xdr:rowOff>
    </xdr:to>
    <xdr:pic>
      <xdr:nvPicPr>
        <xdr:cNvPr id="10" name="Graphique 9" descr="Coche">
          <a:extLst>
            <a:ext uri="{FF2B5EF4-FFF2-40B4-BE49-F238E27FC236}">
              <a16:creationId xmlns:a16="http://schemas.microsoft.com/office/drawing/2014/main" id="{BDCB36F6-7404-47BB-9D93-42A0ED5D2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8533" y="2239433"/>
          <a:ext cx="224367" cy="2243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224367</xdr:colOff>
      <xdr:row>10</xdr:row>
      <xdr:rowOff>42334</xdr:rowOff>
    </xdr:to>
    <xdr:pic>
      <xdr:nvPicPr>
        <xdr:cNvPr id="11" name="Graphique 10" descr="Coche">
          <a:extLst>
            <a:ext uri="{FF2B5EF4-FFF2-40B4-BE49-F238E27FC236}">
              <a16:creationId xmlns:a16="http://schemas.microsoft.com/office/drawing/2014/main" id="{FE89E59C-31D0-48A9-A010-8F7184FC2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8533" y="2438400"/>
          <a:ext cx="224367" cy="2243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224367</xdr:colOff>
      <xdr:row>19</xdr:row>
      <xdr:rowOff>42334</xdr:rowOff>
    </xdr:to>
    <xdr:pic>
      <xdr:nvPicPr>
        <xdr:cNvPr id="12" name="Graphique 11" descr="Coche">
          <a:extLst>
            <a:ext uri="{FF2B5EF4-FFF2-40B4-BE49-F238E27FC236}">
              <a16:creationId xmlns:a16="http://schemas.microsoft.com/office/drawing/2014/main" id="{12D80D48-71FF-4BE4-B5C7-905B44634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8533" y="4191000"/>
          <a:ext cx="224367" cy="224367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19</xdr:row>
      <xdr:rowOff>0</xdr:rowOff>
    </xdr:from>
    <xdr:ext cx="224367" cy="224367"/>
    <xdr:pic>
      <xdr:nvPicPr>
        <xdr:cNvPr id="13" name="Graphique 12" descr="Coche">
          <a:extLst>
            <a:ext uri="{FF2B5EF4-FFF2-40B4-BE49-F238E27FC236}">
              <a16:creationId xmlns:a16="http://schemas.microsoft.com/office/drawing/2014/main" id="{BA7ED117-5E45-411F-8FE9-516006677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8533" y="4191000"/>
          <a:ext cx="224367" cy="224367"/>
        </a:xfrm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12</xdr:row>
      <xdr:rowOff>0</xdr:rowOff>
    </xdr:from>
    <xdr:to>
      <xdr:col>1</xdr:col>
      <xdr:colOff>224367</xdr:colOff>
      <xdr:row>13</xdr:row>
      <xdr:rowOff>25400</xdr:rowOff>
    </xdr:to>
    <xdr:pic>
      <xdr:nvPicPr>
        <xdr:cNvPr id="14" name="Graphique 13" descr="Coche">
          <a:extLst>
            <a:ext uri="{FF2B5EF4-FFF2-40B4-BE49-F238E27FC236}">
              <a16:creationId xmlns:a16="http://schemas.microsoft.com/office/drawing/2014/main" id="{3FF74E79-C453-49FC-9F17-EA358C108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8533" y="3048000"/>
          <a:ext cx="224367" cy="2243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224367</xdr:colOff>
      <xdr:row>16</xdr:row>
      <xdr:rowOff>42333</xdr:rowOff>
    </xdr:to>
    <xdr:pic>
      <xdr:nvPicPr>
        <xdr:cNvPr id="15" name="Graphique 14" descr="Coche">
          <a:extLst>
            <a:ext uri="{FF2B5EF4-FFF2-40B4-BE49-F238E27FC236}">
              <a16:creationId xmlns:a16="http://schemas.microsoft.com/office/drawing/2014/main" id="{905FB4C1-7DE3-4FA9-8FE8-A3364A650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8533" y="3611033"/>
          <a:ext cx="224367" cy="2243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224367</xdr:colOff>
      <xdr:row>17</xdr:row>
      <xdr:rowOff>25401</xdr:rowOff>
    </xdr:to>
    <xdr:pic>
      <xdr:nvPicPr>
        <xdr:cNvPr id="16" name="Graphique 15" descr="Coche">
          <a:extLst>
            <a:ext uri="{FF2B5EF4-FFF2-40B4-BE49-F238E27FC236}">
              <a16:creationId xmlns:a16="http://schemas.microsoft.com/office/drawing/2014/main" id="{D1152B54-02FF-46CF-A083-1B94047E6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8533" y="3793067"/>
          <a:ext cx="224367" cy="2243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224367</xdr:colOff>
      <xdr:row>18</xdr:row>
      <xdr:rowOff>25400</xdr:rowOff>
    </xdr:to>
    <xdr:pic>
      <xdr:nvPicPr>
        <xdr:cNvPr id="17" name="Graphique 16" descr="Coche">
          <a:extLst>
            <a:ext uri="{FF2B5EF4-FFF2-40B4-BE49-F238E27FC236}">
              <a16:creationId xmlns:a16="http://schemas.microsoft.com/office/drawing/2014/main" id="{5B1D3D96-FC81-45CA-AE00-25249477B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8533" y="3992033"/>
          <a:ext cx="224367" cy="2243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224367</xdr:colOff>
      <xdr:row>3</xdr:row>
      <xdr:rowOff>42334</xdr:rowOff>
    </xdr:to>
    <xdr:pic>
      <xdr:nvPicPr>
        <xdr:cNvPr id="2" name="Graphique 1" descr="Coche">
          <a:extLst>
            <a:ext uri="{FF2B5EF4-FFF2-40B4-BE49-F238E27FC236}">
              <a16:creationId xmlns:a16="http://schemas.microsoft.com/office/drawing/2014/main" id="{C582662F-997B-4691-91C3-6C9B85E54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8533" y="965200"/>
          <a:ext cx="224367" cy="2243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224367</xdr:colOff>
      <xdr:row>2</xdr:row>
      <xdr:rowOff>42334</xdr:rowOff>
    </xdr:to>
    <xdr:pic>
      <xdr:nvPicPr>
        <xdr:cNvPr id="3" name="Graphique 2" descr="Coche">
          <a:extLst>
            <a:ext uri="{FF2B5EF4-FFF2-40B4-BE49-F238E27FC236}">
              <a16:creationId xmlns:a16="http://schemas.microsoft.com/office/drawing/2014/main" id="{0EE36F98-F73D-4C73-B8FA-5AD760ADD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8533" y="783167"/>
          <a:ext cx="224367" cy="2243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224367</xdr:colOff>
      <xdr:row>4</xdr:row>
      <xdr:rowOff>42333</xdr:rowOff>
    </xdr:to>
    <xdr:pic>
      <xdr:nvPicPr>
        <xdr:cNvPr id="4" name="Graphique 3" descr="Coche">
          <a:extLst>
            <a:ext uri="{FF2B5EF4-FFF2-40B4-BE49-F238E27FC236}">
              <a16:creationId xmlns:a16="http://schemas.microsoft.com/office/drawing/2014/main" id="{C3ED0134-584B-43E4-A18A-4043C869C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8533" y="1147233"/>
          <a:ext cx="224367" cy="2243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224367</xdr:colOff>
      <xdr:row>6</xdr:row>
      <xdr:rowOff>42334</xdr:rowOff>
    </xdr:to>
    <xdr:pic>
      <xdr:nvPicPr>
        <xdr:cNvPr id="5" name="Graphique 4" descr="Coche">
          <a:extLst>
            <a:ext uri="{FF2B5EF4-FFF2-40B4-BE49-F238E27FC236}">
              <a16:creationId xmlns:a16="http://schemas.microsoft.com/office/drawing/2014/main" id="{0FCA9D0A-F3C5-4569-83C9-E0618032F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8533" y="2057400"/>
          <a:ext cx="224367" cy="2243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224367</xdr:colOff>
      <xdr:row>7</xdr:row>
      <xdr:rowOff>59266</xdr:rowOff>
    </xdr:to>
    <xdr:pic>
      <xdr:nvPicPr>
        <xdr:cNvPr id="6" name="Graphique 5" descr="Coche">
          <a:extLst>
            <a:ext uri="{FF2B5EF4-FFF2-40B4-BE49-F238E27FC236}">
              <a16:creationId xmlns:a16="http://schemas.microsoft.com/office/drawing/2014/main" id="{5BFEC6FE-E521-4F4F-B883-1951F1C30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8533" y="2239433"/>
          <a:ext cx="224367" cy="2243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224367</xdr:colOff>
      <xdr:row>8</xdr:row>
      <xdr:rowOff>42335</xdr:rowOff>
    </xdr:to>
    <xdr:pic>
      <xdr:nvPicPr>
        <xdr:cNvPr id="7" name="Graphique 6" descr="Coche">
          <a:extLst>
            <a:ext uri="{FF2B5EF4-FFF2-40B4-BE49-F238E27FC236}">
              <a16:creationId xmlns:a16="http://schemas.microsoft.com/office/drawing/2014/main" id="{56C1F52E-C6B8-42B0-8BBA-0459234E4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8533" y="2438400"/>
          <a:ext cx="224367" cy="2243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224367</xdr:colOff>
      <xdr:row>12</xdr:row>
      <xdr:rowOff>42334</xdr:rowOff>
    </xdr:to>
    <xdr:pic>
      <xdr:nvPicPr>
        <xdr:cNvPr id="8" name="Graphique 7" descr="Coche">
          <a:extLst>
            <a:ext uri="{FF2B5EF4-FFF2-40B4-BE49-F238E27FC236}">
              <a16:creationId xmlns:a16="http://schemas.microsoft.com/office/drawing/2014/main" id="{164352A5-6C29-47A9-868B-44306ADB8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8533" y="4191000"/>
          <a:ext cx="224367" cy="224367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12</xdr:row>
      <xdr:rowOff>0</xdr:rowOff>
    </xdr:from>
    <xdr:ext cx="224367" cy="224367"/>
    <xdr:pic>
      <xdr:nvPicPr>
        <xdr:cNvPr id="9" name="Graphique 8" descr="Coche">
          <a:extLst>
            <a:ext uri="{FF2B5EF4-FFF2-40B4-BE49-F238E27FC236}">
              <a16:creationId xmlns:a16="http://schemas.microsoft.com/office/drawing/2014/main" id="{8BCFEB52-3E8C-426C-AA5F-9CD5A4FC9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8533" y="4373033"/>
          <a:ext cx="224367" cy="224367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10</xdr:row>
      <xdr:rowOff>0</xdr:rowOff>
    </xdr:from>
    <xdr:to>
      <xdr:col>0</xdr:col>
      <xdr:colOff>224367</xdr:colOff>
      <xdr:row>11</xdr:row>
      <xdr:rowOff>42335</xdr:rowOff>
    </xdr:to>
    <xdr:pic>
      <xdr:nvPicPr>
        <xdr:cNvPr id="11" name="Graphique 10" descr="Coche">
          <a:extLst>
            <a:ext uri="{FF2B5EF4-FFF2-40B4-BE49-F238E27FC236}">
              <a16:creationId xmlns:a16="http://schemas.microsoft.com/office/drawing/2014/main" id="{22A408EE-7FD7-4E4D-9C2E-F5B88AEE6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8533" y="3611033"/>
          <a:ext cx="224367" cy="2243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224367</xdr:colOff>
      <xdr:row>11</xdr:row>
      <xdr:rowOff>59267</xdr:rowOff>
    </xdr:to>
    <xdr:pic>
      <xdr:nvPicPr>
        <xdr:cNvPr id="12" name="Graphique 11" descr="Coche">
          <a:extLst>
            <a:ext uri="{FF2B5EF4-FFF2-40B4-BE49-F238E27FC236}">
              <a16:creationId xmlns:a16="http://schemas.microsoft.com/office/drawing/2014/main" id="{8124101D-39A5-4C78-96B5-C0A6D249D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1900767"/>
          <a:ext cx="224367" cy="241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224367</xdr:colOff>
      <xdr:row>12</xdr:row>
      <xdr:rowOff>59267</xdr:rowOff>
    </xdr:to>
    <xdr:pic>
      <xdr:nvPicPr>
        <xdr:cNvPr id="13" name="Graphique 12" descr="Coche">
          <a:extLst>
            <a:ext uri="{FF2B5EF4-FFF2-40B4-BE49-F238E27FC236}">
              <a16:creationId xmlns:a16="http://schemas.microsoft.com/office/drawing/2014/main" id="{7FB19C0F-E3E0-4DB5-817D-EC61391CA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8533" y="3992033"/>
          <a:ext cx="224367" cy="2243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224367</xdr:colOff>
      <xdr:row>5</xdr:row>
      <xdr:rowOff>42333</xdr:rowOff>
    </xdr:to>
    <xdr:pic>
      <xdr:nvPicPr>
        <xdr:cNvPr id="14" name="Graphique 13" descr="Coche">
          <a:extLst>
            <a:ext uri="{FF2B5EF4-FFF2-40B4-BE49-F238E27FC236}">
              <a16:creationId xmlns:a16="http://schemas.microsoft.com/office/drawing/2014/main" id="{9FE48BCD-F5E9-4E57-85D2-52FCCD594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774700"/>
          <a:ext cx="224367" cy="2243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enring.com/wind-power-slip-ring/SNF_0310.html" TargetMode="External"/><Relationship Id="rId1" Type="http://schemas.openxmlformats.org/officeDocument/2006/relationships/hyperlink" Target="https://hobbyking.com/en_us/carbon-fiber-tube-hollow-10x750mm.html?___store=en_u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enring.com/wind-power-slip-ring/SNF_0310.html" TargetMode="External"/><Relationship Id="rId1" Type="http://schemas.openxmlformats.org/officeDocument/2006/relationships/hyperlink" Target="https://hobbyking.com/en_us/carbon-fiber-tube-hollow-10x750mm.html?___store=en_us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://www.senring.com/wind-power-slip-ring/SNF_0310.html" TargetMode="External"/><Relationship Id="rId1" Type="http://schemas.openxmlformats.org/officeDocument/2006/relationships/hyperlink" Target="https://hobbyking.com/en_us/carbon-fiber-tube-hollow-10x750mm.html?___store=en_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topLeftCell="A17" workbookViewId="0">
      <selection activeCell="C46" sqref="C46"/>
    </sheetView>
  </sheetViews>
  <sheetFormatPr baseColWidth="10" defaultRowHeight="14.35" x14ac:dyDescent="0.5"/>
  <cols>
    <col min="1" max="1" width="19.29296875" customWidth="1"/>
    <col min="2" max="2" width="9.703125" customWidth="1"/>
    <col min="3" max="3" width="19.76171875" customWidth="1"/>
    <col min="4" max="4" width="19" customWidth="1"/>
    <col min="5" max="5" width="10" customWidth="1"/>
    <col min="6" max="6" width="34.05859375" customWidth="1"/>
    <col min="7" max="7" width="37.05859375" customWidth="1"/>
    <col min="8" max="8" width="19.1171875" customWidth="1"/>
    <col min="9" max="9" width="22.3515625" customWidth="1"/>
    <col min="11" max="11" width="13.17578125" customWidth="1"/>
    <col min="12" max="13" width="22.234375" customWidth="1"/>
  </cols>
  <sheetData>
    <row r="1" spans="1:23" ht="25.7" x14ac:dyDescent="0.85">
      <c r="A1" s="21" t="s">
        <v>32</v>
      </c>
      <c r="B1" s="21"/>
      <c r="C1" s="1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3" ht="18" x14ac:dyDescent="0.6">
      <c r="A2" s="5" t="s">
        <v>29</v>
      </c>
      <c r="B2" s="5" t="s">
        <v>147</v>
      </c>
      <c r="C2" s="5" t="s">
        <v>1</v>
      </c>
      <c r="D2" s="5" t="s">
        <v>89</v>
      </c>
      <c r="E2" s="5" t="s">
        <v>10</v>
      </c>
      <c r="F2" s="5" t="s">
        <v>11</v>
      </c>
      <c r="G2" s="5" t="s">
        <v>2</v>
      </c>
      <c r="H2" s="5" t="s">
        <v>92</v>
      </c>
      <c r="I2" s="5" t="s">
        <v>37</v>
      </c>
      <c r="J2" s="5" t="s">
        <v>36</v>
      </c>
      <c r="K2" s="5" t="s">
        <v>35</v>
      </c>
      <c r="L2" s="5" t="s">
        <v>34</v>
      </c>
      <c r="M2" s="5" t="s">
        <v>38</v>
      </c>
      <c r="N2" s="5" t="s">
        <v>22</v>
      </c>
      <c r="O2" s="5" t="s">
        <v>23</v>
      </c>
      <c r="P2" s="5" t="s">
        <v>72</v>
      </c>
      <c r="Q2" s="5" t="s">
        <v>71</v>
      </c>
      <c r="R2" s="1"/>
    </row>
    <row r="3" spans="1:23" ht="18" x14ac:dyDescent="0.6">
      <c r="A3" s="5" t="s">
        <v>86</v>
      </c>
      <c r="B3" s="5"/>
      <c r="C3" s="5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1"/>
    </row>
    <row r="4" spans="1:23" x14ac:dyDescent="0.5">
      <c r="A4" s="27">
        <v>1</v>
      </c>
      <c r="B4" s="27"/>
      <c r="C4" s="14" t="s">
        <v>3</v>
      </c>
      <c r="D4" s="1">
        <v>1</v>
      </c>
      <c r="E4" s="1" t="s">
        <v>21</v>
      </c>
      <c r="F4" s="3" t="s">
        <v>20</v>
      </c>
      <c r="G4" s="1"/>
      <c r="H4" s="1" t="s">
        <v>132</v>
      </c>
      <c r="I4" s="1" t="s">
        <v>68</v>
      </c>
      <c r="J4" s="1">
        <v>1.09E-2</v>
      </c>
      <c r="K4" s="1">
        <f>J4*D4</f>
        <v>1.09E-2</v>
      </c>
      <c r="L4">
        <v>0.22</v>
      </c>
      <c r="M4">
        <f>L4*D4</f>
        <v>0.22</v>
      </c>
      <c r="N4" s="1"/>
      <c r="O4" s="1" t="s">
        <v>26</v>
      </c>
      <c r="P4" s="1"/>
      <c r="Q4" s="1"/>
      <c r="R4" s="1"/>
    </row>
    <row r="5" spans="1:23" x14ac:dyDescent="0.5">
      <c r="A5" s="27">
        <v>2</v>
      </c>
      <c r="B5" s="27"/>
      <c r="C5" s="14" t="s">
        <v>62</v>
      </c>
      <c r="D5" s="1">
        <v>1</v>
      </c>
      <c r="E5" s="3" t="s">
        <v>60</v>
      </c>
      <c r="F5" s="3" t="s">
        <v>61</v>
      </c>
      <c r="G5" s="1"/>
      <c r="H5" s="1"/>
      <c r="I5" s="12" t="s">
        <v>63</v>
      </c>
      <c r="J5" s="1">
        <v>1E-3</v>
      </c>
      <c r="K5" s="1">
        <f t="shared" ref="K5:K27" si="0">J5*D5</f>
        <v>1E-3</v>
      </c>
      <c r="L5" s="1">
        <v>0.02</v>
      </c>
      <c r="M5">
        <f t="shared" ref="M5:M27" si="1">L5*D5</f>
        <v>0.02</v>
      </c>
      <c r="N5" s="1"/>
      <c r="O5" s="1"/>
      <c r="P5" s="1" t="s">
        <v>64</v>
      </c>
      <c r="Q5" s="1"/>
      <c r="R5" s="1"/>
    </row>
    <row r="6" spans="1:23" x14ac:dyDescent="0.5">
      <c r="A6" s="27">
        <v>3</v>
      </c>
      <c r="B6" s="27"/>
      <c r="C6" s="14" t="s">
        <v>4</v>
      </c>
      <c r="D6" s="1">
        <v>2</v>
      </c>
      <c r="E6" s="1" t="s">
        <v>18</v>
      </c>
      <c r="F6" s="3" t="s">
        <v>31</v>
      </c>
      <c r="G6" s="1"/>
      <c r="H6" s="1" t="s">
        <v>146</v>
      </c>
      <c r="I6" s="1" t="s">
        <v>33</v>
      </c>
      <c r="J6" s="34">
        <v>5.1999999999999998E-3</v>
      </c>
      <c r="K6" s="1">
        <f t="shared" si="0"/>
        <v>1.04E-2</v>
      </c>
      <c r="L6" s="1"/>
      <c r="M6">
        <f t="shared" si="1"/>
        <v>0</v>
      </c>
      <c r="N6" s="1"/>
      <c r="O6" s="1"/>
      <c r="P6" s="1" t="s">
        <v>144</v>
      </c>
      <c r="Q6" s="1" t="s">
        <v>143</v>
      </c>
      <c r="R6" s="1" t="s">
        <v>145</v>
      </c>
    </row>
    <row r="7" spans="1:23" ht="57.35" x14ac:dyDescent="0.5">
      <c r="A7" s="27">
        <v>4</v>
      </c>
      <c r="B7" s="27"/>
      <c r="C7" s="14" t="s">
        <v>5</v>
      </c>
      <c r="D7" s="1">
        <v>2</v>
      </c>
      <c r="E7" s="1" t="s">
        <v>18</v>
      </c>
      <c r="F7" s="13" t="s">
        <v>17</v>
      </c>
      <c r="G7" s="1"/>
      <c r="H7" s="1" t="s">
        <v>140</v>
      </c>
      <c r="I7" s="1"/>
      <c r="J7" s="1">
        <v>0.02</v>
      </c>
      <c r="K7" s="1">
        <f t="shared" si="0"/>
        <v>0.04</v>
      </c>
      <c r="L7" s="11" t="s">
        <v>118</v>
      </c>
      <c r="M7">
        <f t="shared" si="1"/>
        <v>11.2</v>
      </c>
      <c r="N7" s="2" t="s">
        <v>30</v>
      </c>
      <c r="O7" s="1"/>
      <c r="P7" s="1" t="s">
        <v>28</v>
      </c>
      <c r="Q7" s="1"/>
      <c r="R7" s="1"/>
      <c r="W7" t="s">
        <v>152</v>
      </c>
    </row>
    <row r="8" spans="1:23" x14ac:dyDescent="0.5">
      <c r="A8" s="27">
        <v>5</v>
      </c>
      <c r="B8" s="27"/>
      <c r="C8" s="14" t="s">
        <v>6</v>
      </c>
      <c r="D8" s="1">
        <v>2</v>
      </c>
      <c r="E8" s="1" t="s">
        <v>18</v>
      </c>
      <c r="F8" s="1" t="s">
        <v>19</v>
      </c>
      <c r="G8" s="1"/>
      <c r="H8" s="1"/>
      <c r="I8" s="1"/>
      <c r="J8" s="1">
        <v>3.0000000000000001E-3</v>
      </c>
      <c r="K8" s="1">
        <f t="shared" si="0"/>
        <v>6.0000000000000001E-3</v>
      </c>
      <c r="L8">
        <v>0</v>
      </c>
      <c r="M8">
        <f t="shared" si="1"/>
        <v>0</v>
      </c>
      <c r="N8" s="1"/>
      <c r="O8" s="1"/>
      <c r="P8" s="1"/>
      <c r="Q8" s="1"/>
      <c r="R8" s="1"/>
    </row>
    <row r="9" spans="1:23" ht="15.7" x14ac:dyDescent="0.55000000000000004">
      <c r="A9" s="27">
        <v>6</v>
      </c>
      <c r="B9" s="27"/>
      <c r="C9" s="14" t="s">
        <v>7</v>
      </c>
      <c r="D9" s="1">
        <v>2</v>
      </c>
      <c r="E9" s="1" t="s">
        <v>24</v>
      </c>
      <c r="F9" s="3" t="s">
        <v>25</v>
      </c>
      <c r="G9" s="1"/>
      <c r="H9" s="3" t="s">
        <v>141</v>
      </c>
      <c r="I9" s="1"/>
      <c r="J9" s="6">
        <v>5.7200000000000001E-2</v>
      </c>
      <c r="K9" s="1">
        <f t="shared" si="0"/>
        <v>0.1144</v>
      </c>
      <c r="L9" s="10" t="s">
        <v>119</v>
      </c>
      <c r="M9" s="11" t="s">
        <v>120</v>
      </c>
      <c r="N9" s="1"/>
      <c r="O9" s="1" t="s">
        <v>26</v>
      </c>
      <c r="P9" s="1"/>
      <c r="Q9" s="1"/>
      <c r="R9" s="1"/>
    </row>
    <row r="10" spans="1:23" x14ac:dyDescent="0.5">
      <c r="A10" s="27">
        <v>7</v>
      </c>
      <c r="B10" s="27"/>
      <c r="C10" s="14" t="s">
        <v>8</v>
      </c>
      <c r="D10" s="1">
        <v>1</v>
      </c>
      <c r="E10" s="3" t="s">
        <v>66</v>
      </c>
      <c r="F10" s="3" t="s">
        <v>67</v>
      </c>
      <c r="G10" s="1" t="s">
        <v>69</v>
      </c>
      <c r="H10" s="29" t="s">
        <v>137</v>
      </c>
      <c r="I10" t="s">
        <v>68</v>
      </c>
      <c r="J10" s="1">
        <v>6.0000000000000001E-3</v>
      </c>
      <c r="K10" s="1">
        <f t="shared" si="0"/>
        <v>6.0000000000000001E-3</v>
      </c>
      <c r="L10">
        <v>0</v>
      </c>
      <c r="M10">
        <f t="shared" si="1"/>
        <v>0</v>
      </c>
      <c r="N10" t="s">
        <v>73</v>
      </c>
      <c r="O10" s="1"/>
      <c r="P10" s="1" t="s">
        <v>65</v>
      </c>
      <c r="Q10" s="1" t="s">
        <v>70</v>
      </c>
      <c r="R10" s="1"/>
    </row>
    <row r="11" spans="1:23" ht="15.7" x14ac:dyDescent="0.55000000000000004">
      <c r="A11" s="27">
        <v>8</v>
      </c>
      <c r="B11" s="27"/>
      <c r="C11" s="14" t="s">
        <v>9</v>
      </c>
      <c r="D11" s="1">
        <v>1</v>
      </c>
      <c r="E11" s="6" t="s">
        <v>58</v>
      </c>
      <c r="F11" s="3" t="s">
        <v>84</v>
      </c>
      <c r="G11" s="1"/>
      <c r="H11" s="29" t="s">
        <v>9</v>
      </c>
      <c r="I11" s="1" t="s">
        <v>93</v>
      </c>
      <c r="J11" s="20">
        <v>0.16600000000000001</v>
      </c>
      <c r="K11" s="1">
        <f t="shared" si="0"/>
        <v>0.16600000000000001</v>
      </c>
      <c r="L11">
        <v>0</v>
      </c>
      <c r="M11">
        <f t="shared" si="1"/>
        <v>0</v>
      </c>
      <c r="N11" s="1" t="s">
        <v>27</v>
      </c>
      <c r="O11" s="1"/>
      <c r="P11" s="17" t="s">
        <v>79</v>
      </c>
      <c r="Q11" s="1"/>
      <c r="R11" s="1"/>
    </row>
    <row r="12" spans="1:23" ht="18" x14ac:dyDescent="0.6">
      <c r="A12" s="5" t="s">
        <v>85</v>
      </c>
      <c r="B12" s="5"/>
      <c r="C12" s="5"/>
      <c r="D12" s="1"/>
      <c r="E12" s="6"/>
      <c r="F12" s="3"/>
      <c r="G12" s="1"/>
      <c r="H12" s="29"/>
      <c r="I12" s="1"/>
      <c r="J12" s="20"/>
      <c r="K12" s="1">
        <f t="shared" si="0"/>
        <v>0</v>
      </c>
      <c r="M12">
        <f t="shared" si="1"/>
        <v>0</v>
      </c>
      <c r="N12" s="1"/>
      <c r="O12" s="1"/>
      <c r="P12" s="17"/>
      <c r="Q12" s="1"/>
      <c r="R12" s="1"/>
    </row>
    <row r="13" spans="1:23" ht="15.7" x14ac:dyDescent="0.55000000000000004">
      <c r="A13" s="27">
        <v>9</v>
      </c>
      <c r="B13" s="27"/>
      <c r="C13" s="15" t="s">
        <v>12</v>
      </c>
      <c r="D13" s="1">
        <v>4</v>
      </c>
      <c r="E13" s="6"/>
      <c r="F13" s="3" t="s">
        <v>158</v>
      </c>
      <c r="G13" s="1"/>
      <c r="H13" s="31"/>
      <c r="I13" s="1"/>
      <c r="J13" s="20">
        <v>7.4000000000000003E-3</v>
      </c>
      <c r="K13" s="1">
        <f t="shared" si="0"/>
        <v>2.9600000000000001E-2</v>
      </c>
      <c r="L13">
        <v>0</v>
      </c>
      <c r="M13">
        <f t="shared" si="1"/>
        <v>0</v>
      </c>
      <c r="N13" s="1"/>
      <c r="O13" s="1"/>
      <c r="P13" t="s">
        <v>157</v>
      </c>
      <c r="Q13" s="1"/>
      <c r="R13" s="1"/>
    </row>
    <row r="14" spans="1:23" x14ac:dyDescent="0.5">
      <c r="A14" s="27">
        <v>12</v>
      </c>
      <c r="B14" s="27"/>
      <c r="C14" s="15" t="s">
        <v>112</v>
      </c>
      <c r="D14" s="1">
        <v>4</v>
      </c>
      <c r="E14" t="s">
        <v>103</v>
      </c>
      <c r="F14" s="3" t="s">
        <v>159</v>
      </c>
      <c r="G14" s="7"/>
      <c r="H14" s="29"/>
      <c r="I14" s="7"/>
      <c r="J14" s="7">
        <v>5.3E-3</v>
      </c>
      <c r="K14" s="1">
        <f t="shared" si="0"/>
        <v>2.12E-2</v>
      </c>
      <c r="L14">
        <v>0</v>
      </c>
      <c r="M14">
        <f t="shared" si="1"/>
        <v>0</v>
      </c>
      <c r="N14" s="1"/>
      <c r="O14" s="1"/>
      <c r="P14" s="1"/>
      <c r="Q14" s="1"/>
      <c r="R14" s="1"/>
    </row>
    <row r="15" spans="1:23" ht="15.7" x14ac:dyDescent="0.55000000000000004">
      <c r="A15" s="27">
        <v>13</v>
      </c>
      <c r="B15" s="27"/>
      <c r="C15" s="15" t="s">
        <v>13</v>
      </c>
      <c r="D15" s="1">
        <v>1</v>
      </c>
      <c r="E15" t="s">
        <v>153</v>
      </c>
      <c r="F15" s="1"/>
      <c r="G15" s="17"/>
      <c r="H15" s="29" t="s">
        <v>135</v>
      </c>
      <c r="I15" s="17"/>
      <c r="J15" s="33">
        <v>2.1999999999999999E-2</v>
      </c>
      <c r="K15" s="1">
        <f t="shared" si="0"/>
        <v>2.1999999999999999E-2</v>
      </c>
      <c r="L15">
        <v>0</v>
      </c>
      <c r="M15">
        <f t="shared" si="1"/>
        <v>0</v>
      </c>
      <c r="N15" s="1"/>
      <c r="O15" s="1"/>
      <c r="P15" s="1" t="s">
        <v>151</v>
      </c>
      <c r="Q15" s="1"/>
      <c r="R15" s="1"/>
    </row>
    <row r="16" spans="1:23" ht="15.7" x14ac:dyDescent="0.55000000000000004">
      <c r="A16" s="27">
        <v>14</v>
      </c>
      <c r="B16" s="27"/>
      <c r="C16" s="15" t="s">
        <v>129</v>
      </c>
      <c r="D16" s="1">
        <v>2</v>
      </c>
      <c r="F16" s="1"/>
      <c r="G16" s="17"/>
      <c r="H16" s="32" t="s">
        <v>130</v>
      </c>
      <c r="I16" s="17"/>
      <c r="J16" s="33">
        <v>6.0000000000000001E-3</v>
      </c>
      <c r="K16" s="1">
        <f>J16*D16</f>
        <v>1.2E-2</v>
      </c>
      <c r="N16" s="1"/>
      <c r="O16" s="1"/>
      <c r="P16" s="1"/>
      <c r="Q16" s="1"/>
      <c r="R16" s="1"/>
    </row>
    <row r="17" spans="1:18" x14ac:dyDescent="0.5">
      <c r="A17" s="27">
        <v>15</v>
      </c>
      <c r="B17" s="27"/>
      <c r="C17" s="15" t="s">
        <v>14</v>
      </c>
      <c r="D17" s="1">
        <v>2</v>
      </c>
      <c r="E17" s="1"/>
      <c r="F17" s="3" t="s">
        <v>101</v>
      </c>
      <c r="G17" s="1" t="s">
        <v>117</v>
      </c>
      <c r="H17" s="29" t="s">
        <v>126</v>
      </c>
      <c r="I17" s="1"/>
      <c r="J17">
        <v>3.8056E-2</v>
      </c>
      <c r="K17" s="1">
        <f t="shared" si="0"/>
        <v>7.6111999999999999E-2</v>
      </c>
      <c r="L17">
        <v>0</v>
      </c>
      <c r="M17">
        <f t="shared" si="1"/>
        <v>0</v>
      </c>
      <c r="N17" s="1"/>
      <c r="O17" s="1"/>
      <c r="P17" s="28" t="s">
        <v>100</v>
      </c>
      <c r="Q17" s="1" t="s">
        <v>102</v>
      </c>
      <c r="R17" s="1" t="s">
        <v>127</v>
      </c>
    </row>
    <row r="18" spans="1:18" x14ac:dyDescent="0.5">
      <c r="A18" s="27">
        <v>16</v>
      </c>
      <c r="B18" s="27"/>
      <c r="C18" s="15" t="s">
        <v>15</v>
      </c>
      <c r="D18" s="1">
        <v>2</v>
      </c>
      <c r="E18" s="1"/>
      <c r="F18" s="1" t="s">
        <v>99</v>
      </c>
      <c r="G18" s="1"/>
      <c r="H18" s="29" t="s">
        <v>125</v>
      </c>
      <c r="I18" s="1"/>
      <c r="J18" s="1">
        <v>5.0000000000000001E-3</v>
      </c>
      <c r="K18" s="1">
        <f t="shared" si="0"/>
        <v>0.01</v>
      </c>
      <c r="L18">
        <v>0</v>
      </c>
      <c r="M18">
        <f t="shared" si="1"/>
        <v>0</v>
      </c>
      <c r="N18" s="1"/>
      <c r="O18" s="1"/>
      <c r="P18" s="28" t="s">
        <v>98</v>
      </c>
      <c r="Q18" s="1"/>
      <c r="R18" s="1"/>
    </row>
    <row r="19" spans="1:18" x14ac:dyDescent="0.5">
      <c r="A19" s="27">
        <v>17</v>
      </c>
      <c r="B19" s="27"/>
      <c r="C19" s="15" t="s">
        <v>111</v>
      </c>
      <c r="D19" s="1">
        <v>2</v>
      </c>
      <c r="E19" s="1" t="s">
        <v>104</v>
      </c>
      <c r="F19" s="1"/>
      <c r="G19" s="1"/>
      <c r="H19" s="29" t="s">
        <v>136</v>
      </c>
      <c r="I19" s="1"/>
      <c r="J19" s="1"/>
      <c r="K19" s="1">
        <f t="shared" si="0"/>
        <v>0</v>
      </c>
      <c r="L19">
        <v>0</v>
      </c>
      <c r="M19">
        <f t="shared" si="1"/>
        <v>0</v>
      </c>
      <c r="N19" s="1"/>
      <c r="O19" s="1"/>
      <c r="P19" s="1"/>
      <c r="Q19" s="1"/>
      <c r="R19" s="1"/>
    </row>
    <row r="20" spans="1:18" x14ac:dyDescent="0.5">
      <c r="A20" s="27">
        <v>18</v>
      </c>
      <c r="B20" s="27"/>
      <c r="C20" s="15" t="s">
        <v>16</v>
      </c>
      <c r="D20" s="1">
        <v>2</v>
      </c>
      <c r="E20" s="1" t="s">
        <v>104</v>
      </c>
      <c r="F20" s="1" t="s">
        <v>107</v>
      </c>
      <c r="G20" s="1"/>
      <c r="H20" s="29" t="s">
        <v>128</v>
      </c>
      <c r="I20" s="1"/>
      <c r="J20" s="1">
        <v>6.0000000000000001E-3</v>
      </c>
      <c r="K20" s="1">
        <f t="shared" si="0"/>
        <v>1.2E-2</v>
      </c>
      <c r="L20">
        <v>0</v>
      </c>
      <c r="M20">
        <f t="shared" si="1"/>
        <v>0</v>
      </c>
      <c r="N20" s="1"/>
      <c r="O20" s="1"/>
      <c r="P20" s="1"/>
      <c r="Q20" s="1"/>
      <c r="R20" s="1"/>
    </row>
    <row r="21" spans="1:18" x14ac:dyDescent="0.5">
      <c r="A21" s="27">
        <v>19</v>
      </c>
      <c r="B21" s="27"/>
      <c r="C21" s="16" t="s">
        <v>108</v>
      </c>
      <c r="D21" s="1">
        <v>1</v>
      </c>
      <c r="F21" s="1" t="s">
        <v>109</v>
      </c>
      <c r="H21" s="30" t="s">
        <v>138</v>
      </c>
      <c r="J21" s="1">
        <v>4.0000000000000001E-3</v>
      </c>
      <c r="K21" s="1">
        <f t="shared" si="0"/>
        <v>4.0000000000000001E-3</v>
      </c>
      <c r="L21">
        <v>0</v>
      </c>
      <c r="M21">
        <f t="shared" si="1"/>
        <v>0</v>
      </c>
    </row>
    <row r="22" spans="1:18" x14ac:dyDescent="0.5">
      <c r="A22" s="27">
        <v>20</v>
      </c>
      <c r="B22" s="27"/>
      <c r="C22" s="16" t="s">
        <v>108</v>
      </c>
      <c r="D22" s="1">
        <v>1</v>
      </c>
      <c r="F22" s="1" t="s">
        <v>110</v>
      </c>
      <c r="H22" s="29" t="s">
        <v>139</v>
      </c>
      <c r="J22" s="1">
        <v>1.4999999999999999E-2</v>
      </c>
      <c r="K22" s="1">
        <f t="shared" si="0"/>
        <v>1.4999999999999999E-2</v>
      </c>
      <c r="L22">
        <v>0</v>
      </c>
      <c r="M22">
        <f t="shared" si="1"/>
        <v>0</v>
      </c>
    </row>
    <row r="23" spans="1:18" x14ac:dyDescent="0.5">
      <c r="A23" s="27">
        <v>21</v>
      </c>
      <c r="B23" s="27"/>
      <c r="C23" s="16" t="s">
        <v>113</v>
      </c>
      <c r="D23" s="1">
        <v>1</v>
      </c>
      <c r="F23">
        <v>0</v>
      </c>
      <c r="H23" s="30"/>
      <c r="K23" s="1">
        <f t="shared" si="0"/>
        <v>0</v>
      </c>
      <c r="L23">
        <v>0</v>
      </c>
      <c r="M23">
        <f t="shared" si="1"/>
        <v>0</v>
      </c>
    </row>
    <row r="24" spans="1:18" x14ac:dyDescent="0.5">
      <c r="A24" s="27">
        <v>22</v>
      </c>
      <c r="B24" s="27"/>
      <c r="C24" s="16" t="s">
        <v>114</v>
      </c>
      <c r="D24" s="1">
        <v>1</v>
      </c>
      <c r="H24" s="30" t="s">
        <v>121</v>
      </c>
      <c r="J24">
        <v>1.4999999999999999E-2</v>
      </c>
      <c r="K24" s="1">
        <f t="shared" si="0"/>
        <v>1.4999999999999999E-2</v>
      </c>
      <c r="L24">
        <v>0</v>
      </c>
      <c r="M24">
        <f t="shared" si="1"/>
        <v>0</v>
      </c>
    </row>
    <row r="25" spans="1:18" x14ac:dyDescent="0.5">
      <c r="A25" s="27">
        <v>23</v>
      </c>
      <c r="B25" s="27"/>
      <c r="C25" s="16" t="s">
        <v>115</v>
      </c>
      <c r="D25" s="1">
        <v>1</v>
      </c>
      <c r="H25" t="s">
        <v>122</v>
      </c>
      <c r="J25">
        <v>0.02</v>
      </c>
      <c r="K25" s="1">
        <f t="shared" si="0"/>
        <v>0.02</v>
      </c>
      <c r="L25">
        <v>0</v>
      </c>
      <c r="M25">
        <f t="shared" si="1"/>
        <v>0</v>
      </c>
    </row>
    <row r="26" spans="1:18" x14ac:dyDescent="0.5">
      <c r="A26" s="27" t="s">
        <v>148</v>
      </c>
      <c r="B26" s="27"/>
      <c r="C26" s="16" t="s">
        <v>116</v>
      </c>
      <c r="D26" s="1">
        <v>1</v>
      </c>
      <c r="H26" t="s">
        <v>133</v>
      </c>
      <c r="J26">
        <v>1.7999999999999999E-2</v>
      </c>
      <c r="K26" s="1">
        <f t="shared" si="0"/>
        <v>1.7999999999999999E-2</v>
      </c>
      <c r="L26">
        <v>0</v>
      </c>
      <c r="M26">
        <f t="shared" si="1"/>
        <v>0</v>
      </c>
    </row>
    <row r="27" spans="1:18" x14ac:dyDescent="0.5">
      <c r="A27" s="27">
        <v>25</v>
      </c>
      <c r="B27" s="27"/>
      <c r="C27" s="16"/>
      <c r="K27" s="1">
        <f t="shared" si="0"/>
        <v>0</v>
      </c>
      <c r="L27">
        <v>0</v>
      </c>
      <c r="M27">
        <f t="shared" si="1"/>
        <v>0</v>
      </c>
    </row>
    <row r="28" spans="1:18" ht="18" x14ac:dyDescent="0.6">
      <c r="A28" s="16"/>
      <c r="B28" s="16"/>
      <c r="C28" s="5" t="s">
        <v>80</v>
      </c>
      <c r="D28" s="16">
        <f>SUM(D4:D27)</f>
        <v>37</v>
      </c>
      <c r="E28" s="16"/>
      <c r="F28" s="16"/>
      <c r="G28" s="16"/>
      <c r="H28" s="16"/>
      <c r="I28" s="16"/>
      <c r="J28" s="16"/>
      <c r="K28" s="16">
        <f>SUM(K4:K27)</f>
        <v>0.60961200000000015</v>
      </c>
      <c r="L28" s="16"/>
      <c r="M28" s="16">
        <f>SUM(M4:M27)</f>
        <v>11.44</v>
      </c>
      <c r="N28" s="16"/>
      <c r="O28" s="16"/>
      <c r="P28" s="16"/>
      <c r="Q28" s="16"/>
    </row>
    <row r="29" spans="1:18" ht="18" x14ac:dyDescent="0.6">
      <c r="C29" s="4"/>
    </row>
    <row r="30" spans="1:18" ht="18" x14ac:dyDescent="0.6">
      <c r="C30" s="4"/>
    </row>
    <row r="34" spans="3:10" ht="18" x14ac:dyDescent="0.6">
      <c r="D34" s="22" t="s">
        <v>88</v>
      </c>
      <c r="E34" s="24">
        <v>0.89</v>
      </c>
      <c r="F34" s="25" t="s">
        <v>91</v>
      </c>
      <c r="G34" s="23">
        <v>0.41799999999999998</v>
      </c>
    </row>
    <row r="35" spans="3:10" ht="18" x14ac:dyDescent="0.6">
      <c r="D35" s="22" t="s">
        <v>87</v>
      </c>
      <c r="E35" s="23">
        <f>E34-K28</f>
        <v>0.28038799999999986</v>
      </c>
      <c r="F35" s="23"/>
      <c r="G35" s="23">
        <f>G34-K28</f>
        <v>-0.19161200000000017</v>
      </c>
    </row>
    <row r="37" spans="3:10" x14ac:dyDescent="0.5">
      <c r="J37">
        <v>5.7000000000000002E-2</v>
      </c>
    </row>
    <row r="38" spans="3:10" x14ac:dyDescent="0.5">
      <c r="C38" t="s">
        <v>157</v>
      </c>
    </row>
    <row r="48" spans="3:10" x14ac:dyDescent="0.5">
      <c r="F48" t="s">
        <v>166</v>
      </c>
    </row>
    <row r="49" spans="6:6" x14ac:dyDescent="0.5">
      <c r="F49" t="s">
        <v>163</v>
      </c>
    </row>
  </sheetData>
  <hyperlinks>
    <hyperlink ref="P18" r:id="rId1"/>
    <hyperlink ref="P17" r:id="rId2"/>
  </hyperlinks>
  <pageMargins left="0.7" right="0.7" top="0.75" bottom="0.75" header="0.3" footer="0.3"/>
  <pageSetup paperSize="9" orientation="portrait" horizontalDpi="0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opLeftCell="F6" workbookViewId="0">
      <selection activeCell="P10" sqref="P10"/>
    </sheetView>
  </sheetViews>
  <sheetFormatPr baseColWidth="10" defaultRowHeight="14.35" x14ac:dyDescent="0.5"/>
  <cols>
    <col min="1" max="1" width="19.29296875" customWidth="1"/>
    <col min="2" max="2" width="9.703125" customWidth="1"/>
    <col min="3" max="3" width="19.76171875" customWidth="1"/>
    <col min="4" max="4" width="19" customWidth="1"/>
    <col min="5" max="5" width="10" customWidth="1"/>
    <col min="6" max="6" width="34.05859375" customWidth="1"/>
    <col min="7" max="7" width="37.05859375" customWidth="1"/>
    <col min="8" max="8" width="19.1171875" customWidth="1"/>
    <col min="9" max="9" width="22.3515625" customWidth="1"/>
    <col min="11" max="11" width="13.17578125" customWidth="1"/>
    <col min="12" max="13" width="22.234375" customWidth="1"/>
  </cols>
  <sheetData>
    <row r="1" spans="1:23" ht="25.7" x14ac:dyDescent="0.85">
      <c r="A1" s="21" t="s">
        <v>32</v>
      </c>
      <c r="B1" s="21"/>
      <c r="C1" s="1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3" ht="18" x14ac:dyDescent="0.6">
      <c r="A2" s="5" t="s">
        <v>29</v>
      </c>
      <c r="B2" s="5" t="s">
        <v>147</v>
      </c>
      <c r="C2" s="5" t="s">
        <v>1</v>
      </c>
      <c r="D2" s="5" t="s">
        <v>89</v>
      </c>
      <c r="E2" s="5" t="s">
        <v>10</v>
      </c>
      <c r="F2" s="5" t="s">
        <v>11</v>
      </c>
      <c r="G2" s="5" t="s">
        <v>2</v>
      </c>
      <c r="H2" s="5" t="s">
        <v>92</v>
      </c>
      <c r="I2" s="5" t="s">
        <v>37</v>
      </c>
      <c r="J2" s="5" t="s">
        <v>36</v>
      </c>
      <c r="K2" s="5" t="s">
        <v>35</v>
      </c>
      <c r="L2" s="5" t="s">
        <v>34</v>
      </c>
      <c r="M2" s="5" t="s">
        <v>38</v>
      </c>
      <c r="N2" s="5" t="s">
        <v>22</v>
      </c>
      <c r="O2" s="5" t="s">
        <v>23</v>
      </c>
      <c r="P2" s="5" t="s">
        <v>72</v>
      </c>
      <c r="Q2" s="5" t="s">
        <v>71</v>
      </c>
      <c r="R2" s="1"/>
    </row>
    <row r="3" spans="1:23" ht="18" x14ac:dyDescent="0.6">
      <c r="A3" s="5" t="s">
        <v>86</v>
      </c>
      <c r="B3" s="5"/>
      <c r="C3" s="5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1"/>
    </row>
    <row r="4" spans="1:23" x14ac:dyDescent="0.5">
      <c r="A4" s="27">
        <v>1</v>
      </c>
      <c r="B4" s="27"/>
      <c r="C4" s="14" t="s">
        <v>3</v>
      </c>
      <c r="D4" s="1">
        <v>1</v>
      </c>
      <c r="E4" s="1" t="s">
        <v>21</v>
      </c>
      <c r="F4" s="3" t="s">
        <v>20</v>
      </c>
      <c r="G4" s="1"/>
      <c r="H4" s="1" t="s">
        <v>132</v>
      </c>
      <c r="I4" s="1" t="s">
        <v>68</v>
      </c>
      <c r="J4" s="1">
        <v>1.09E-2</v>
      </c>
      <c r="K4" s="1">
        <f>J4*D4</f>
        <v>1.09E-2</v>
      </c>
      <c r="L4">
        <v>0.22</v>
      </c>
      <c r="M4">
        <f>L4*D4</f>
        <v>0.22</v>
      </c>
      <c r="N4" s="1"/>
      <c r="O4" s="1" t="s">
        <v>26</v>
      </c>
      <c r="P4" s="1"/>
      <c r="Q4" s="1"/>
      <c r="R4" s="1"/>
    </row>
    <row r="5" spans="1:23" x14ac:dyDescent="0.5">
      <c r="A5" s="27">
        <v>2</v>
      </c>
      <c r="B5" s="27"/>
      <c r="C5" s="14" t="s">
        <v>62</v>
      </c>
      <c r="D5" s="1">
        <v>1</v>
      </c>
      <c r="E5" s="3" t="s">
        <v>60</v>
      </c>
      <c r="F5" s="3" t="s">
        <v>61</v>
      </c>
      <c r="G5" s="1"/>
      <c r="H5" s="1"/>
      <c r="I5" s="12" t="s">
        <v>63</v>
      </c>
      <c r="J5" s="1">
        <v>1E-3</v>
      </c>
      <c r="K5" s="1">
        <f t="shared" ref="K5:K29" si="0">J5*D5</f>
        <v>1E-3</v>
      </c>
      <c r="L5" s="1">
        <v>0.02</v>
      </c>
      <c r="M5">
        <f t="shared" ref="M5:M29" si="1">L5*D5</f>
        <v>0.02</v>
      </c>
      <c r="N5" s="1"/>
      <c r="O5" s="1"/>
      <c r="P5" s="1" t="s">
        <v>64</v>
      </c>
      <c r="Q5" s="1"/>
      <c r="R5" s="1"/>
    </row>
    <row r="6" spans="1:23" x14ac:dyDescent="0.5">
      <c r="A6" s="27">
        <v>3</v>
      </c>
      <c r="B6" s="27"/>
      <c r="C6" s="14" t="s">
        <v>4</v>
      </c>
      <c r="D6" s="1">
        <v>2</v>
      </c>
      <c r="E6" s="1" t="s">
        <v>18</v>
      </c>
      <c r="F6" s="3" t="s">
        <v>31</v>
      </c>
      <c r="G6" s="1"/>
      <c r="H6" s="1" t="s">
        <v>146</v>
      </c>
      <c r="I6" s="1" t="s">
        <v>33</v>
      </c>
      <c r="J6" s="34">
        <v>5.1999999999999998E-3</v>
      </c>
      <c r="K6" s="1">
        <f t="shared" si="0"/>
        <v>1.04E-2</v>
      </c>
      <c r="L6" s="1"/>
      <c r="M6">
        <f t="shared" si="1"/>
        <v>0</v>
      </c>
      <c r="N6" s="1"/>
      <c r="O6" s="1"/>
      <c r="P6" s="1" t="s">
        <v>144</v>
      </c>
      <c r="Q6" s="1" t="s">
        <v>143</v>
      </c>
      <c r="R6" s="1" t="s">
        <v>145</v>
      </c>
    </row>
    <row r="7" spans="1:23" ht="57.35" x14ac:dyDescent="0.5">
      <c r="A7" s="27">
        <v>4</v>
      </c>
      <c r="B7" s="27"/>
      <c r="C7" s="14" t="s">
        <v>5</v>
      </c>
      <c r="D7" s="1">
        <v>2</v>
      </c>
      <c r="E7" s="1" t="s">
        <v>18</v>
      </c>
      <c r="F7" s="13" t="s">
        <v>17</v>
      </c>
      <c r="G7" s="1"/>
      <c r="H7" s="1" t="s">
        <v>140</v>
      </c>
      <c r="I7" s="1"/>
      <c r="J7" s="1">
        <v>0.02</v>
      </c>
      <c r="K7" s="1">
        <f t="shared" si="0"/>
        <v>0.04</v>
      </c>
      <c r="L7" s="11" t="s">
        <v>162</v>
      </c>
      <c r="M7">
        <f t="shared" si="1"/>
        <v>22.2</v>
      </c>
      <c r="N7" s="2" t="s">
        <v>30</v>
      </c>
      <c r="O7" s="1"/>
      <c r="P7" s="1" t="s">
        <v>28</v>
      </c>
      <c r="Q7" s="1"/>
      <c r="R7" s="1"/>
      <c r="W7" t="s">
        <v>152</v>
      </c>
    </row>
    <row r="8" spans="1:23" x14ac:dyDescent="0.5">
      <c r="A8" s="27">
        <v>5</v>
      </c>
      <c r="B8" s="27"/>
      <c r="C8" s="14" t="s">
        <v>6</v>
      </c>
      <c r="D8" s="1">
        <v>2</v>
      </c>
      <c r="E8" s="1" t="s">
        <v>18</v>
      </c>
      <c r="F8" s="1" t="s">
        <v>19</v>
      </c>
      <c r="G8" s="1"/>
      <c r="H8" s="1"/>
      <c r="I8" s="1"/>
      <c r="J8" s="1">
        <v>3.0000000000000001E-3</v>
      </c>
      <c r="K8" s="1">
        <f t="shared" si="0"/>
        <v>6.0000000000000001E-3</v>
      </c>
      <c r="L8">
        <v>0</v>
      </c>
      <c r="M8">
        <f t="shared" si="1"/>
        <v>0</v>
      </c>
      <c r="N8" s="1"/>
      <c r="O8" s="1"/>
      <c r="P8" s="1"/>
      <c r="Q8" s="1"/>
      <c r="R8" s="1"/>
    </row>
    <row r="9" spans="1:23" ht="15.7" x14ac:dyDescent="0.55000000000000004">
      <c r="A9" s="27">
        <v>6</v>
      </c>
      <c r="B9" s="27"/>
      <c r="C9" s="14" t="s">
        <v>7</v>
      </c>
      <c r="D9" s="1">
        <v>2</v>
      </c>
      <c r="E9" s="1" t="s">
        <v>24</v>
      </c>
      <c r="F9" s="3" t="s">
        <v>25</v>
      </c>
      <c r="G9" s="1"/>
      <c r="H9" s="3" t="s">
        <v>141</v>
      </c>
      <c r="I9" s="1"/>
      <c r="J9" s="6">
        <v>5.7200000000000001E-2</v>
      </c>
      <c r="K9" s="1">
        <f t="shared" si="0"/>
        <v>0.1144</v>
      </c>
      <c r="L9" s="10" t="s">
        <v>119</v>
      </c>
      <c r="M9" s="11" t="s">
        <v>120</v>
      </c>
      <c r="N9" s="1"/>
      <c r="O9" s="1" t="s">
        <v>26</v>
      </c>
      <c r="P9" s="1"/>
      <c r="Q9" s="1"/>
      <c r="R9" s="1"/>
    </row>
    <row r="10" spans="1:23" x14ac:dyDescent="0.5">
      <c r="A10" s="27">
        <v>7</v>
      </c>
      <c r="B10" s="27"/>
      <c r="C10" s="14" t="s">
        <v>8</v>
      </c>
      <c r="D10" s="1">
        <v>1</v>
      </c>
      <c r="E10" s="3" t="s">
        <v>66</v>
      </c>
      <c r="F10" s="3" t="s">
        <v>67</v>
      </c>
      <c r="G10" s="1" t="s">
        <v>69</v>
      </c>
      <c r="H10" s="29" t="s">
        <v>137</v>
      </c>
      <c r="I10" t="s">
        <v>68</v>
      </c>
      <c r="J10" s="1">
        <v>6.0000000000000001E-3</v>
      </c>
      <c r="K10" s="1">
        <f t="shared" si="0"/>
        <v>6.0000000000000001E-3</v>
      </c>
      <c r="L10">
        <v>0</v>
      </c>
      <c r="M10">
        <f t="shared" si="1"/>
        <v>0</v>
      </c>
      <c r="N10" t="s">
        <v>73</v>
      </c>
      <c r="O10" s="1"/>
      <c r="P10" s="1" t="s">
        <v>65</v>
      </c>
      <c r="Q10" s="1" t="s">
        <v>70</v>
      </c>
      <c r="R10" s="1"/>
    </row>
    <row r="11" spans="1:23" ht="15.7" x14ac:dyDescent="0.55000000000000004">
      <c r="A11" s="27">
        <v>8</v>
      </c>
      <c r="B11" s="27"/>
      <c r="C11" s="14" t="s">
        <v>9</v>
      </c>
      <c r="D11" s="1">
        <v>1</v>
      </c>
      <c r="E11" s="6" t="s">
        <v>58</v>
      </c>
      <c r="F11" s="3" t="s">
        <v>84</v>
      </c>
      <c r="G11" s="1"/>
      <c r="H11" s="29" t="s">
        <v>9</v>
      </c>
      <c r="I11" s="1" t="s">
        <v>93</v>
      </c>
      <c r="J11" s="20">
        <v>0.16600000000000001</v>
      </c>
      <c r="K11" s="1">
        <f t="shared" si="0"/>
        <v>0.16600000000000001</v>
      </c>
      <c r="L11">
        <v>0</v>
      </c>
      <c r="M11">
        <f t="shared" si="1"/>
        <v>0</v>
      </c>
      <c r="N11" s="1" t="s">
        <v>27</v>
      </c>
      <c r="O11" s="1"/>
      <c r="P11" s="17" t="s">
        <v>79</v>
      </c>
      <c r="Q11" s="1"/>
      <c r="R11" s="1"/>
    </row>
    <row r="12" spans="1:23" ht="18" x14ac:dyDescent="0.6">
      <c r="A12" s="5" t="s">
        <v>85</v>
      </c>
      <c r="B12" s="5"/>
      <c r="C12" s="5"/>
      <c r="D12" s="1"/>
      <c r="E12" s="6"/>
      <c r="F12" s="3"/>
      <c r="G12" s="1"/>
      <c r="H12" s="29"/>
      <c r="I12" s="1"/>
      <c r="J12" s="20"/>
      <c r="K12" s="1">
        <f t="shared" si="0"/>
        <v>0</v>
      </c>
      <c r="M12">
        <f t="shared" si="1"/>
        <v>0</v>
      </c>
      <c r="N12" s="1"/>
      <c r="O12" s="1"/>
      <c r="P12" s="17"/>
      <c r="Q12" s="1"/>
      <c r="R12" s="1"/>
    </row>
    <row r="13" spans="1:23" ht="15.7" x14ac:dyDescent="0.55000000000000004">
      <c r="A13" s="27">
        <v>9</v>
      </c>
      <c r="B13" s="27"/>
      <c r="C13" s="15" t="s">
        <v>12</v>
      </c>
      <c r="D13" s="1">
        <v>4</v>
      </c>
      <c r="E13" s="6"/>
      <c r="F13" s="3" t="s">
        <v>149</v>
      </c>
      <c r="G13" s="1"/>
      <c r="H13" s="31" t="s">
        <v>134</v>
      </c>
      <c r="I13" s="1" t="s">
        <v>96</v>
      </c>
      <c r="J13" s="20">
        <v>7.4000000000000003E-3</v>
      </c>
      <c r="K13" s="1">
        <f t="shared" si="0"/>
        <v>2.9600000000000001E-2</v>
      </c>
      <c r="L13">
        <v>0</v>
      </c>
      <c r="M13">
        <f t="shared" si="1"/>
        <v>0</v>
      </c>
      <c r="N13" s="1"/>
      <c r="O13" s="1"/>
      <c r="P13" s="17" t="s">
        <v>150</v>
      </c>
      <c r="Q13" s="1"/>
      <c r="R13" s="1"/>
    </row>
    <row r="14" spans="1:23" x14ac:dyDescent="0.5">
      <c r="A14" s="27">
        <v>10</v>
      </c>
      <c r="B14" s="27"/>
      <c r="C14" s="15" t="s">
        <v>12</v>
      </c>
      <c r="D14" s="1">
        <v>0</v>
      </c>
      <c r="E14" s="1"/>
      <c r="F14" s="3" t="s">
        <v>97</v>
      </c>
      <c r="G14" s="7"/>
      <c r="H14" s="31" t="s">
        <v>131</v>
      </c>
      <c r="I14" s="7" t="s">
        <v>95</v>
      </c>
      <c r="J14" s="7">
        <v>6.0000000000000001E-3</v>
      </c>
      <c r="K14" s="1">
        <f t="shared" si="0"/>
        <v>0</v>
      </c>
      <c r="L14">
        <v>0</v>
      </c>
      <c r="M14">
        <f t="shared" si="1"/>
        <v>0</v>
      </c>
      <c r="N14" s="1"/>
      <c r="O14" s="1"/>
      <c r="P14" s="1" t="s">
        <v>94</v>
      </c>
      <c r="Q14" s="1"/>
      <c r="R14" s="1"/>
    </row>
    <row r="15" spans="1:23" x14ac:dyDescent="0.5">
      <c r="A15" s="27">
        <v>11</v>
      </c>
      <c r="B15" s="27"/>
      <c r="C15" s="15" t="s">
        <v>112</v>
      </c>
      <c r="D15" s="1">
        <v>0</v>
      </c>
      <c r="E15" s="1" t="s">
        <v>103</v>
      </c>
      <c r="F15" s="3" t="s">
        <v>106</v>
      </c>
      <c r="G15" s="7"/>
      <c r="H15" s="31" t="s">
        <v>123</v>
      </c>
      <c r="I15" s="7"/>
      <c r="J15" s="7">
        <v>7.0000000000000001E-3</v>
      </c>
      <c r="K15" s="1">
        <f t="shared" si="0"/>
        <v>0</v>
      </c>
      <c r="L15">
        <v>0</v>
      </c>
      <c r="M15">
        <f t="shared" si="1"/>
        <v>0</v>
      </c>
      <c r="N15" s="1"/>
      <c r="O15" s="1"/>
      <c r="P15" s="1"/>
      <c r="Q15" s="1"/>
      <c r="R15" s="1"/>
    </row>
    <row r="16" spans="1:23" x14ac:dyDescent="0.5">
      <c r="A16" s="27">
        <v>12</v>
      </c>
      <c r="B16" s="27"/>
      <c r="C16" s="15" t="s">
        <v>112</v>
      </c>
      <c r="D16" s="1">
        <v>4</v>
      </c>
      <c r="E16" t="s">
        <v>103</v>
      </c>
      <c r="F16" s="3" t="s">
        <v>105</v>
      </c>
      <c r="G16" s="7"/>
      <c r="H16" s="29" t="s">
        <v>124</v>
      </c>
      <c r="I16" s="7"/>
      <c r="J16" s="7">
        <v>5.3E-3</v>
      </c>
      <c r="K16" s="1">
        <f t="shared" si="0"/>
        <v>2.12E-2</v>
      </c>
      <c r="L16">
        <v>0</v>
      </c>
      <c r="M16">
        <f t="shared" si="1"/>
        <v>0</v>
      </c>
      <c r="N16" s="1"/>
      <c r="O16" s="1"/>
      <c r="P16" s="1"/>
      <c r="Q16" s="1"/>
      <c r="R16" s="1"/>
    </row>
    <row r="17" spans="1:18" ht="15.7" x14ac:dyDescent="0.55000000000000004">
      <c r="A17" s="27">
        <v>13</v>
      </c>
      <c r="B17" s="27"/>
      <c r="C17" s="15" t="s">
        <v>13</v>
      </c>
      <c r="D17" s="1">
        <v>1</v>
      </c>
      <c r="E17" t="s">
        <v>153</v>
      </c>
      <c r="F17" s="1"/>
      <c r="G17" s="17"/>
      <c r="H17" s="29" t="s">
        <v>135</v>
      </c>
      <c r="I17" s="17"/>
      <c r="J17" s="33">
        <v>2.1999999999999999E-2</v>
      </c>
      <c r="K17" s="1">
        <f t="shared" si="0"/>
        <v>2.1999999999999999E-2</v>
      </c>
      <c r="L17">
        <v>0</v>
      </c>
      <c r="M17">
        <f t="shared" si="1"/>
        <v>0</v>
      </c>
      <c r="N17" s="1"/>
      <c r="O17" s="1"/>
      <c r="P17" s="1" t="s">
        <v>151</v>
      </c>
      <c r="Q17" s="1"/>
      <c r="R17" s="1"/>
    </row>
    <row r="18" spans="1:18" ht="15.7" x14ac:dyDescent="0.55000000000000004">
      <c r="A18" s="27">
        <v>14</v>
      </c>
      <c r="B18" s="27"/>
      <c r="C18" s="15" t="s">
        <v>129</v>
      </c>
      <c r="D18" s="1">
        <v>2</v>
      </c>
      <c r="F18" s="1"/>
      <c r="G18" s="17"/>
      <c r="H18" s="32" t="s">
        <v>130</v>
      </c>
      <c r="I18" s="17"/>
      <c r="J18" s="33">
        <v>6.0000000000000001E-3</v>
      </c>
      <c r="K18" s="1">
        <f>J18*D18</f>
        <v>1.2E-2</v>
      </c>
      <c r="N18" s="1"/>
      <c r="O18" s="1"/>
      <c r="P18" s="1"/>
      <c r="Q18" s="1"/>
      <c r="R18" s="1"/>
    </row>
    <row r="19" spans="1:18" x14ac:dyDescent="0.5">
      <c r="A19" s="27">
        <v>15</v>
      </c>
      <c r="B19" s="27"/>
      <c r="C19" s="15" t="s">
        <v>14</v>
      </c>
      <c r="D19" s="1">
        <v>2</v>
      </c>
      <c r="E19" s="1"/>
      <c r="F19" s="3" t="s">
        <v>101</v>
      </c>
      <c r="G19" s="1" t="s">
        <v>117</v>
      </c>
      <c r="H19" s="29" t="s">
        <v>126</v>
      </c>
      <c r="I19" s="1"/>
      <c r="J19">
        <v>3.8056E-2</v>
      </c>
      <c r="K19" s="1">
        <f t="shared" si="0"/>
        <v>7.6111999999999999E-2</v>
      </c>
      <c r="L19">
        <v>0</v>
      </c>
      <c r="M19">
        <f t="shared" si="1"/>
        <v>0</v>
      </c>
      <c r="N19" s="1"/>
      <c r="O19" s="1"/>
      <c r="P19" s="28" t="s">
        <v>100</v>
      </c>
      <c r="Q19" s="1" t="s">
        <v>102</v>
      </c>
      <c r="R19" s="1" t="s">
        <v>127</v>
      </c>
    </row>
    <row r="20" spans="1:18" x14ac:dyDescent="0.5">
      <c r="A20" s="27">
        <v>16</v>
      </c>
      <c r="B20" s="27"/>
      <c r="C20" s="15" t="s">
        <v>15</v>
      </c>
      <c r="D20" s="1">
        <v>2</v>
      </c>
      <c r="E20" s="1"/>
      <c r="F20" s="1" t="s">
        <v>99</v>
      </c>
      <c r="G20" s="1"/>
      <c r="H20" s="29" t="s">
        <v>125</v>
      </c>
      <c r="I20" s="1"/>
      <c r="J20" s="1">
        <v>5.0000000000000001E-3</v>
      </c>
      <c r="K20" s="1">
        <f t="shared" si="0"/>
        <v>0.01</v>
      </c>
      <c r="L20">
        <v>0</v>
      </c>
      <c r="M20">
        <f t="shared" si="1"/>
        <v>0</v>
      </c>
      <c r="N20" s="1"/>
      <c r="O20" s="1"/>
      <c r="P20" s="28" t="s">
        <v>98</v>
      </c>
      <c r="Q20" s="1"/>
      <c r="R20" s="1"/>
    </row>
    <row r="21" spans="1:18" x14ac:dyDescent="0.5">
      <c r="A21" s="27">
        <v>17</v>
      </c>
      <c r="B21" s="27"/>
      <c r="C21" s="15" t="s">
        <v>111</v>
      </c>
      <c r="D21" s="1">
        <v>2</v>
      </c>
      <c r="E21" s="1" t="s">
        <v>104</v>
      </c>
      <c r="F21" s="1"/>
      <c r="G21" s="1"/>
      <c r="H21" s="29" t="s">
        <v>136</v>
      </c>
      <c r="I21" s="1"/>
      <c r="J21" s="1"/>
      <c r="K21" s="1">
        <f t="shared" si="0"/>
        <v>0</v>
      </c>
      <c r="L21">
        <v>0</v>
      </c>
      <c r="M21">
        <f t="shared" si="1"/>
        <v>0</v>
      </c>
      <c r="N21" s="1"/>
      <c r="O21" s="1"/>
      <c r="P21" s="1"/>
      <c r="Q21" s="1"/>
      <c r="R21" s="1"/>
    </row>
    <row r="22" spans="1:18" x14ac:dyDescent="0.5">
      <c r="A22" s="27">
        <v>18</v>
      </c>
      <c r="B22" s="27"/>
      <c r="C22" s="15" t="s">
        <v>16</v>
      </c>
      <c r="D22" s="1">
        <v>2</v>
      </c>
      <c r="E22" s="1" t="s">
        <v>104</v>
      </c>
      <c r="F22" s="1" t="s">
        <v>107</v>
      </c>
      <c r="G22" s="1"/>
      <c r="H22" s="29" t="s">
        <v>128</v>
      </c>
      <c r="I22" s="1"/>
      <c r="J22" s="1">
        <v>6.0000000000000001E-3</v>
      </c>
      <c r="K22" s="1">
        <f t="shared" si="0"/>
        <v>1.2E-2</v>
      </c>
      <c r="L22">
        <v>0</v>
      </c>
      <c r="M22">
        <f t="shared" si="1"/>
        <v>0</v>
      </c>
      <c r="N22" s="1"/>
      <c r="O22" s="1"/>
      <c r="P22" s="1"/>
      <c r="Q22" s="1"/>
      <c r="R22" s="1"/>
    </row>
    <row r="23" spans="1:18" x14ac:dyDescent="0.5">
      <c r="A23" s="27">
        <v>19</v>
      </c>
      <c r="B23" s="27"/>
      <c r="C23" s="16" t="s">
        <v>108</v>
      </c>
      <c r="D23" s="1">
        <v>1</v>
      </c>
      <c r="F23" s="1" t="s">
        <v>109</v>
      </c>
      <c r="H23" s="30" t="s">
        <v>138</v>
      </c>
      <c r="J23" s="1">
        <v>4.0000000000000001E-3</v>
      </c>
      <c r="K23" s="1">
        <f t="shared" si="0"/>
        <v>4.0000000000000001E-3</v>
      </c>
      <c r="L23">
        <v>0</v>
      </c>
      <c r="M23">
        <f t="shared" si="1"/>
        <v>0</v>
      </c>
    </row>
    <row r="24" spans="1:18" x14ac:dyDescent="0.5">
      <c r="A24" s="27">
        <v>20</v>
      </c>
      <c r="B24" s="27"/>
      <c r="C24" s="16" t="s">
        <v>108</v>
      </c>
      <c r="D24" s="1">
        <v>1</v>
      </c>
      <c r="F24" s="1" t="s">
        <v>110</v>
      </c>
      <c r="H24" s="29" t="s">
        <v>139</v>
      </c>
      <c r="J24" s="1">
        <v>1.4999999999999999E-2</v>
      </c>
      <c r="K24" s="1">
        <f t="shared" si="0"/>
        <v>1.4999999999999999E-2</v>
      </c>
      <c r="L24">
        <v>0</v>
      </c>
      <c r="M24">
        <f t="shared" si="1"/>
        <v>0</v>
      </c>
    </row>
    <row r="25" spans="1:18" x14ac:dyDescent="0.5">
      <c r="A25" s="27">
        <v>21</v>
      </c>
      <c r="B25" s="27"/>
      <c r="C25" s="16" t="s">
        <v>113</v>
      </c>
      <c r="D25" s="1">
        <v>1</v>
      </c>
      <c r="F25">
        <v>0</v>
      </c>
      <c r="H25" s="30"/>
      <c r="K25" s="1">
        <f t="shared" si="0"/>
        <v>0</v>
      </c>
      <c r="L25">
        <v>0</v>
      </c>
      <c r="M25">
        <f t="shared" si="1"/>
        <v>0</v>
      </c>
    </row>
    <row r="26" spans="1:18" x14ac:dyDescent="0.5">
      <c r="A26" s="27">
        <v>22</v>
      </c>
      <c r="B26" s="27"/>
      <c r="C26" s="16" t="s">
        <v>114</v>
      </c>
      <c r="D26" s="1">
        <v>1</v>
      </c>
      <c r="H26" s="30" t="s">
        <v>121</v>
      </c>
      <c r="J26">
        <v>1.4999999999999999E-2</v>
      </c>
      <c r="K26" s="1">
        <f t="shared" si="0"/>
        <v>1.4999999999999999E-2</v>
      </c>
      <c r="L26">
        <v>0</v>
      </c>
      <c r="M26">
        <f t="shared" si="1"/>
        <v>0</v>
      </c>
    </row>
    <row r="27" spans="1:18" x14ac:dyDescent="0.5">
      <c r="A27" s="27">
        <v>23</v>
      </c>
      <c r="B27" s="27"/>
      <c r="C27" s="16" t="s">
        <v>115</v>
      </c>
      <c r="D27" s="1">
        <v>1</v>
      </c>
      <c r="H27" t="s">
        <v>122</v>
      </c>
      <c r="J27">
        <v>0.02</v>
      </c>
      <c r="K27" s="1">
        <f t="shared" si="0"/>
        <v>0.02</v>
      </c>
      <c r="L27">
        <v>0</v>
      </c>
      <c r="M27">
        <f t="shared" si="1"/>
        <v>0</v>
      </c>
    </row>
    <row r="28" spans="1:18" x14ac:dyDescent="0.5">
      <c r="A28" s="27" t="s">
        <v>148</v>
      </c>
      <c r="B28" s="27"/>
      <c r="C28" s="16" t="s">
        <v>116</v>
      </c>
      <c r="D28" s="1">
        <v>1</v>
      </c>
      <c r="H28" t="s">
        <v>133</v>
      </c>
      <c r="J28">
        <v>1.7999999999999999E-2</v>
      </c>
      <c r="K28" s="1">
        <f t="shared" si="0"/>
        <v>1.7999999999999999E-2</v>
      </c>
      <c r="L28">
        <v>0</v>
      </c>
      <c r="M28">
        <f t="shared" si="1"/>
        <v>0</v>
      </c>
    </row>
    <row r="29" spans="1:18" x14ac:dyDescent="0.5">
      <c r="A29" s="27">
        <v>25</v>
      </c>
      <c r="B29" s="27"/>
      <c r="C29" s="16"/>
      <c r="K29" s="1">
        <f t="shared" si="0"/>
        <v>0</v>
      </c>
      <c r="L29">
        <v>0</v>
      </c>
      <c r="M29">
        <f t="shared" si="1"/>
        <v>0</v>
      </c>
    </row>
    <row r="30" spans="1:18" ht="18" x14ac:dyDescent="0.6">
      <c r="A30" s="16"/>
      <c r="B30" s="16"/>
      <c r="C30" s="5" t="s">
        <v>80</v>
      </c>
      <c r="D30" s="16">
        <f>SUM(D4:D29)</f>
        <v>37</v>
      </c>
      <c r="E30" s="16"/>
      <c r="F30" s="16"/>
      <c r="G30" s="16"/>
      <c r="H30" s="16"/>
      <c r="I30" s="16"/>
      <c r="J30" s="16"/>
      <c r="K30" s="16">
        <f>SUM(K4:K29)</f>
        <v>0.60961200000000015</v>
      </c>
      <c r="L30" s="16"/>
      <c r="M30" s="16">
        <f>SUM(M4:M29)</f>
        <v>22.439999999999998</v>
      </c>
      <c r="N30" s="16"/>
      <c r="O30" s="16"/>
      <c r="P30" s="16"/>
      <c r="Q30" s="16"/>
    </row>
    <row r="31" spans="1:18" ht="18" x14ac:dyDescent="0.6">
      <c r="C31" s="4"/>
    </row>
    <row r="32" spans="1:18" ht="18" x14ac:dyDescent="0.6">
      <c r="C32" s="4"/>
    </row>
    <row r="36" spans="3:10" ht="18" x14ac:dyDescent="0.6">
      <c r="D36" s="22" t="s">
        <v>88</v>
      </c>
      <c r="E36" s="24">
        <v>0.89</v>
      </c>
      <c r="F36" s="25" t="s">
        <v>91</v>
      </c>
      <c r="G36" s="23">
        <v>0.41799999999999998</v>
      </c>
    </row>
    <row r="37" spans="3:10" ht="18" x14ac:dyDescent="0.6">
      <c r="D37" s="22" t="s">
        <v>87</v>
      </c>
      <c r="E37" s="23">
        <f>E36-K30</f>
        <v>0.28038799999999986</v>
      </c>
      <c r="F37" s="23"/>
      <c r="G37" s="23">
        <f>G36-K30</f>
        <v>-0.19161200000000017</v>
      </c>
    </row>
    <row r="39" spans="3:10" x14ac:dyDescent="0.5">
      <c r="J39">
        <v>5.7000000000000002E-2</v>
      </c>
    </row>
    <row r="40" spans="3:10" x14ac:dyDescent="0.5">
      <c r="C40" t="s">
        <v>157</v>
      </c>
    </row>
  </sheetData>
  <hyperlinks>
    <hyperlink ref="P20" r:id="rId1"/>
    <hyperlink ref="P19" r:id="rId2"/>
  </hyperlinks>
  <pageMargins left="0.7" right="0.7" top="0.75" bottom="0.75" header="0.3" footer="0.3"/>
  <pageSetup paperSize="9" orientation="portrait" horizontalDpi="1200" verticalDpi="1200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21" sqref="F21"/>
    </sheetView>
  </sheetViews>
  <sheetFormatPr baseColWidth="10" defaultRowHeight="14.35" x14ac:dyDescent="0.5"/>
  <cols>
    <col min="3" max="3" width="12.64453125" customWidth="1"/>
    <col min="5" max="5" width="31.41015625" customWidth="1"/>
  </cols>
  <sheetData>
    <row r="1" spans="1:7" ht="18" x14ac:dyDescent="0.6">
      <c r="A1" s="5" t="s">
        <v>147</v>
      </c>
      <c r="B1" s="5" t="s">
        <v>1</v>
      </c>
      <c r="C1" s="5" t="s">
        <v>154</v>
      </c>
      <c r="D1" s="5" t="s">
        <v>10</v>
      </c>
      <c r="E1" s="5" t="s">
        <v>11</v>
      </c>
      <c r="F1" s="5" t="s">
        <v>72</v>
      </c>
      <c r="G1" s="5" t="s">
        <v>71</v>
      </c>
    </row>
    <row r="2" spans="1:7" x14ac:dyDescent="0.5">
      <c r="A2" s="27"/>
      <c r="B2" s="14" t="s">
        <v>3</v>
      </c>
      <c r="C2" s="1">
        <v>1</v>
      </c>
      <c r="D2" s="1" t="s">
        <v>21</v>
      </c>
      <c r="E2" s="3" t="s">
        <v>20</v>
      </c>
      <c r="F2" s="1"/>
      <c r="G2" s="1"/>
    </row>
    <row r="3" spans="1:7" x14ac:dyDescent="0.5">
      <c r="A3" s="27"/>
      <c r="B3" s="14" t="s">
        <v>62</v>
      </c>
      <c r="C3" s="1">
        <v>1</v>
      </c>
      <c r="D3" s="3" t="s">
        <v>60</v>
      </c>
      <c r="E3" s="3" t="s">
        <v>61</v>
      </c>
      <c r="F3" s="1" t="s">
        <v>64</v>
      </c>
      <c r="G3" s="1"/>
    </row>
    <row r="4" spans="1:7" x14ac:dyDescent="0.5">
      <c r="A4" s="27"/>
      <c r="B4" s="14" t="s">
        <v>4</v>
      </c>
      <c r="C4" s="1">
        <v>2</v>
      </c>
      <c r="D4" s="1" t="s">
        <v>18</v>
      </c>
      <c r="E4" s="3" t="s">
        <v>31</v>
      </c>
      <c r="F4" s="1" t="s">
        <v>144</v>
      </c>
      <c r="G4" s="1" t="s">
        <v>143</v>
      </c>
    </row>
    <row r="5" spans="1:7" x14ac:dyDescent="0.5">
      <c r="A5" s="27"/>
      <c r="B5" s="14" t="s">
        <v>5</v>
      </c>
      <c r="C5" s="1">
        <v>2</v>
      </c>
      <c r="D5" s="1" t="s">
        <v>18</v>
      </c>
      <c r="E5" s="13" t="s">
        <v>155</v>
      </c>
      <c r="F5" s="1" t="s">
        <v>28</v>
      </c>
      <c r="G5" s="1"/>
    </row>
    <row r="6" spans="1:7" x14ac:dyDescent="0.5">
      <c r="A6" s="27"/>
      <c r="B6" s="14" t="s">
        <v>6</v>
      </c>
      <c r="C6" s="1">
        <v>2</v>
      </c>
      <c r="D6" s="1" t="s">
        <v>18</v>
      </c>
      <c r="E6" s="1" t="s">
        <v>19</v>
      </c>
      <c r="F6" s="1" t="s">
        <v>156</v>
      </c>
      <c r="G6" s="1"/>
    </row>
    <row r="7" spans="1:7" x14ac:dyDescent="0.5">
      <c r="A7" s="27"/>
      <c r="B7" s="14" t="s">
        <v>7</v>
      </c>
      <c r="C7" s="1">
        <v>2</v>
      </c>
      <c r="D7" s="1" t="s">
        <v>24</v>
      </c>
      <c r="E7" s="3" t="s">
        <v>25</v>
      </c>
      <c r="F7" s="1" t="s">
        <v>160</v>
      </c>
      <c r="G7" s="1"/>
    </row>
    <row r="8" spans="1:7" x14ac:dyDescent="0.5">
      <c r="A8" s="27"/>
      <c r="B8" s="14" t="s">
        <v>8</v>
      </c>
      <c r="C8" s="1">
        <v>1</v>
      </c>
      <c r="D8" s="3" t="s">
        <v>66</v>
      </c>
      <c r="E8" s="3" t="s">
        <v>67</v>
      </c>
      <c r="F8" s="1" t="s">
        <v>65</v>
      </c>
      <c r="G8" s="1" t="s">
        <v>70</v>
      </c>
    </row>
    <row r="9" spans="1:7" ht="15.7" x14ac:dyDescent="0.55000000000000004">
      <c r="A9" s="27"/>
      <c r="B9" s="14" t="s">
        <v>9</v>
      </c>
      <c r="C9" s="1">
        <v>1</v>
      </c>
      <c r="D9" s="6" t="s">
        <v>58</v>
      </c>
      <c r="E9" s="3" t="s">
        <v>84</v>
      </c>
      <c r="F9" s="20" t="s">
        <v>79</v>
      </c>
      <c r="G9" s="1"/>
    </row>
    <row r="10" spans="1:7" ht="15.7" x14ac:dyDescent="0.55000000000000004">
      <c r="A10" s="27"/>
      <c r="B10" s="15" t="s">
        <v>12</v>
      </c>
      <c r="C10" s="1">
        <v>4</v>
      </c>
      <c r="D10" s="6"/>
      <c r="E10" s="3" t="s">
        <v>158</v>
      </c>
      <c r="F10" t="s">
        <v>157</v>
      </c>
      <c r="G10" s="1"/>
    </row>
    <row r="11" spans="1:7" x14ac:dyDescent="0.5">
      <c r="A11" s="27"/>
      <c r="B11" s="15" t="s">
        <v>13</v>
      </c>
      <c r="C11" s="1">
        <v>1</v>
      </c>
      <c r="D11" t="s">
        <v>153</v>
      </c>
      <c r="E11" s="1"/>
      <c r="F11" s="1" t="s">
        <v>151</v>
      </c>
      <c r="G11" s="1"/>
    </row>
    <row r="12" spans="1:7" x14ac:dyDescent="0.5">
      <c r="A12" s="27"/>
      <c r="B12" s="15" t="s">
        <v>14</v>
      </c>
      <c r="C12" s="1">
        <v>2</v>
      </c>
      <c r="D12" s="1"/>
      <c r="E12" s="3" t="s">
        <v>101</v>
      </c>
      <c r="F12" s="28" t="s">
        <v>100</v>
      </c>
      <c r="G12" s="1" t="s">
        <v>102</v>
      </c>
    </row>
    <row r="13" spans="1:7" x14ac:dyDescent="0.5">
      <c r="A13" s="27"/>
      <c r="B13" s="15" t="s">
        <v>15</v>
      </c>
      <c r="C13" s="1">
        <v>2</v>
      </c>
      <c r="D13" s="1"/>
      <c r="E13" s="1" t="s">
        <v>99</v>
      </c>
      <c r="F13" s="28" t="s">
        <v>98</v>
      </c>
      <c r="G13" s="1"/>
    </row>
  </sheetData>
  <hyperlinks>
    <hyperlink ref="F13" r:id="rId1"/>
    <hyperlink ref="F12" r:id="rId2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A14" sqref="A14"/>
    </sheetView>
  </sheetViews>
  <sheetFormatPr baseColWidth="10" defaultRowHeight="14.35" x14ac:dyDescent="0.5"/>
  <cols>
    <col min="2" max="2" width="24.703125" customWidth="1"/>
    <col min="3" max="3" width="27.9375" customWidth="1"/>
    <col min="4" max="4" width="29.1171875" customWidth="1"/>
    <col min="7" max="7" width="15.64453125" customWidth="1"/>
    <col min="11" max="11" width="45.8203125" customWidth="1"/>
    <col min="12" max="12" width="44.8203125" customWidth="1"/>
    <col min="13" max="13" width="14.05859375" customWidth="1"/>
  </cols>
  <sheetData>
    <row r="1" spans="1:13" ht="18" x14ac:dyDescent="0.6">
      <c r="B1" s="5" t="s">
        <v>10</v>
      </c>
      <c r="C1" s="5" t="s">
        <v>42</v>
      </c>
      <c r="D1" s="5" t="s">
        <v>90</v>
      </c>
      <c r="E1" s="5" t="s">
        <v>43</v>
      </c>
      <c r="F1" s="5" t="s">
        <v>44</v>
      </c>
      <c r="G1" s="5" t="s">
        <v>0</v>
      </c>
      <c r="H1" s="5" t="s">
        <v>45</v>
      </c>
      <c r="I1" s="5" t="s">
        <v>46</v>
      </c>
      <c r="J1" s="5" t="s">
        <v>47</v>
      </c>
      <c r="K1" s="5" t="s">
        <v>22</v>
      </c>
      <c r="L1" s="5" t="s">
        <v>48</v>
      </c>
    </row>
    <row r="2" spans="1:13" ht="15.7" x14ac:dyDescent="0.55000000000000004">
      <c r="A2" t="s">
        <v>78</v>
      </c>
      <c r="B2" s="8" t="s">
        <v>39</v>
      </c>
      <c r="C2" s="8">
        <v>2250</v>
      </c>
      <c r="D2" s="8">
        <f>C2/1000/15*60</f>
        <v>9</v>
      </c>
      <c r="E2" s="8" t="s">
        <v>40</v>
      </c>
      <c r="F2" s="8" t="s">
        <v>41</v>
      </c>
      <c r="G2" s="6">
        <v>170</v>
      </c>
      <c r="H2" s="6">
        <v>105</v>
      </c>
      <c r="I2" s="9">
        <v>32</v>
      </c>
      <c r="J2" s="9">
        <v>23</v>
      </c>
      <c r="K2" s="6" t="s">
        <v>50</v>
      </c>
      <c r="L2" s="6" t="s">
        <v>49</v>
      </c>
      <c r="M2" s="7"/>
    </row>
    <row r="3" spans="1:13" ht="15.7" x14ac:dyDescent="0.55000000000000004">
      <c r="A3" t="s">
        <v>78</v>
      </c>
      <c r="B3" s="8" t="s">
        <v>51</v>
      </c>
      <c r="C3" s="8">
        <v>2200</v>
      </c>
      <c r="D3" s="8">
        <f t="shared" ref="D3:D9" si="0">C3/1000/15*60</f>
        <v>8.8000000000000007</v>
      </c>
      <c r="E3" s="8" t="s">
        <v>52</v>
      </c>
      <c r="F3" s="8" t="s">
        <v>53</v>
      </c>
      <c r="G3" s="6">
        <v>195</v>
      </c>
      <c r="H3" s="6">
        <v>114.5</v>
      </c>
      <c r="I3" s="6">
        <v>35</v>
      </c>
      <c r="J3" s="6">
        <v>27</v>
      </c>
      <c r="K3" s="6"/>
      <c r="L3" s="6" t="s">
        <v>54</v>
      </c>
    </row>
    <row r="4" spans="1:13" ht="15.7" x14ac:dyDescent="0.55000000000000004">
      <c r="B4" s="8" t="s">
        <v>55</v>
      </c>
      <c r="C4" s="8">
        <v>1400</v>
      </c>
      <c r="D4" s="8">
        <f t="shared" si="0"/>
        <v>5.6</v>
      </c>
      <c r="E4" s="8" t="s">
        <v>56</v>
      </c>
      <c r="F4" s="8" t="s">
        <v>53</v>
      </c>
      <c r="G4" s="6">
        <v>150</v>
      </c>
      <c r="H4" s="6">
        <v>90</v>
      </c>
      <c r="I4" s="6">
        <v>34</v>
      </c>
      <c r="J4" s="6">
        <v>25</v>
      </c>
      <c r="K4" s="6" t="s">
        <v>76</v>
      </c>
      <c r="L4" s="6" t="s">
        <v>57</v>
      </c>
    </row>
    <row r="5" spans="1:13" ht="15.7" x14ac:dyDescent="0.55000000000000004">
      <c r="B5" s="17" t="s">
        <v>58</v>
      </c>
      <c r="C5" s="18">
        <v>1300</v>
      </c>
      <c r="D5" s="8">
        <f t="shared" si="0"/>
        <v>5.2</v>
      </c>
      <c r="E5" s="18" t="s">
        <v>56</v>
      </c>
      <c r="F5" s="18" t="s">
        <v>59</v>
      </c>
      <c r="G5" s="17">
        <v>166</v>
      </c>
      <c r="H5" s="17">
        <v>78</v>
      </c>
      <c r="I5" s="17">
        <v>35</v>
      </c>
      <c r="J5" s="17">
        <v>33</v>
      </c>
      <c r="K5" s="17"/>
      <c r="L5" s="17" t="s">
        <v>79</v>
      </c>
      <c r="M5" s="19"/>
    </row>
    <row r="6" spans="1:13" ht="15.7" x14ac:dyDescent="0.55000000000000004">
      <c r="B6" s="8" t="s">
        <v>74</v>
      </c>
      <c r="C6" s="8">
        <v>1800</v>
      </c>
      <c r="D6" s="8">
        <f t="shared" si="0"/>
        <v>7.2</v>
      </c>
      <c r="E6" s="8" t="s">
        <v>56</v>
      </c>
      <c r="F6" s="8" t="s">
        <v>75</v>
      </c>
      <c r="G6" s="6">
        <v>185</v>
      </c>
      <c r="H6" s="6">
        <v>105</v>
      </c>
      <c r="I6" s="6">
        <v>35</v>
      </c>
      <c r="J6" s="6">
        <v>26</v>
      </c>
      <c r="K6" s="6"/>
      <c r="L6" s="6"/>
    </row>
    <row r="7" spans="1:13" ht="15.7" x14ac:dyDescent="0.55000000000000004">
      <c r="B7" s="8" t="s">
        <v>74</v>
      </c>
      <c r="C7" s="6">
        <v>1600</v>
      </c>
      <c r="D7" s="8">
        <f t="shared" si="0"/>
        <v>6.4</v>
      </c>
      <c r="E7" s="6" t="s">
        <v>56</v>
      </c>
      <c r="F7" s="6" t="s">
        <v>75</v>
      </c>
      <c r="G7" s="6">
        <v>177</v>
      </c>
      <c r="H7" s="6">
        <v>90</v>
      </c>
      <c r="I7" s="6">
        <v>35</v>
      </c>
      <c r="J7" s="6">
        <v>30</v>
      </c>
      <c r="K7" s="6"/>
      <c r="L7" s="6" t="s">
        <v>77</v>
      </c>
    </row>
    <row r="8" spans="1:13" ht="15.7" x14ac:dyDescent="0.55000000000000004">
      <c r="A8" s="6"/>
      <c r="B8" s="8" t="s">
        <v>81</v>
      </c>
      <c r="C8" s="8">
        <v>1600</v>
      </c>
      <c r="D8" s="8">
        <f t="shared" si="0"/>
        <v>6.4</v>
      </c>
      <c r="E8" s="8" t="s">
        <v>56</v>
      </c>
      <c r="F8" s="8" t="s">
        <v>82</v>
      </c>
      <c r="G8" s="6">
        <v>178</v>
      </c>
      <c r="H8" s="6">
        <v>106</v>
      </c>
      <c r="I8" s="6">
        <v>34</v>
      </c>
      <c r="J8" s="6">
        <v>23</v>
      </c>
      <c r="K8" s="6"/>
    </row>
    <row r="9" spans="1:13" ht="15.7" x14ac:dyDescent="0.55000000000000004">
      <c r="A9" s="6"/>
      <c r="B9" s="8" t="s">
        <v>81</v>
      </c>
      <c r="C9" s="8">
        <v>2450</v>
      </c>
      <c r="D9" s="8">
        <f t="shared" si="0"/>
        <v>9.8000000000000007</v>
      </c>
      <c r="E9" s="8" t="s">
        <v>56</v>
      </c>
      <c r="F9" s="8" t="s">
        <v>82</v>
      </c>
      <c r="G9" s="6">
        <v>265</v>
      </c>
      <c r="H9" s="6">
        <v>114</v>
      </c>
      <c r="I9" s="6">
        <v>34</v>
      </c>
      <c r="J9" s="6">
        <v>32</v>
      </c>
      <c r="K9" s="6"/>
      <c r="L9" t="s">
        <v>83</v>
      </c>
    </row>
    <row r="13" spans="1:13" x14ac:dyDescent="0.5">
      <c r="A13" t="s">
        <v>165</v>
      </c>
      <c r="B13" t="s">
        <v>164</v>
      </c>
      <c r="C13" t="s">
        <v>163</v>
      </c>
    </row>
    <row r="15" spans="1:13" x14ac:dyDescent="0.5">
      <c r="C15" t="s">
        <v>142</v>
      </c>
    </row>
    <row r="18" spans="9:9" x14ac:dyDescent="0.5">
      <c r="I1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Components_v5</vt:lpstr>
      <vt:lpstr>Components</vt:lpstr>
      <vt:lpstr>Order</vt:lpstr>
      <vt:lpstr>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2018-03-15T16:41:25Z</dcterms:created>
  <dcterms:modified xsi:type="dcterms:W3CDTF">2018-04-15T13:07:44Z</dcterms:modified>
</cp:coreProperties>
</file>