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Ejercicio07" sheetId="1" state="visible" r:id="rId2"/>
    <sheet name="Ejercicio09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<sst xmlns="http://schemas.openxmlformats.org/spreadsheetml/2006/main" count="101" uniqueCount="67">
  <si>
    <t xml:space="preserve">Ejercicio numero 7</t>
  </si>
  <si>
    <t xml:space="preserve">Detalles</t>
  </si>
  <si>
    <t xml:space="preserve">Junio</t>
  </si>
  <si>
    <t xml:space="preserve">Julio</t>
  </si>
  <si>
    <t xml:space="preserve">Agosto</t>
  </si>
  <si>
    <t xml:space="preserve">Setiempbre</t>
  </si>
  <si>
    <t xml:space="preserve">Octubre </t>
  </si>
  <si>
    <t xml:space="preserve">Novienbre</t>
  </si>
  <si>
    <t xml:space="preserve">Ventas</t>
  </si>
  <si>
    <t xml:space="preserve">Negro son ventas </t>
  </si>
  <si>
    <t xml:space="preserve">Ventas de Contado (40% / 96%)</t>
  </si>
  <si>
    <t xml:space="preserve">Cobro ventas a 30 dias</t>
  </si>
  <si>
    <t xml:space="preserve">Se calculo en relacion a las ventas del mes anterior por un 60%</t>
  </si>
  <si>
    <t xml:space="preserve">Venta de Maquinaria </t>
  </si>
  <si>
    <t xml:space="preserve">Total Ingresos (solo azul)</t>
  </si>
  <si>
    <t xml:space="preserve">Compras </t>
  </si>
  <si>
    <t xml:space="preserve">ventas proximas por 60%</t>
  </si>
  <si>
    <t xml:space="preserve">Pago contado</t>
  </si>
  <si>
    <t xml:space="preserve">50% pgo contado</t>
  </si>
  <si>
    <t xml:space="preserve">Pago a 30 dias</t>
  </si>
  <si>
    <t xml:space="preserve">el otro 50% el mes siguiente </t>
  </si>
  <si>
    <t xml:space="preserve">Salarios</t>
  </si>
  <si>
    <t xml:space="preserve">Publicidad</t>
  </si>
  <si>
    <t xml:space="preserve">Alquiler</t>
  </si>
  <si>
    <t xml:space="preserve">Impuestos</t>
  </si>
  <si>
    <t xml:space="preserve">Compra Maquinaria</t>
  </si>
  <si>
    <t xml:space="preserve">Pago de Intereses (2%)</t>
  </si>
  <si>
    <t xml:space="preserve">Total Egresos (solo azul)</t>
  </si>
  <si>
    <t xml:space="preserve">SuperAvit o deficit del mes</t>
  </si>
  <si>
    <t xml:space="preserve">Caja Inicial</t>
  </si>
  <si>
    <t xml:space="preserve">Caja Final </t>
  </si>
  <si>
    <t xml:space="preserve">Caja Minima</t>
  </si>
  <si>
    <t xml:space="preserve">F. Efectivo</t>
  </si>
  <si>
    <t xml:space="preserve">Se observa que es un problema temporal ya que llegado a setiembre se soluciono</t>
  </si>
  <si>
    <t xml:space="preserve">por que el monto de Setiembre cubre los dos meses anteriores</t>
  </si>
  <si>
    <t xml:space="preserve">pro se inicia con una caja de 3000000 entonces se resta el deficit y se inicia el mes siguente</t>
  </si>
  <si>
    <t xml:space="preserve">con el sobrante de caja del mes anterior</t>
  </si>
  <si>
    <t xml:space="preserve">Para solucionar </t>
  </si>
  <si>
    <t xml:space="preserve">Podria buscarse un financiamient siempre que tenga una caja que respalde</t>
  </si>
  <si>
    <t xml:space="preserve">Mover la compra  de maquinaria un mes</t>
  </si>
  <si>
    <t xml:space="preserve">Negociar con los provedores  de la compra del mes</t>
  </si>
  <si>
    <t xml:space="preserve">Forzar las ventas de contado en el mes</t>
  </si>
  <si>
    <t xml:space="preserve">posterior a el favor del provedor se le puede pagar adelantado al provedor en el mes siguiente.</t>
  </si>
  <si>
    <t xml:space="preserve">Ejercicio numero 9</t>
  </si>
  <si>
    <t xml:space="preserve">Detalles </t>
  </si>
  <si>
    <t xml:space="preserve">Setiembre 2002</t>
  </si>
  <si>
    <t xml:space="preserve">Octubre 2002</t>
  </si>
  <si>
    <t xml:space="preserve">Noviembre 2002</t>
  </si>
  <si>
    <t xml:space="preserve">Diciembre 2002</t>
  </si>
  <si>
    <t xml:space="preserve">Enero 2003</t>
  </si>
  <si>
    <t xml:space="preserve">Febrero 2003</t>
  </si>
  <si>
    <t xml:space="preserve">Ventas de Contado (40%)</t>
  </si>
  <si>
    <t xml:space="preserve">Bonos</t>
  </si>
  <si>
    <t xml:space="preserve">Total Ingresos</t>
  </si>
  <si>
    <t xml:space="preserve">Compras</t>
  </si>
  <si>
    <t xml:space="preserve">Pago Compras contado</t>
  </si>
  <si>
    <t xml:space="preserve">Pago Compras a 30 dias</t>
  </si>
  <si>
    <t xml:space="preserve">Otros Gastos</t>
  </si>
  <si>
    <t xml:space="preserve">Compra equipo</t>
  </si>
  <si>
    <t xml:space="preserve">Pago de intereses (2%)</t>
  </si>
  <si>
    <t xml:space="preserve">Total Egresos</t>
  </si>
  <si>
    <t xml:space="preserve">Se podria retrasar la compra de equipo un mes</t>
  </si>
  <si>
    <t xml:space="preserve">negociar  pagos de Compras un mes de atraso</t>
  </si>
  <si>
    <t xml:space="preserve">Respuesta:</t>
  </si>
  <si>
    <t xml:space="preserve">Cuentas</t>
  </si>
  <si>
    <t xml:space="preserve">Compra equipo (prima)</t>
  </si>
  <si>
    <t xml:space="preserve">Publicidad se deberia hacer en diciembre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</si>
</sst>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D320"/>
      <name val="Arial"/>
      <family val="2"/>
      <charset val="1"/>
    </font>
    <font>
      <sz val="10"/>
      <color rgb="FFCC00CC"/>
      <name val="Arial"/>
      <family val="2"/>
      <charset val="1"/>
    </font>
    <font>
      <sz val="10"/>
      <color rgb="FF004586"/>
      <name val="Arial"/>
      <family val="2"/>
      <charset val="1"/>
    </font>
    <font>
      <sz val="10"/>
      <color rgb="FFCC9900"/>
      <name val="Arial"/>
      <family val="2"/>
      <charset val="1"/>
    </font>
    <font>
      <sz val="10"/>
      <color rgb="FF990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99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CC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8" activeCellId="1" sqref="A23 F18"/>
    </sheetView>
  </sheetViews>
  <sheetFormatPr defaultRowHeight="12.8"/>
  <cols>
    <col collapsed="false" hidden="false" max="1" min="1" style="0" width="26.3214285714286"/>
    <col collapsed="false" hidden="false" max="2" min="2" style="0" width="11.3418367346939"/>
    <col collapsed="false" hidden="false" max="3" min="3" style="0" width="9.71938775510204"/>
    <col collapsed="false" hidden="false" max="4" min="4" style="0" width="10.2602040816327"/>
    <col collapsed="false" hidden="false" max="5" min="5" style="0" width="17.280612244898"/>
    <col collapsed="false" hidden="false" max="6" min="6" style="0" width="11.3418367346939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  <c r="B3" s="0" t="n">
        <v>40000000</v>
      </c>
      <c r="C3" s="0" t="n">
        <v>45000000</v>
      </c>
      <c r="D3" s="0" t="n">
        <v>50000000</v>
      </c>
      <c r="E3" s="0" t="n">
        <v>120000000</v>
      </c>
      <c r="F3" s="0" t="n">
        <v>50000000</v>
      </c>
      <c r="H3" s="0" t="s">
        <v>9</v>
      </c>
    </row>
    <row r="4" customFormat="false" ht="12.8" hidden="false" customHeight="false" outlineLevel="0" collapsed="false">
      <c r="A4" s="0" t="s">
        <v>10</v>
      </c>
      <c r="C4" s="1" t="n">
        <f aca="false">SUM(C3*0.4)*0.96</f>
        <v>17280000</v>
      </c>
      <c r="D4" s="1" t="n">
        <f aca="false">SUM(D3*0.4)*0.96</f>
        <v>19200000</v>
      </c>
      <c r="E4" s="1" t="n">
        <f aca="false">SUM(E3*0.4)*0.96</f>
        <v>46080000</v>
      </c>
    </row>
    <row r="5" customFormat="false" ht="12.8" hidden="false" customHeight="false" outlineLevel="0" collapsed="false">
      <c r="A5" s="0" t="s">
        <v>11</v>
      </c>
      <c r="C5" s="1" t="n">
        <f aca="false">SUM(B3*0.6)</f>
        <v>24000000</v>
      </c>
      <c r="D5" s="1" t="n">
        <f aca="false">SUM(C3*0.6)</f>
        <v>27000000</v>
      </c>
      <c r="E5" s="1" t="n">
        <f aca="false">SUM(D3*0.6)</f>
        <v>30000000</v>
      </c>
      <c r="H5" s="0" t="s">
        <v>12</v>
      </c>
    </row>
    <row r="6" customFormat="false" ht="12.8" hidden="false" customHeight="false" outlineLevel="0" collapsed="false">
      <c r="A6" s="0" t="s">
        <v>13</v>
      </c>
      <c r="E6" s="1" t="n">
        <v>7500000</v>
      </c>
      <c r="G6" s="0" t="n">
        <v>8000000</v>
      </c>
    </row>
    <row r="7" customFormat="false" ht="12.8" hidden="false" customHeight="false" outlineLevel="0" collapsed="false">
      <c r="A7" s="2" t="s">
        <v>14</v>
      </c>
      <c r="B7" s="2"/>
      <c r="C7" s="2" t="n">
        <f aca="false">SUM(C4:C5)</f>
        <v>41280000</v>
      </c>
      <c r="D7" s="2" t="n">
        <f aca="false">SUM(D4:D5)</f>
        <v>46200000</v>
      </c>
      <c r="E7" s="2" t="n">
        <f aca="false">SUM(E4:E6)</f>
        <v>83580000</v>
      </c>
    </row>
    <row r="8" customFormat="false" ht="12.8" hidden="false" customHeight="false" outlineLevel="0" collapsed="false">
      <c r="A8" s="0" t="s">
        <v>15</v>
      </c>
      <c r="B8" s="0" t="n">
        <f aca="false">SUM(C3*0.6)</f>
        <v>27000000</v>
      </c>
      <c r="C8" s="0" t="n">
        <f aca="false">SUM(D3*0.6)</f>
        <v>30000000</v>
      </c>
      <c r="D8" s="0" t="n">
        <f aca="false">SUM(E3*0.6)</f>
        <v>72000000</v>
      </c>
      <c r="E8" s="0" t="n">
        <f aca="false">SUM(F3*0.6)</f>
        <v>30000000</v>
      </c>
      <c r="H8" s="0" t="s">
        <v>16</v>
      </c>
    </row>
    <row r="9" customFormat="false" ht="12.8" hidden="false" customHeight="false" outlineLevel="0" collapsed="false">
      <c r="A9" s="0" t="s">
        <v>17</v>
      </c>
      <c r="B9" s="0" t="n">
        <f aca="false">SUM(B8*0.5)</f>
        <v>13500000</v>
      </c>
      <c r="C9" s="1" t="n">
        <f aca="false">SUM(C8*0.5)</f>
        <v>15000000</v>
      </c>
      <c r="D9" s="1" t="n">
        <f aca="false">SUM(D8*0.5)</f>
        <v>36000000</v>
      </c>
      <c r="E9" s="1" t="n">
        <f aca="false">SUM(E8*0.5)</f>
        <v>15000000</v>
      </c>
      <c r="H9" s="0" t="s">
        <v>18</v>
      </c>
    </row>
    <row r="10" customFormat="false" ht="12.8" hidden="false" customHeight="false" outlineLevel="0" collapsed="false">
      <c r="A10" s="0" t="s">
        <v>19</v>
      </c>
      <c r="C10" s="1" t="n">
        <f aca="false">SUM(B8*0.5)</f>
        <v>13500000</v>
      </c>
      <c r="D10" s="1" t="n">
        <f aca="false">SUM(C8*0.5)</f>
        <v>15000000</v>
      </c>
      <c r="E10" s="1" t="n">
        <f aca="false">SUM(D8*0.5)</f>
        <v>36000000</v>
      </c>
      <c r="H10" s="0" t="s">
        <v>20</v>
      </c>
    </row>
    <row r="11" customFormat="false" ht="12.8" hidden="false" customHeight="false" outlineLevel="0" collapsed="false">
      <c r="A11" s="0" t="s">
        <v>21</v>
      </c>
      <c r="C11" s="1" t="n">
        <v>3000000</v>
      </c>
      <c r="D11" s="1" t="n">
        <v>3000000</v>
      </c>
      <c r="E11" s="1" t="n">
        <v>3000000</v>
      </c>
    </row>
    <row r="12" customFormat="false" ht="12.8" hidden="false" customHeight="false" outlineLevel="0" collapsed="false">
      <c r="A12" s="0" t="s">
        <v>22</v>
      </c>
      <c r="C12" s="1" t="n">
        <v>5000000</v>
      </c>
      <c r="D12" s="1"/>
      <c r="E12" s="1" t="n">
        <v>5000000</v>
      </c>
    </row>
    <row r="13" customFormat="false" ht="12.8" hidden="false" customHeight="false" outlineLevel="0" collapsed="false">
      <c r="A13" s="0" t="s">
        <v>23</v>
      </c>
      <c r="C13" s="1" t="n">
        <v>2300000</v>
      </c>
      <c r="D13" s="1" t="n">
        <v>2300000</v>
      </c>
      <c r="E13" s="1" t="n">
        <v>2300000</v>
      </c>
    </row>
    <row r="14" customFormat="false" ht="12.8" hidden="false" customHeight="false" outlineLevel="0" collapsed="false">
      <c r="A14" s="0" t="s">
        <v>24</v>
      </c>
      <c r="C14" s="1" t="n">
        <v>4000000</v>
      </c>
      <c r="D14" s="1"/>
      <c r="E14" s="1"/>
    </row>
    <row r="15" customFormat="false" ht="12.8" hidden="false" customHeight="false" outlineLevel="0" collapsed="false">
      <c r="A15" s="0" t="s">
        <v>25</v>
      </c>
      <c r="D15" s="1" t="n">
        <v>5000000</v>
      </c>
      <c r="E15" s="1"/>
    </row>
    <row r="16" customFormat="false" ht="12.8" hidden="false" customHeight="false" outlineLevel="0" collapsed="false">
      <c r="A16" s="0" t="s">
        <v>26</v>
      </c>
      <c r="E16" s="1" t="n">
        <f aca="false">SUM(D15*0.02)</f>
        <v>100000</v>
      </c>
    </row>
    <row r="17" customFormat="false" ht="12.8" hidden="false" customHeight="false" outlineLevel="0" collapsed="false">
      <c r="A17" s="2" t="s">
        <v>27</v>
      </c>
      <c r="B17" s="2"/>
      <c r="C17" s="2" t="n">
        <f aca="false">SUM(C9:C16)</f>
        <v>42800000</v>
      </c>
      <c r="D17" s="2" t="n">
        <f aca="false">SUM(D9:D16)</f>
        <v>61300000</v>
      </c>
      <c r="E17" s="2" t="n">
        <f aca="false">SUM(E9:E16)</f>
        <v>61400000</v>
      </c>
    </row>
    <row r="18" customFormat="false" ht="12.8" hidden="false" customHeight="false" outlineLevel="0" collapsed="false">
      <c r="A18" s="0" t="s">
        <v>28</v>
      </c>
      <c r="C18" s="0" t="n">
        <f aca="false">C7-C17</f>
        <v>-1520000</v>
      </c>
      <c r="D18" s="0" t="n">
        <f aca="false">D7-D17</f>
        <v>-15100000</v>
      </c>
      <c r="E18" s="0" t="n">
        <f aca="false">E7-E17</f>
        <v>22180000</v>
      </c>
    </row>
    <row r="19" customFormat="false" ht="12.8" hidden="false" customHeight="false" outlineLevel="0" collapsed="false">
      <c r="A19" s="0" t="s">
        <v>29</v>
      </c>
      <c r="C19" s="0" t="n">
        <v>3000000</v>
      </c>
      <c r="D19" s="3" t="n">
        <v>1480000</v>
      </c>
      <c r="E19" s="4" t="n">
        <v>-13620000</v>
      </c>
    </row>
    <row r="20" customFormat="false" ht="12.8" hidden="false" customHeight="false" outlineLevel="0" collapsed="false">
      <c r="A20" s="0" t="s">
        <v>30</v>
      </c>
      <c r="C20" s="3" t="n">
        <f aca="false">C19+C18</f>
        <v>1480000</v>
      </c>
      <c r="D20" s="4" t="n">
        <f aca="false">D19+D18</f>
        <v>-13620000</v>
      </c>
      <c r="E20" s="5" t="n">
        <f aca="false">E18+E19</f>
        <v>8559999.99999999</v>
      </c>
    </row>
    <row r="21" customFormat="false" ht="12.8" hidden="false" customHeight="false" outlineLevel="0" collapsed="false">
      <c r="A21" s="0" t="s">
        <v>31</v>
      </c>
      <c r="C21" s="0" t="n">
        <v>-2500000</v>
      </c>
      <c r="D21" s="0" t="n">
        <v>-2500000</v>
      </c>
      <c r="E21" s="0" t="n">
        <v>-2500000</v>
      </c>
    </row>
    <row r="22" customFormat="false" ht="12.8" hidden="false" customHeight="false" outlineLevel="0" collapsed="false">
      <c r="A22" s="6" t="s">
        <v>32</v>
      </c>
      <c r="B22" s="6"/>
      <c r="C22" s="6" t="n">
        <f aca="false">SUM(C20:C21)</f>
        <v>-1020000</v>
      </c>
      <c r="D22" s="6" t="n">
        <f aca="false">SUM(D20:D21)</f>
        <v>-16120000</v>
      </c>
      <c r="E22" s="7" t="n">
        <f aca="false">SUM(E20:E21)</f>
        <v>6059999.99999999</v>
      </c>
    </row>
    <row r="24" customFormat="false" ht="12.8" hidden="false" customHeight="false" outlineLevel="0" collapsed="false">
      <c r="A24" s="0" t="s">
        <v>33</v>
      </c>
    </row>
    <row r="25" customFormat="false" ht="12.8" hidden="false" customHeight="false" outlineLevel="0" collapsed="false">
      <c r="A25" s="0" t="s">
        <v>34</v>
      </c>
    </row>
    <row r="26" customFormat="false" ht="12.8" hidden="false" customHeight="false" outlineLevel="0" collapsed="false">
      <c r="A26" s="0" t="s">
        <v>35</v>
      </c>
    </row>
    <row r="27" customFormat="false" ht="12.8" hidden="false" customHeight="false" outlineLevel="0" collapsed="false">
      <c r="A27" s="0" t="s">
        <v>36</v>
      </c>
    </row>
    <row r="29" customFormat="false" ht="12.8" hidden="false" customHeight="false" outlineLevel="0" collapsed="false">
      <c r="A29" s="0" t="s">
        <v>37</v>
      </c>
    </row>
    <row r="30" customFormat="false" ht="12.8" hidden="false" customHeight="false" outlineLevel="0" collapsed="false">
      <c r="A30" s="0" t="s">
        <v>38</v>
      </c>
    </row>
    <row r="31" customFormat="false" ht="12.8" hidden="false" customHeight="false" outlineLevel="0" collapsed="false">
      <c r="A31" s="0" t="s">
        <v>39</v>
      </c>
    </row>
    <row r="32" customFormat="false" ht="12.8" hidden="false" customHeight="false" outlineLevel="0" collapsed="false">
      <c r="A32" s="0" t="s">
        <v>40</v>
      </c>
    </row>
    <row r="33" customFormat="false" ht="12.8" hidden="false" customHeight="false" outlineLevel="0" collapsed="false">
      <c r="A33" s="0" t="s">
        <v>41</v>
      </c>
    </row>
    <row r="35" customFormat="false" ht="12.8" hidden="false" customHeight="false" outlineLevel="0" collapsed="false">
      <c r="A35" s="0" t="s">
        <v>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20" zoomScaleNormal="120" zoomScalePageLayoutView="100" workbookViewId="0">
      <selection pane="topLeft" activeCell="A23" activeCellId="0" sqref="A23"/>
    </sheetView>
  </sheetViews>
  <sheetFormatPr defaultRowHeight="12.8"/>
  <cols>
    <col collapsed="false" hidden="false" max="1" min="1" style="0" width="26.7295918367347"/>
    <col collapsed="false" hidden="false" max="2" min="2" style="0" width="13.7704081632653"/>
    <col collapsed="false" hidden="false" max="3" min="3" style="0" width="12.1479591836735"/>
    <col collapsed="false" hidden="false" max="4" min="4" style="0" width="14.3112244897959"/>
    <col collapsed="false" hidden="false" max="5" min="5" style="0" width="13.7704081632653"/>
    <col collapsed="false" hidden="false" max="6" min="6" style="0" width="11.0867346938776"/>
    <col collapsed="false" hidden="false" max="7" min="7" style="0" width="12.5918367346939"/>
    <col collapsed="false" hidden="false" max="1025" min="8" style="0" width="8.50510204081633"/>
  </cols>
  <sheetData>
    <row r="1" customFormat="false" ht="12.8" hidden="false" customHeight="false" outlineLevel="0" collapsed="false">
      <c r="A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  <c r="F2" s="0" t="s">
        <v>49</v>
      </c>
      <c r="G2" s="0" t="s">
        <v>50</v>
      </c>
    </row>
    <row r="3" customFormat="false" ht="12.8" hidden="false" customHeight="false" outlineLevel="0" collapsed="false">
      <c r="A3" s="0" t="s">
        <v>8</v>
      </c>
      <c r="B3" s="0" t="n">
        <v>150000000</v>
      </c>
      <c r="C3" s="0" t="n">
        <v>150000000</v>
      </c>
      <c r="D3" s="0" t="n">
        <v>250000000</v>
      </c>
      <c r="E3" s="0" t="n">
        <v>200000000</v>
      </c>
      <c r="F3" s="0" t="n">
        <v>100000000</v>
      </c>
    </row>
    <row r="4" customFormat="false" ht="12.8" hidden="false" customHeight="false" outlineLevel="0" collapsed="false">
      <c r="A4" s="0" t="s">
        <v>51</v>
      </c>
      <c r="B4" s="0" t="n">
        <f aca="false">B3*0.4</f>
        <v>60000000</v>
      </c>
      <c r="C4" s="1" t="n">
        <f aca="false">SUM(C3*0.4)</f>
        <v>60000000</v>
      </c>
      <c r="D4" s="1" t="n">
        <f aca="false">SUM(D3*0.4)</f>
        <v>100000000</v>
      </c>
      <c r="E4" s="1" t="n">
        <f aca="false">SUM(E3*0.4)</f>
        <v>80000000</v>
      </c>
      <c r="F4" s="0" t="n">
        <f aca="false">SUM(F3*0.4)</f>
        <v>40000000</v>
      </c>
    </row>
    <row r="5" customFormat="false" ht="12.8" hidden="false" customHeight="false" outlineLevel="0" collapsed="false">
      <c r="A5" s="0" t="s">
        <v>11</v>
      </c>
      <c r="C5" s="1" t="n">
        <f aca="false">SUM((B3*0.6)*0.95)</f>
        <v>85500000</v>
      </c>
      <c r="D5" s="1" t="n">
        <f aca="false">SUM((C3*0.6)*0.95)</f>
        <v>85500000</v>
      </c>
      <c r="E5" s="1" t="n">
        <f aca="false">SUM((D3*0.6)*0.95)</f>
        <v>142500000</v>
      </c>
      <c r="F5" s="0" t="n">
        <f aca="false">SUM((E3*0.6)*0.95)</f>
        <v>114000000</v>
      </c>
    </row>
    <row r="6" customFormat="false" ht="12.8" hidden="false" customHeight="false" outlineLevel="0" collapsed="false">
      <c r="A6" s="0" t="s">
        <v>52</v>
      </c>
      <c r="E6" s="1" t="n">
        <v>30000000</v>
      </c>
      <c r="G6" s="0" t="n">
        <v>20000000</v>
      </c>
    </row>
    <row r="7" customFormat="false" ht="12.8" hidden="false" customHeight="false" outlineLevel="0" collapsed="false">
      <c r="A7" s="2" t="s">
        <v>53</v>
      </c>
      <c r="B7" s="2"/>
      <c r="C7" s="2" t="n">
        <f aca="false">SUM(C4:C6)</f>
        <v>145500000</v>
      </c>
      <c r="D7" s="2" t="n">
        <f aca="false">SUM(D4:D5)</f>
        <v>185500000</v>
      </c>
      <c r="E7" s="2" t="n">
        <f aca="false">SUM(E4:E6)</f>
        <v>252500000</v>
      </c>
    </row>
    <row r="8" customFormat="false" ht="12.8" hidden="false" customHeight="false" outlineLevel="0" collapsed="false">
      <c r="A8" s="0" t="s">
        <v>54</v>
      </c>
      <c r="B8" s="0" t="n">
        <f aca="false">C3*0.6</f>
        <v>90000000</v>
      </c>
      <c r="C8" s="0" t="n">
        <f aca="false">D3*0.6</f>
        <v>150000000</v>
      </c>
      <c r="D8" s="0" t="n">
        <f aca="false">E3*0.6</f>
        <v>120000000</v>
      </c>
      <c r="E8" s="0" t="n">
        <f aca="false">F3*0.6</f>
        <v>60000000</v>
      </c>
      <c r="F8" s="0" t="n">
        <f aca="false">G3*0.6</f>
        <v>0</v>
      </c>
    </row>
    <row r="9" customFormat="false" ht="12.8" hidden="false" customHeight="false" outlineLevel="0" collapsed="false">
      <c r="A9" s="0" t="s">
        <v>55</v>
      </c>
      <c r="B9" s="0" t="n">
        <f aca="false">SUM(B8*0.5)</f>
        <v>45000000</v>
      </c>
      <c r="C9" s="1" t="n">
        <f aca="false">SUM(C8*0.5)</f>
        <v>75000000</v>
      </c>
      <c r="D9" s="1" t="n">
        <f aca="false">SUM(D8*0.5)</f>
        <v>60000000</v>
      </c>
      <c r="E9" s="1" t="n">
        <f aca="false">SUM(E8*0.5)</f>
        <v>30000000</v>
      </c>
    </row>
    <row r="10" customFormat="false" ht="12.8" hidden="false" customHeight="false" outlineLevel="0" collapsed="false">
      <c r="A10" s="0" t="s">
        <v>56</v>
      </c>
      <c r="C10" s="1" t="n">
        <f aca="false">SUM(B8*0.5)</f>
        <v>45000000</v>
      </c>
      <c r="D10" s="1" t="n">
        <f aca="false">SUM(C8*0.5)</f>
        <v>75000000</v>
      </c>
      <c r="E10" s="1" t="n">
        <f aca="false">SUM(D8*0.5)</f>
        <v>60000000</v>
      </c>
      <c r="F10" s="0" t="n">
        <f aca="false">SUM(E8*0.5)</f>
        <v>30000000</v>
      </c>
    </row>
    <row r="11" customFormat="false" ht="12.8" hidden="false" customHeight="false" outlineLevel="0" collapsed="false">
      <c r="A11" s="0" t="s">
        <v>21</v>
      </c>
      <c r="B11" s="0" t="n">
        <v>12000000</v>
      </c>
      <c r="C11" s="1" t="n">
        <v>12000000</v>
      </c>
      <c r="D11" s="1" t="n">
        <v>12000000</v>
      </c>
      <c r="E11" s="1" t="n">
        <v>12000000</v>
      </c>
      <c r="F11" s="0" t="n">
        <v>12000000</v>
      </c>
    </row>
    <row r="12" customFormat="false" ht="12.8" hidden="false" customHeight="false" outlineLevel="0" collapsed="false">
      <c r="A12" s="0" t="s">
        <v>22</v>
      </c>
      <c r="C12" s="1" t="n">
        <v>25000000</v>
      </c>
      <c r="D12" s="1"/>
      <c r="E12" s="1"/>
    </row>
    <row r="13" customFormat="false" ht="12.8" hidden="false" customHeight="false" outlineLevel="0" collapsed="false">
      <c r="A13" s="0" t="s">
        <v>57</v>
      </c>
      <c r="B13" s="0" t="n">
        <v>4500000</v>
      </c>
      <c r="C13" s="1" t="n">
        <v>4500000</v>
      </c>
      <c r="D13" s="1" t="n">
        <v>4500000</v>
      </c>
      <c r="E13" s="1" t="n">
        <v>4500000</v>
      </c>
      <c r="F13" s="0" t="n">
        <v>4500000</v>
      </c>
    </row>
    <row r="14" customFormat="false" ht="12.8" hidden="false" customHeight="false" outlineLevel="0" collapsed="false">
      <c r="A14" s="0" t="s">
        <v>58</v>
      </c>
      <c r="C14" s="1" t="n">
        <v>50000000</v>
      </c>
      <c r="D14" s="1"/>
      <c r="E14" s="1"/>
    </row>
    <row r="15" customFormat="false" ht="12.8" hidden="false" customHeight="false" outlineLevel="0" collapsed="false">
      <c r="A15" s="0" t="s">
        <v>59</v>
      </c>
      <c r="C15" s="1"/>
      <c r="D15" s="1" t="n">
        <f aca="false">(125000000-C14)*0.02</f>
        <v>1500000</v>
      </c>
      <c r="E15" s="1" t="n">
        <f aca="false">(125000000-C14)*0.02</f>
        <v>1500000</v>
      </c>
      <c r="F15" s="0" t="n">
        <f aca="false">(125000000-C14)*0.02</f>
        <v>1500000</v>
      </c>
    </row>
    <row r="16" customFormat="false" ht="12.8" hidden="false" customHeight="false" outlineLevel="0" collapsed="false">
      <c r="A16" s="2" t="s">
        <v>60</v>
      </c>
      <c r="B16" s="2"/>
      <c r="C16" s="2" t="n">
        <f aca="false">SUM(C9:C15)</f>
        <v>211500000</v>
      </c>
      <c r="D16" s="2" t="n">
        <f aca="false">SUM(D9:D15)</f>
        <v>153000000</v>
      </c>
      <c r="E16" s="2" t="n">
        <f aca="false">SUM(E9:E15)</f>
        <v>108000000</v>
      </c>
      <c r="F16" s="2"/>
      <c r="G16" s="2"/>
    </row>
    <row r="17" customFormat="false" ht="12.8" hidden="false" customHeight="false" outlineLevel="0" collapsed="false">
      <c r="A17" s="8" t="s">
        <v>28</v>
      </c>
      <c r="B17" s="8"/>
      <c r="C17" s="8" t="n">
        <f aca="false">C7-C16</f>
        <v>-66000000</v>
      </c>
      <c r="D17" s="8" t="n">
        <f aca="false">D7-D16</f>
        <v>32500000</v>
      </c>
      <c r="E17" s="8" t="n">
        <f aca="false">E7-E16</f>
        <v>144500000</v>
      </c>
    </row>
    <row r="18" customFormat="false" ht="12.8" hidden="false" customHeight="false" outlineLevel="0" collapsed="false">
      <c r="A18" s="0" t="s">
        <v>29</v>
      </c>
      <c r="B18" s="0" t="n">
        <v>14000000</v>
      </c>
      <c r="C18" s="0" t="n">
        <v>14000000</v>
      </c>
      <c r="D18" s="0" t="n">
        <f aca="false">SUM(C17:C18)</f>
        <v>-52000000</v>
      </c>
      <c r="E18" s="0" t="n">
        <f aca="false">SUM(D17:D18)</f>
        <v>-19500000</v>
      </c>
    </row>
    <row r="19" customFormat="false" ht="12.8" hidden="false" customHeight="false" outlineLevel="0" collapsed="false">
      <c r="A19" s="9" t="s">
        <v>30</v>
      </c>
      <c r="B19" s="9"/>
      <c r="C19" s="9" t="n">
        <f aca="false">C18+C17</f>
        <v>-52000000</v>
      </c>
      <c r="D19" s="9" t="n">
        <f aca="false">D18+D17</f>
        <v>-19500000</v>
      </c>
      <c r="E19" s="9" t="n">
        <f aca="false">SUM(E17:E18)</f>
        <v>125000000</v>
      </c>
    </row>
    <row r="20" customFormat="false" ht="12.8" hidden="false" customHeight="false" outlineLevel="0" collapsed="false">
      <c r="A20" s="0" t="s">
        <v>31</v>
      </c>
      <c r="C20" s="0" t="n">
        <v>-10000000</v>
      </c>
      <c r="D20" s="0" t="n">
        <v>-10000000</v>
      </c>
      <c r="E20" s="0" t="n">
        <v>-10000000</v>
      </c>
    </row>
    <row r="21" customFormat="false" ht="12.8" hidden="false" customHeight="false" outlineLevel="0" collapsed="false">
      <c r="A21" s="6" t="s">
        <v>32</v>
      </c>
      <c r="B21" s="6"/>
      <c r="C21" s="6" t="n">
        <f aca="false">SUM(C19:C20)</f>
        <v>-62000000</v>
      </c>
      <c r="D21" s="6" t="n">
        <f aca="false">SUM(D19:D20)</f>
        <v>-29500000</v>
      </c>
      <c r="E21" s="6" t="n">
        <f aca="false">SUM(E19:E20)</f>
        <v>115000000</v>
      </c>
    </row>
    <row r="22" customFormat="false" ht="12.8" hidden="false" customHeight="false" outlineLevel="0" collapsed="false">
      <c r="A22" s="0" t="s">
        <v>61</v>
      </c>
    </row>
    <row r="23" customFormat="false" ht="12.8" hidden="false" customHeight="false" outlineLevel="0" collapsed="false">
      <c r="A23" s="0" t="s">
        <v>62</v>
      </c>
    </row>
    <row r="25" customFormat="false" ht="12.8" hidden="false" customHeight="false" outlineLevel="0" collapsed="false">
      <c r="A25" s="10" t="s">
        <v>63</v>
      </c>
    </row>
    <row r="26" customFormat="false" ht="12.8" hidden="false" customHeight="false" outlineLevel="0" collapsed="false">
      <c r="A26" s="0" t="s">
        <v>64</v>
      </c>
      <c r="B26" s="0" t="s">
        <v>45</v>
      </c>
      <c r="C26" s="0" t="s">
        <v>46</v>
      </c>
      <c r="D26" s="0" t="s">
        <v>47</v>
      </c>
      <c r="E26" s="0" t="s">
        <v>48</v>
      </c>
      <c r="F26" s="0" t="s">
        <v>49</v>
      </c>
    </row>
    <row r="27" customFormat="false" ht="12.8" hidden="false" customHeight="false" outlineLevel="0" collapsed="false">
      <c r="A27" s="0" t="s">
        <v>8</v>
      </c>
      <c r="B27" s="0" t="n">
        <v>150</v>
      </c>
      <c r="C27" s="0" t="n">
        <v>150</v>
      </c>
      <c r="D27" s="0" t="n">
        <v>250</v>
      </c>
      <c r="E27" s="0" t="n">
        <v>200</v>
      </c>
      <c r="F27" s="0" t="n">
        <v>100</v>
      </c>
    </row>
    <row r="28" customFormat="false" ht="12.8" hidden="false" customHeight="false" outlineLevel="0" collapsed="false">
      <c r="A28" s="0" t="s">
        <v>51</v>
      </c>
      <c r="B28" s="0" t="n">
        <f aca="false">B27*0.4</f>
        <v>60</v>
      </c>
      <c r="C28" s="1" t="n">
        <f aca="false">C27*0.4</f>
        <v>60</v>
      </c>
      <c r="D28" s="1" t="n">
        <f aca="false">D27*0.4</f>
        <v>100</v>
      </c>
      <c r="E28" s="1" t="n">
        <f aca="false">E27*0.4</f>
        <v>80</v>
      </c>
    </row>
    <row r="29" customFormat="false" ht="12.8" hidden="false" customHeight="false" outlineLevel="0" collapsed="false">
      <c r="A29" s="0" t="s">
        <v>11</v>
      </c>
      <c r="C29" s="1" t="n">
        <f aca="false">((B27*0.6)*0.95)</f>
        <v>85.5</v>
      </c>
      <c r="D29" s="1" t="n">
        <f aca="false">((C27*0.6)*0.95)</f>
        <v>85.5</v>
      </c>
      <c r="E29" s="1" t="n">
        <f aca="false">((D27*0.6)*0.95)</f>
        <v>142.5</v>
      </c>
      <c r="F29" s="0" t="n">
        <f aca="false">((E27*0.6)*0.95)</f>
        <v>114</v>
      </c>
    </row>
    <row r="30" customFormat="false" ht="12.8" hidden="false" customHeight="false" outlineLevel="0" collapsed="false">
      <c r="A30" s="0" t="s">
        <v>52</v>
      </c>
      <c r="E30" s="1" t="n">
        <v>30</v>
      </c>
    </row>
    <row r="31" customFormat="false" ht="12.8" hidden="false" customHeight="false" outlineLevel="0" collapsed="false">
      <c r="A31" s="2" t="s">
        <v>53</v>
      </c>
      <c r="C31" s="2" t="n">
        <f aca="false">SUM(C28:C30)</f>
        <v>145.5</v>
      </c>
      <c r="D31" s="2" t="n">
        <f aca="false">SUM(D28:D30)</f>
        <v>185.5</v>
      </c>
      <c r="E31" s="2" t="n">
        <f aca="false">SUM(E28:E30)</f>
        <v>252.5</v>
      </c>
    </row>
    <row r="32" customFormat="false" ht="12.8" hidden="false" customHeight="false" outlineLevel="0" collapsed="false">
      <c r="A32" s="0" t="s">
        <v>54</v>
      </c>
      <c r="B32" s="0" t="n">
        <f aca="false">C27*0.6</f>
        <v>90</v>
      </c>
      <c r="C32" s="0" t="n">
        <f aca="false">D27*0.6</f>
        <v>150</v>
      </c>
      <c r="D32" s="0" t="n">
        <f aca="false">E27*0.6</f>
        <v>120</v>
      </c>
      <c r="E32" s="0" t="n">
        <f aca="false">F27*0.6</f>
        <v>60</v>
      </c>
    </row>
    <row r="33" customFormat="false" ht="12.8" hidden="false" customHeight="false" outlineLevel="0" collapsed="false">
      <c r="A33" s="0" t="s">
        <v>55</v>
      </c>
      <c r="B33" s="0" t="n">
        <f aca="false">B32*0.5</f>
        <v>45</v>
      </c>
      <c r="C33" s="1" t="n">
        <f aca="false">C32*0.5</f>
        <v>75</v>
      </c>
      <c r="D33" s="1" t="n">
        <f aca="false">D32*0.5</f>
        <v>60</v>
      </c>
      <c r="E33" s="1" t="n">
        <f aca="false">E32*0.5</f>
        <v>30</v>
      </c>
    </row>
    <row r="34" customFormat="false" ht="12.8" hidden="false" customHeight="false" outlineLevel="0" collapsed="false">
      <c r="A34" s="0" t="s">
        <v>56</v>
      </c>
      <c r="C34" s="1" t="n">
        <f aca="false">B32*0.5</f>
        <v>45</v>
      </c>
      <c r="D34" s="1" t="n">
        <f aca="false">C32*0.5</f>
        <v>75</v>
      </c>
      <c r="E34" s="1" t="n">
        <f aca="false">D32*0.5</f>
        <v>60</v>
      </c>
      <c r="F34" s="0" t="n">
        <f aca="false">E32*0.5</f>
        <v>30</v>
      </c>
    </row>
    <row r="35" customFormat="false" ht="12.8" hidden="false" customHeight="false" outlineLevel="0" collapsed="false">
      <c r="A35" s="0" t="s">
        <v>21</v>
      </c>
      <c r="C35" s="1" t="n">
        <v>12</v>
      </c>
      <c r="D35" s="1" t="n">
        <v>12</v>
      </c>
      <c r="E35" s="1" t="n">
        <v>12</v>
      </c>
    </row>
    <row r="36" customFormat="false" ht="12.8" hidden="false" customHeight="false" outlineLevel="0" collapsed="false">
      <c r="A36" s="0" t="s">
        <v>22</v>
      </c>
      <c r="C36" s="1" t="n">
        <v>25</v>
      </c>
    </row>
    <row r="37" customFormat="false" ht="12.8" hidden="false" customHeight="false" outlineLevel="0" collapsed="false">
      <c r="A37" s="0" t="s">
        <v>57</v>
      </c>
      <c r="C37" s="1" t="n">
        <v>4.5</v>
      </c>
      <c r="D37" s="1" t="n">
        <v>4.5</v>
      </c>
      <c r="E37" s="1" t="n">
        <v>4.5</v>
      </c>
    </row>
    <row r="38" customFormat="false" ht="12.8" hidden="false" customHeight="false" outlineLevel="0" collapsed="false">
      <c r="A38" s="0" t="s">
        <v>65</v>
      </c>
      <c r="C38" s="1" t="n">
        <v>50</v>
      </c>
    </row>
    <row r="39" customFormat="false" ht="12.8" hidden="false" customHeight="false" outlineLevel="0" collapsed="false">
      <c r="A39" s="0" t="s">
        <v>59</v>
      </c>
      <c r="D39" s="1" t="n">
        <v>1.5</v>
      </c>
      <c r="E39" s="1" t="n">
        <v>1.5</v>
      </c>
    </row>
    <row r="40" customFormat="false" ht="12.8" hidden="false" customHeight="false" outlineLevel="0" collapsed="false">
      <c r="A40" s="2" t="s">
        <v>60</v>
      </c>
      <c r="B40" s="2"/>
      <c r="C40" s="2" t="n">
        <f aca="false">SUM(C33:C39)</f>
        <v>211.5</v>
      </c>
      <c r="D40" s="2" t="n">
        <f aca="false">SUM(D33:D39)</f>
        <v>153</v>
      </c>
      <c r="E40" s="2" t="n">
        <f aca="false">SUM(E33:E39)</f>
        <v>108</v>
      </c>
      <c r="F40" s="2"/>
    </row>
    <row r="41" customFormat="false" ht="12.8" hidden="false" customHeight="false" outlineLevel="0" collapsed="false">
      <c r="A41" s="8" t="s">
        <v>28</v>
      </c>
      <c r="C41" s="8" t="n">
        <f aca="false">C31-C40</f>
        <v>-66</v>
      </c>
      <c r="D41" s="8" t="n">
        <f aca="false">D31-D40</f>
        <v>32.5</v>
      </c>
      <c r="E41" s="8" t="n">
        <f aca="false">E31-E40</f>
        <v>144.5</v>
      </c>
    </row>
    <row r="42" customFormat="false" ht="12.8" hidden="false" customHeight="false" outlineLevel="0" collapsed="false">
      <c r="A42" s="0" t="s">
        <v>29</v>
      </c>
      <c r="B42" s="0" t="n">
        <v>14</v>
      </c>
      <c r="C42" s="0" t="n">
        <v>14</v>
      </c>
      <c r="D42" s="0" t="n">
        <v>-52</v>
      </c>
      <c r="E42" s="0" t="n">
        <v>-19.5</v>
      </c>
    </row>
    <row r="43" customFormat="false" ht="12.8" hidden="false" customHeight="false" outlineLevel="0" collapsed="false">
      <c r="A43" s="9" t="s">
        <v>30</v>
      </c>
      <c r="B43" s="9"/>
      <c r="C43" s="9" t="n">
        <f aca="false">SUM(C41:C42)</f>
        <v>-52</v>
      </c>
      <c r="D43" s="9" t="n">
        <f aca="false">SUM(D41:D42)</f>
        <v>-19.5</v>
      </c>
      <c r="E43" s="9" t="n">
        <f aca="false">SUM(E41:E42)</f>
        <v>125</v>
      </c>
    </row>
    <row r="44" customFormat="false" ht="12.8" hidden="false" customHeight="false" outlineLevel="0" collapsed="false">
      <c r="A44" s="0" t="s">
        <v>31</v>
      </c>
      <c r="C44" s="0" t="n">
        <v>-10</v>
      </c>
      <c r="D44" s="0" t="n">
        <v>-10</v>
      </c>
      <c r="E44" s="0" t="n">
        <v>-10</v>
      </c>
    </row>
    <row r="45" customFormat="false" ht="12.8" hidden="false" customHeight="false" outlineLevel="0" collapsed="false">
      <c r="A45" s="6" t="s">
        <v>32</v>
      </c>
      <c r="B45" s="6"/>
      <c r="C45" s="6" t="n">
        <f aca="false">SUM(C43:C44)</f>
        <v>-62</v>
      </c>
      <c r="D45" s="6" t="n">
        <f aca="false">SUM(D43:D44)</f>
        <v>-29.5</v>
      </c>
      <c r="E45" s="6" t="n">
        <f aca="false">SUM(E43:E44)</f>
        <v>115</v>
      </c>
    </row>
    <row r="47" customFormat="false" ht="12.8" hidden="false" customHeight="false" outlineLevel="0" collapsed="false">
      <c r="A47" s="0" t="s">
        <v>61</v>
      </c>
    </row>
    <row r="48" customFormat="false" ht="12.8" hidden="false" customHeight="false" outlineLevel="0" collapsed="false">
      <c r="A48" s="0" t="s">
        <v>66</v>
      </c>
    </row>
    <row r="49" customFormat="false" ht="12.8" hidden="false" customHeight="false" outlineLevel="0" collapsed="false">
      <c r="A49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2018-03-03T11:06:41Z</dcterms:created>
  <dc:creator/>
  <dc:description/>
  <dc:language>en-US</dc:language>
  <cp:lastModifiedBy/>
  <dcterms:modified xsi:type="dcterms:W3CDTF">2018-03-10T11:15:10Z</dcterms:modified>
  <cp:revision>51</cp:revision>
  <dc:subject/>
  <dc:title/>
</cp:coreProperties>
</file>